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edoardomori/Desktop/GitHub/RiskManagement/"/>
    </mc:Choice>
  </mc:AlternateContent>
  <xr:revisionPtr revIDLastSave="0" documentId="8_{0E466D6A-3825-8844-9432-335695C365D3}" xr6:coauthVersionLast="47" xr6:coauthVersionMax="47" xr10:uidLastSave="{00000000-0000-0000-0000-000000000000}"/>
  <bookViews>
    <workbookView xWindow="15700" yWindow="760" windowWidth="18860" windowHeight="19980" firstSheet="5" activeTab="8" xr2:uid="{A39A17D9-23E1-9B49-B18C-7D55E3577FDC}"/>
  </bookViews>
  <sheets>
    <sheet name="Data" sheetId="1" r:id="rId1"/>
    <sheet name="Parametric VaR Analysis" sheetId="2" r:id="rId2"/>
    <sheet name="Asset-Normal Portfolio VaR" sheetId="3" r:id="rId3"/>
    <sheet name="VaR Backtesting" sheetId="4" r:id="rId4"/>
    <sheet name="Component &amp; Relative VaR" sheetId="5" r:id="rId5"/>
    <sheet name="Incremental VaR Analysis" sheetId="6" r:id="rId6"/>
    <sheet name="Systematic Risk &amp; Beta Analysis" sheetId="7" r:id="rId7"/>
    <sheet name="EWMA &amp; GARCH Volatility Modelin" sheetId="8" r:id="rId8"/>
    <sheet name="Sharpe Diagonal VaR"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8" l="1"/>
  <c r="F4" i="8"/>
  <c r="C9" i="6" a="1"/>
  <c r="C9" i="6" s="1"/>
  <c r="I13" i="5" a="1"/>
  <c r="I13" i="5" s="1"/>
  <c r="L13" i="5" s="1"/>
  <c r="O13" i="5" s="1"/>
  <c r="I14" i="5" a="1"/>
  <c r="I14" i="5" s="1"/>
  <c r="I15" i="5" a="1"/>
  <c r="I15" i="5" s="1"/>
  <c r="I16" i="5" a="1"/>
  <c r="I16" i="5" s="1"/>
  <c r="I17" i="5" a="1"/>
  <c r="I17" i="5" s="1"/>
  <c r="I18" i="5" a="1"/>
  <c r="I18" i="5" s="1"/>
  <c r="I19" i="5" a="1"/>
  <c r="I19" i="5" s="1"/>
  <c r="I20" i="5" a="1"/>
  <c r="I20" i="5" s="1"/>
  <c r="I21" i="5" a="1"/>
  <c r="I21" i="5" s="1"/>
  <c r="I22" i="5" a="1"/>
  <c r="I22" i="5" s="1"/>
  <c r="I23" i="5" a="1"/>
  <c r="I23" i="5" s="1"/>
  <c r="I24" i="5" a="1"/>
  <c r="I24" i="5" s="1"/>
  <c r="I25" i="5" a="1"/>
  <c r="I25" i="5" s="1"/>
  <c r="I26" i="5" a="1"/>
  <c r="I26" i="5" s="1"/>
  <c r="I27" i="5" a="1"/>
  <c r="I27" i="5" s="1"/>
  <c r="I28" i="5" a="1"/>
  <c r="I28" i="5" s="1"/>
  <c r="I29" i="5" a="1"/>
  <c r="I29" i="5" s="1"/>
  <c r="I30" i="5" a="1"/>
  <c r="I30" i="5" s="1"/>
  <c r="I31" i="5" a="1"/>
  <c r="I31" i="5" s="1"/>
  <c r="I32" i="5" a="1"/>
  <c r="I32" i="5" s="1"/>
  <c r="I33" i="5" a="1"/>
  <c r="I33" i="5" s="1"/>
  <c r="I34" i="5" a="1"/>
  <c r="I34" i="5" s="1"/>
  <c r="I35" i="5" a="1"/>
  <c r="I35" i="5" s="1"/>
  <c r="I36" i="5" a="1"/>
  <c r="I36" i="5" s="1"/>
  <c r="I37" i="5" a="1"/>
  <c r="I37" i="5" s="1"/>
  <c r="I38" i="5" a="1"/>
  <c r="I38" i="5" s="1"/>
  <c r="I39" i="5" a="1"/>
  <c r="I39" i="5" s="1"/>
  <c r="I40" i="5" a="1"/>
  <c r="I40" i="5" s="1"/>
  <c r="I41" i="5" a="1"/>
  <c r="I41" i="5" s="1"/>
  <c r="I42" i="5" a="1"/>
  <c r="I42" i="5" s="1"/>
  <c r="I43" i="5" a="1"/>
  <c r="I43" i="5" s="1"/>
  <c r="I44" i="5" a="1"/>
  <c r="I44" i="5" s="1"/>
  <c r="I45" i="5" a="1"/>
  <c r="I45" i="5" s="1"/>
  <c r="I46" i="5" a="1"/>
  <c r="I46" i="5" s="1"/>
  <c r="I47" i="5" a="1"/>
  <c r="I47" i="5" s="1"/>
  <c r="I48" i="5" a="1"/>
  <c r="I48" i="5" s="1"/>
  <c r="I49" i="5" a="1"/>
  <c r="I49" i="5" s="1"/>
  <c r="I50" i="5" a="1"/>
  <c r="I50" i="5" s="1"/>
  <c r="I51" i="5" a="1"/>
  <c r="I51" i="5" s="1"/>
  <c r="I52" i="5" a="1"/>
  <c r="I52" i="5" s="1"/>
  <c r="I53" i="5" a="1"/>
  <c r="I53" i="5" s="1"/>
  <c r="I54" i="5" a="1"/>
  <c r="I54" i="5" s="1"/>
  <c r="I55" i="5" a="1"/>
  <c r="I55" i="5" s="1"/>
  <c r="I56" i="5" a="1"/>
  <c r="I56" i="5" s="1"/>
  <c r="I57" i="5" a="1"/>
  <c r="I57" i="5" s="1"/>
  <c r="I58" i="5" a="1"/>
  <c r="I58" i="5" s="1"/>
  <c r="I59" i="5" a="1"/>
  <c r="I59" i="5" s="1"/>
  <c r="I60" i="5" a="1"/>
  <c r="I60" i="5" s="1"/>
  <c r="I61" i="5" a="1"/>
  <c r="I61" i="5" s="1"/>
  <c r="I62" i="5" a="1"/>
  <c r="I62" i="5" s="1"/>
  <c r="I63" i="5" a="1"/>
  <c r="I63" i="5" s="1"/>
  <c r="I64" i="5" a="1"/>
  <c r="I64" i="5" s="1"/>
  <c r="I65" i="5" a="1"/>
  <c r="I65" i="5" s="1"/>
  <c r="I66" i="5" a="1"/>
  <c r="I66" i="5" s="1"/>
  <c r="I67" i="5" a="1"/>
  <c r="I67" i="5" s="1"/>
  <c r="I68" i="5" a="1"/>
  <c r="I68" i="5" s="1"/>
  <c r="I69" i="5" a="1"/>
  <c r="I69" i="5" s="1"/>
  <c r="I70" i="5" a="1"/>
  <c r="I70" i="5" s="1"/>
  <c r="I71" i="5" a="1"/>
  <c r="I71" i="5" s="1"/>
  <c r="I72" i="5" a="1"/>
  <c r="I72" i="5" s="1"/>
  <c r="I73" i="5" a="1"/>
  <c r="I73" i="5" s="1"/>
  <c r="I74" i="5" a="1"/>
  <c r="I74" i="5" s="1"/>
  <c r="I75" i="5" a="1"/>
  <c r="I75" i="5" s="1"/>
  <c r="I76" i="5" a="1"/>
  <c r="I76" i="5" s="1"/>
  <c r="I77" i="5" a="1"/>
  <c r="I77" i="5" s="1"/>
  <c r="I78" i="5" a="1"/>
  <c r="I78" i="5" s="1"/>
  <c r="I79" i="5" a="1"/>
  <c r="I79" i="5" s="1"/>
  <c r="I80" i="5" a="1"/>
  <c r="I80" i="5" s="1"/>
  <c r="I81" i="5" a="1"/>
  <c r="I81" i="5" s="1"/>
  <c r="I82" i="5" a="1"/>
  <c r="I82" i="5" s="1"/>
  <c r="I83" i="5" a="1"/>
  <c r="I83" i="5" s="1"/>
  <c r="I84" i="5" a="1"/>
  <c r="I84" i="5" s="1"/>
  <c r="I85" i="5" a="1"/>
  <c r="I85" i="5" s="1"/>
  <c r="I86" i="5" a="1"/>
  <c r="I86" i="5" s="1"/>
  <c r="I87" i="5" a="1"/>
  <c r="I87" i="5" s="1"/>
  <c r="I88" i="5" a="1"/>
  <c r="I88" i="5" s="1"/>
  <c r="I89" i="5" a="1"/>
  <c r="I89" i="5" s="1"/>
  <c r="I90" i="5" a="1"/>
  <c r="I90" i="5" s="1"/>
  <c r="I91" i="5" a="1"/>
  <c r="I91" i="5" s="1"/>
  <c r="I92" i="5" a="1"/>
  <c r="I92" i="5" s="1"/>
  <c r="I93" i="5" a="1"/>
  <c r="I93" i="5" s="1"/>
  <c r="I94" i="5" a="1"/>
  <c r="I94" i="5" s="1"/>
  <c r="I95" i="5" a="1"/>
  <c r="I95" i="5" s="1"/>
  <c r="I96" i="5" a="1"/>
  <c r="I96" i="5" s="1"/>
  <c r="I97" i="5" a="1"/>
  <c r="I97" i="5" s="1"/>
  <c r="I98" i="5" a="1"/>
  <c r="I98" i="5" s="1"/>
  <c r="I99" i="5" a="1"/>
  <c r="I99" i="5" s="1"/>
  <c r="I100" i="5" a="1"/>
  <c r="I100" i="5" s="1"/>
  <c r="I101" i="5" a="1"/>
  <c r="I101" i="5" s="1"/>
  <c r="I102" i="5" a="1"/>
  <c r="I102" i="5" s="1"/>
  <c r="I103" i="5" a="1"/>
  <c r="I103" i="5" s="1"/>
  <c r="I104" i="5" a="1"/>
  <c r="I104" i="5" s="1"/>
  <c r="I105" i="5" a="1"/>
  <c r="I105" i="5" s="1"/>
  <c r="I106" i="5" a="1"/>
  <c r="I106" i="5" s="1"/>
  <c r="I107" i="5" a="1"/>
  <c r="I107" i="5" s="1"/>
  <c r="I108" i="5" a="1"/>
  <c r="I108" i="5" s="1"/>
  <c r="I109" i="5" a="1"/>
  <c r="I109" i="5" s="1"/>
  <c r="I110" i="5" a="1"/>
  <c r="I110" i="5" s="1"/>
  <c r="I111" i="5" a="1"/>
  <c r="I111" i="5" s="1"/>
  <c r="I112" i="5" a="1"/>
  <c r="I112" i="5" s="1"/>
  <c r="I113" i="5" a="1"/>
  <c r="I113" i="5" s="1"/>
  <c r="I114" i="5" a="1"/>
  <c r="I114" i="5" s="1"/>
  <c r="I115" i="5" a="1"/>
  <c r="I115" i="5" s="1"/>
  <c r="I116" i="5" a="1"/>
  <c r="I116" i="5" s="1"/>
  <c r="I117" i="5" a="1"/>
  <c r="I117" i="5" s="1"/>
  <c r="I118" i="5" a="1"/>
  <c r="I118" i="5" s="1"/>
  <c r="I119" i="5" a="1"/>
  <c r="I119" i="5" s="1"/>
  <c r="I120" i="5" a="1"/>
  <c r="I120" i="5" s="1"/>
  <c r="I121" i="5" a="1"/>
  <c r="I121" i="5" s="1"/>
  <c r="I122" i="5" a="1"/>
  <c r="I122" i="5" s="1"/>
  <c r="I123" i="5" a="1"/>
  <c r="I123" i="5" s="1"/>
  <c r="I124" i="5" a="1"/>
  <c r="I124" i="5" s="1"/>
  <c r="I125" i="5" a="1"/>
  <c r="I125" i="5" s="1"/>
  <c r="I126" i="5" a="1"/>
  <c r="I126" i="5" s="1"/>
  <c r="I127" i="5" a="1"/>
  <c r="I127" i="5" s="1"/>
  <c r="I128" i="5" a="1"/>
  <c r="I128" i="5" s="1"/>
  <c r="I129" i="5" a="1"/>
  <c r="I129" i="5" s="1"/>
  <c r="I130" i="5" a="1"/>
  <c r="I130" i="5" s="1"/>
  <c r="I131" i="5" a="1"/>
  <c r="I131" i="5" s="1"/>
  <c r="I132" i="5" a="1"/>
  <c r="I132" i="5" s="1"/>
  <c r="I133" i="5" a="1"/>
  <c r="I133" i="5" s="1"/>
  <c r="I134" i="5" a="1"/>
  <c r="I134" i="5" s="1"/>
  <c r="I135" i="5" a="1"/>
  <c r="I135" i="5" s="1"/>
  <c r="I136" i="5" a="1"/>
  <c r="I136" i="5" s="1"/>
  <c r="I137" i="5" a="1"/>
  <c r="I137" i="5" s="1"/>
  <c r="I138" i="5" a="1"/>
  <c r="I138" i="5" s="1"/>
  <c r="I139" i="5" a="1"/>
  <c r="I139" i="5" s="1"/>
  <c r="I140" i="5" a="1"/>
  <c r="I140" i="5" s="1"/>
  <c r="I141" i="5" a="1"/>
  <c r="I141" i="5" s="1"/>
  <c r="I142" i="5" a="1"/>
  <c r="I142" i="5" s="1"/>
  <c r="I143" i="5" a="1"/>
  <c r="I143" i="5" s="1"/>
  <c r="I144" i="5" a="1"/>
  <c r="I144" i="5" s="1"/>
  <c r="I145" i="5" a="1"/>
  <c r="I145" i="5" s="1"/>
  <c r="I146" i="5" a="1"/>
  <c r="I146" i="5" s="1"/>
  <c r="I147" i="5" a="1"/>
  <c r="I147" i="5" s="1"/>
  <c r="I148" i="5" a="1"/>
  <c r="I148" i="5" s="1"/>
  <c r="I149" i="5" a="1"/>
  <c r="I149" i="5" s="1"/>
  <c r="I150" i="5" a="1"/>
  <c r="I150" i="5" s="1"/>
  <c r="I151" i="5" a="1"/>
  <c r="I151" i="5" s="1"/>
  <c r="I152" i="5" a="1"/>
  <c r="I152" i="5" s="1"/>
  <c r="I153" i="5" a="1"/>
  <c r="I153" i="5" s="1"/>
  <c r="I154" i="5" a="1"/>
  <c r="I154" i="5" s="1"/>
  <c r="I155" i="5" a="1"/>
  <c r="I155" i="5" s="1"/>
  <c r="I156" i="5" a="1"/>
  <c r="I156" i="5" s="1"/>
  <c r="I157" i="5" a="1"/>
  <c r="I157" i="5" s="1"/>
  <c r="I158" i="5" a="1"/>
  <c r="I158" i="5" s="1"/>
  <c r="I159" i="5" a="1"/>
  <c r="I159" i="5" s="1"/>
  <c r="I160" i="5" a="1"/>
  <c r="I160" i="5" s="1"/>
  <c r="I161" i="5" a="1"/>
  <c r="I161" i="5" s="1"/>
  <c r="I162" i="5" a="1"/>
  <c r="I162" i="5" s="1"/>
  <c r="I163" i="5" a="1"/>
  <c r="I163" i="5" s="1"/>
  <c r="I164" i="5" a="1"/>
  <c r="I164" i="5" s="1"/>
  <c r="I165" i="5" a="1"/>
  <c r="I165" i="5" s="1"/>
  <c r="I166" i="5" a="1"/>
  <c r="I166" i="5" s="1"/>
  <c r="I167" i="5" a="1"/>
  <c r="I167" i="5" s="1"/>
  <c r="I168" i="5" a="1"/>
  <c r="I168" i="5" s="1"/>
  <c r="I169" i="5" a="1"/>
  <c r="I169" i="5" s="1"/>
  <c r="I170" i="5" a="1"/>
  <c r="I170" i="5" s="1"/>
  <c r="I171" i="5" a="1"/>
  <c r="I171" i="5" s="1"/>
  <c r="I172" i="5" a="1"/>
  <c r="I172" i="5" s="1"/>
  <c r="I173" i="5" a="1"/>
  <c r="I173" i="5" s="1"/>
  <c r="I174" i="5" a="1"/>
  <c r="I174" i="5" s="1"/>
  <c r="I175" i="5" a="1"/>
  <c r="I175" i="5" s="1"/>
  <c r="I176" i="5" a="1"/>
  <c r="I176" i="5" s="1"/>
  <c r="I177" i="5" a="1"/>
  <c r="I177" i="5" s="1"/>
  <c r="I178" i="5" a="1"/>
  <c r="I178" i="5" s="1"/>
  <c r="I179" i="5" a="1"/>
  <c r="I179" i="5" s="1"/>
  <c r="I180" i="5" a="1"/>
  <c r="I180" i="5" s="1"/>
  <c r="I181" i="5" a="1"/>
  <c r="I181" i="5" s="1"/>
  <c r="I182" i="5" a="1"/>
  <c r="I182" i="5" s="1"/>
  <c r="I183" i="5" a="1"/>
  <c r="I183" i="5" s="1"/>
  <c r="I184" i="5" a="1"/>
  <c r="I184" i="5" s="1"/>
  <c r="I185" i="5" a="1"/>
  <c r="I185" i="5" s="1"/>
  <c r="I186" i="5" a="1"/>
  <c r="I186" i="5" s="1"/>
  <c r="I187" i="5" a="1"/>
  <c r="I187" i="5" s="1"/>
  <c r="I188" i="5" a="1"/>
  <c r="I188" i="5" s="1"/>
  <c r="I189" i="5" a="1"/>
  <c r="I189" i="5" s="1"/>
  <c r="I190" i="5" a="1"/>
  <c r="I190" i="5" s="1"/>
  <c r="I191" i="5" a="1"/>
  <c r="I191" i="5" s="1"/>
  <c r="I192" i="5" a="1"/>
  <c r="I192" i="5" s="1"/>
  <c r="I193" i="5" a="1"/>
  <c r="I193" i="5" s="1"/>
  <c r="I194" i="5" a="1"/>
  <c r="I194" i="5" s="1"/>
  <c r="I195" i="5" a="1"/>
  <c r="I195" i="5" s="1"/>
  <c r="I196" i="5" a="1"/>
  <c r="I196" i="5" s="1"/>
  <c r="I197" i="5" a="1"/>
  <c r="I197" i="5" s="1"/>
  <c r="I198" i="5" a="1"/>
  <c r="I198" i="5" s="1"/>
  <c r="I199" i="5" a="1"/>
  <c r="I199" i="5" s="1"/>
  <c r="I200" i="5" a="1"/>
  <c r="I200" i="5" s="1"/>
  <c r="I201" i="5" a="1"/>
  <c r="I201" i="5" s="1"/>
  <c r="I202" i="5" a="1"/>
  <c r="I202" i="5" s="1"/>
  <c r="I203" i="5" a="1"/>
  <c r="I203" i="5" s="1"/>
  <c r="I204" i="5" a="1"/>
  <c r="I204" i="5" s="1"/>
  <c r="I205" i="5" a="1"/>
  <c r="I205" i="5" s="1"/>
  <c r="I206" i="5" a="1"/>
  <c r="I206" i="5" s="1"/>
  <c r="I207" i="5" a="1"/>
  <c r="I207" i="5" s="1"/>
  <c r="I208" i="5" a="1"/>
  <c r="I208" i="5" s="1"/>
  <c r="I209" i="5" a="1"/>
  <c r="I209" i="5" s="1"/>
  <c r="I210" i="5" a="1"/>
  <c r="I210" i="5" s="1"/>
  <c r="I211" i="5" a="1"/>
  <c r="I211" i="5" s="1"/>
  <c r="I212" i="5" a="1"/>
  <c r="I212" i="5" s="1"/>
  <c r="I213" i="5" a="1"/>
  <c r="I213" i="5" s="1"/>
  <c r="I214" i="5" a="1"/>
  <c r="I214" i="5" s="1"/>
  <c r="I215" i="5" a="1"/>
  <c r="I215" i="5" s="1"/>
  <c r="I216" i="5" a="1"/>
  <c r="I216" i="5" s="1"/>
  <c r="I217" i="5" a="1"/>
  <c r="I217" i="5" s="1"/>
  <c r="I218" i="5" a="1"/>
  <c r="I218" i="5" s="1"/>
  <c r="I219" i="5" a="1"/>
  <c r="I219" i="5" s="1"/>
  <c r="I220" i="5" a="1"/>
  <c r="I220" i="5" s="1"/>
  <c r="I221" i="5" a="1"/>
  <c r="I221" i="5" s="1"/>
  <c r="I222" i="5" a="1"/>
  <c r="I222" i="5" s="1"/>
  <c r="I223" i="5" a="1"/>
  <c r="I223" i="5" s="1"/>
  <c r="I224" i="5" a="1"/>
  <c r="I224" i="5" s="1"/>
  <c r="I225" i="5" a="1"/>
  <c r="I225" i="5" s="1"/>
  <c r="I226" i="5" a="1"/>
  <c r="I226" i="5" s="1"/>
  <c r="I227" i="5" a="1"/>
  <c r="I227" i="5" s="1"/>
  <c r="I228" i="5" a="1"/>
  <c r="I228" i="5" s="1"/>
  <c r="I229" i="5" a="1"/>
  <c r="I229" i="5" s="1"/>
  <c r="I230" i="5" a="1"/>
  <c r="I230" i="5" s="1"/>
  <c r="I231" i="5" a="1"/>
  <c r="I231" i="5" s="1"/>
  <c r="I232" i="5" a="1"/>
  <c r="I232" i="5" s="1"/>
  <c r="I233" i="5" a="1"/>
  <c r="I233" i="5" s="1"/>
  <c r="I234" i="5" a="1"/>
  <c r="I234" i="5" s="1"/>
  <c r="I235" i="5" a="1"/>
  <c r="I235" i="5" s="1"/>
  <c r="I236" i="5" a="1"/>
  <c r="I236" i="5" s="1"/>
  <c r="I237" i="5" a="1"/>
  <c r="I237" i="5" s="1"/>
  <c r="I238" i="5" a="1"/>
  <c r="I238" i="5" s="1"/>
  <c r="I239" i="5" a="1"/>
  <c r="I239" i="5" s="1"/>
  <c r="I240" i="5" a="1"/>
  <c r="I240" i="5" s="1"/>
  <c r="I241" i="5" a="1"/>
  <c r="I241" i="5" s="1"/>
  <c r="I242" i="5" a="1"/>
  <c r="I242" i="5" s="1"/>
  <c r="I243" i="5" a="1"/>
  <c r="I243" i="5" s="1"/>
  <c r="I244" i="5" a="1"/>
  <c r="I244" i="5" s="1"/>
  <c r="I245" i="5" a="1"/>
  <c r="I245" i="5" s="1"/>
  <c r="I246" i="5" a="1"/>
  <c r="I246" i="5" s="1"/>
  <c r="I247" i="5" a="1"/>
  <c r="I247" i="5" s="1"/>
  <c r="I248" i="5" a="1"/>
  <c r="I248" i="5" s="1"/>
  <c r="I249" i="5" a="1"/>
  <c r="I249" i="5" s="1"/>
  <c r="I250" i="5" a="1"/>
  <c r="I250" i="5" s="1"/>
  <c r="I251" i="5" a="1"/>
  <c r="I251" i="5" s="1"/>
  <c r="I252" i="5" a="1"/>
  <c r="I252" i="5" s="1"/>
  <c r="I253" i="5" a="1"/>
  <c r="I253" i="5" s="1"/>
  <c r="I254" i="5" a="1"/>
  <c r="I254" i="5" s="1"/>
  <c r="I255" i="5" a="1"/>
  <c r="I255" i="5" s="1"/>
  <c r="I256" i="5" a="1"/>
  <c r="I256" i="5" s="1"/>
  <c r="I257" i="5" a="1"/>
  <c r="I257" i="5" s="1"/>
  <c r="I258" i="5" a="1"/>
  <c r="I258" i="5" s="1"/>
  <c r="I259" i="5" a="1"/>
  <c r="I259" i="5" s="1"/>
  <c r="I260" i="5" a="1"/>
  <c r="I260" i="5" s="1"/>
  <c r="I261" i="5" a="1"/>
  <c r="I261" i="5" s="1"/>
  <c r="I262" i="5" a="1"/>
  <c r="I262" i="5" s="1"/>
  <c r="I263" i="5" a="1"/>
  <c r="I263" i="5" s="1"/>
  <c r="I264" i="5" a="1"/>
  <c r="I264" i="5" s="1"/>
  <c r="I265" i="5" a="1"/>
  <c r="I265" i="5" s="1"/>
  <c r="I266" i="5" a="1"/>
  <c r="I266" i="5" s="1"/>
  <c r="I267" i="5" a="1"/>
  <c r="I267" i="5" s="1"/>
  <c r="I268" i="5" a="1"/>
  <c r="I268" i="5" s="1"/>
  <c r="I269" i="5" a="1"/>
  <c r="I269" i="5" s="1"/>
  <c r="I270" i="5" a="1"/>
  <c r="I270" i="5" s="1"/>
  <c r="I271" i="5" a="1"/>
  <c r="I271" i="5" s="1"/>
  <c r="I272" i="5" a="1"/>
  <c r="I272" i="5" s="1"/>
  <c r="I273" i="5" a="1"/>
  <c r="I273" i="5" s="1"/>
  <c r="I274" i="5" a="1"/>
  <c r="I274" i="5" s="1"/>
  <c r="I275" i="5" a="1"/>
  <c r="I275" i="5" s="1"/>
  <c r="I276" i="5" a="1"/>
  <c r="I276" i="5" s="1"/>
  <c r="I277" i="5" a="1"/>
  <c r="I277" i="5" s="1"/>
  <c r="I278" i="5" a="1"/>
  <c r="I278" i="5" s="1"/>
  <c r="I279" i="5" a="1"/>
  <c r="I279" i="5" s="1"/>
  <c r="I280" i="5" a="1"/>
  <c r="I280" i="5" s="1"/>
  <c r="I281" i="5" a="1"/>
  <c r="I281" i="5" s="1"/>
  <c r="I282" i="5" a="1"/>
  <c r="I282" i="5" s="1"/>
  <c r="I283" i="5" a="1"/>
  <c r="I283" i="5" s="1"/>
  <c r="I284" i="5" a="1"/>
  <c r="I284" i="5" s="1"/>
  <c r="I285" i="5" a="1"/>
  <c r="I285" i="5" s="1"/>
  <c r="I286" i="5" a="1"/>
  <c r="I286" i="5" s="1"/>
  <c r="I287" i="5" a="1"/>
  <c r="I287" i="5" s="1"/>
  <c r="I288" i="5" a="1"/>
  <c r="I288" i="5" s="1"/>
  <c r="I289" i="5" a="1"/>
  <c r="I289" i="5" s="1"/>
  <c r="I290" i="5" a="1"/>
  <c r="I290" i="5" s="1"/>
  <c r="I291" i="5" a="1"/>
  <c r="I291" i="5" s="1"/>
  <c r="I292" i="5" a="1"/>
  <c r="I292" i="5" s="1"/>
  <c r="I293" i="5" a="1"/>
  <c r="I293" i="5" s="1"/>
  <c r="I294" i="5" a="1"/>
  <c r="I294" i="5" s="1"/>
  <c r="I295" i="5" a="1"/>
  <c r="I295" i="5" s="1"/>
  <c r="I296" i="5" a="1"/>
  <c r="I296" i="5" s="1"/>
  <c r="I297" i="5" a="1"/>
  <c r="I297" i="5" s="1"/>
  <c r="I298" i="5" a="1"/>
  <c r="I298" i="5" s="1"/>
  <c r="I299" i="5" a="1"/>
  <c r="I299" i="5" s="1"/>
  <c r="I300" i="5" a="1"/>
  <c r="I300" i="5" s="1"/>
  <c r="I301" i="5" a="1"/>
  <c r="I301" i="5" s="1"/>
  <c r="I302" i="5" a="1"/>
  <c r="I302" i="5" s="1"/>
  <c r="I303" i="5" a="1"/>
  <c r="I303" i="5" s="1"/>
  <c r="I304" i="5" a="1"/>
  <c r="I304" i="5" s="1"/>
  <c r="I305" i="5" a="1"/>
  <c r="I305" i="5" s="1"/>
  <c r="I306" i="5" a="1"/>
  <c r="I306" i="5" s="1"/>
  <c r="I307" i="5" a="1"/>
  <c r="I307" i="5" s="1"/>
  <c r="I308" i="5" a="1"/>
  <c r="I308" i="5" s="1"/>
  <c r="I309" i="5" a="1"/>
  <c r="I309" i="5" s="1"/>
  <c r="I310" i="5" a="1"/>
  <c r="I310" i="5" s="1"/>
  <c r="I311" i="5" a="1"/>
  <c r="I311" i="5" s="1"/>
  <c r="I312" i="5" a="1"/>
  <c r="I312" i="5" s="1"/>
  <c r="I313" i="5" a="1"/>
  <c r="I313" i="5" s="1"/>
  <c r="I314" i="5" a="1"/>
  <c r="I314" i="5" s="1"/>
  <c r="I315" i="5" a="1"/>
  <c r="I315" i="5" s="1"/>
  <c r="I316" i="5" a="1"/>
  <c r="I316" i="5" s="1"/>
  <c r="I317" i="5" a="1"/>
  <c r="I317" i="5" s="1"/>
  <c r="I318" i="5" a="1"/>
  <c r="I318" i="5" s="1"/>
  <c r="I319" i="5" a="1"/>
  <c r="I319" i="5" s="1"/>
  <c r="I320" i="5" a="1"/>
  <c r="I320" i="5" s="1"/>
  <c r="I321" i="5" a="1"/>
  <c r="I321" i="5" s="1"/>
  <c r="I322" i="5" a="1"/>
  <c r="I322" i="5" s="1"/>
  <c r="I323" i="5" a="1"/>
  <c r="I323" i="5" s="1"/>
  <c r="I324" i="5" a="1"/>
  <c r="I324" i="5" s="1"/>
  <c r="I325" i="5" a="1"/>
  <c r="I325" i="5" s="1"/>
  <c r="I326" i="5" a="1"/>
  <c r="I326" i="5" s="1"/>
  <c r="I327" i="5" a="1"/>
  <c r="I327" i="5" s="1"/>
  <c r="I328" i="5" a="1"/>
  <c r="I328" i="5" s="1"/>
  <c r="I329" i="5" a="1"/>
  <c r="I329" i="5" s="1"/>
  <c r="I330" i="5" a="1"/>
  <c r="I330" i="5" s="1"/>
  <c r="I331" i="5" a="1"/>
  <c r="I331" i="5" s="1"/>
  <c r="I332" i="5" a="1"/>
  <c r="I332" i="5" s="1"/>
  <c r="I333" i="5" a="1"/>
  <c r="I333" i="5" s="1"/>
  <c r="I334" i="5" a="1"/>
  <c r="I334" i="5" s="1"/>
  <c r="I335" i="5" a="1"/>
  <c r="I335" i="5" s="1"/>
  <c r="I336" i="5" a="1"/>
  <c r="I336" i="5" s="1"/>
  <c r="I337" i="5" a="1"/>
  <c r="I337" i="5" s="1"/>
  <c r="I338" i="5" a="1"/>
  <c r="I338" i="5" s="1"/>
  <c r="I339" i="5" a="1"/>
  <c r="I339" i="5" s="1"/>
  <c r="I340" i="5" a="1"/>
  <c r="I340" i="5" s="1"/>
  <c r="I341" i="5" a="1"/>
  <c r="I341" i="5" s="1"/>
  <c r="I342" i="5" a="1"/>
  <c r="I342" i="5" s="1"/>
  <c r="I343" i="5" a="1"/>
  <c r="I343" i="5" s="1"/>
  <c r="I344" i="5" a="1"/>
  <c r="I344" i="5" s="1"/>
  <c r="I345" i="5" a="1"/>
  <c r="I345" i="5" s="1"/>
  <c r="I346" i="5" a="1"/>
  <c r="I346" i="5" s="1"/>
  <c r="I347" i="5" a="1"/>
  <c r="I347" i="5" s="1"/>
  <c r="I348" i="5" a="1"/>
  <c r="I348" i="5" s="1"/>
  <c r="I349" i="5" a="1"/>
  <c r="I349" i="5" s="1"/>
  <c r="I350" i="5" a="1"/>
  <c r="I350" i="5" s="1"/>
  <c r="I351" i="5" a="1"/>
  <c r="I351" i="5" s="1"/>
  <c r="I352" i="5" a="1"/>
  <c r="I352" i="5" s="1"/>
  <c r="I353" i="5" a="1"/>
  <c r="I353" i="5" s="1"/>
  <c r="I354" i="5" a="1"/>
  <c r="I354" i="5" s="1"/>
  <c r="I355" i="5" a="1"/>
  <c r="I355" i="5" s="1"/>
  <c r="I356" i="5" a="1"/>
  <c r="I356" i="5" s="1"/>
  <c r="I357" i="5" a="1"/>
  <c r="I357" i="5" s="1"/>
  <c r="I358" i="5" a="1"/>
  <c r="I358" i="5" s="1"/>
  <c r="I359" i="5" a="1"/>
  <c r="I359" i="5" s="1"/>
  <c r="I360" i="5" a="1"/>
  <c r="I360" i="5" s="1"/>
  <c r="I361" i="5" a="1"/>
  <c r="I361" i="5" s="1"/>
  <c r="I362" i="5" a="1"/>
  <c r="I362" i="5" s="1"/>
  <c r="I363" i="5" a="1"/>
  <c r="I363" i="5" s="1"/>
  <c r="I364" i="5" a="1"/>
  <c r="I364" i="5" s="1"/>
  <c r="I365" i="5" a="1"/>
  <c r="I365" i="5" s="1"/>
  <c r="I366" i="5" a="1"/>
  <c r="I366" i="5" s="1"/>
  <c r="I367" i="5" a="1"/>
  <c r="I367" i="5" s="1"/>
  <c r="I368" i="5" a="1"/>
  <c r="I368" i="5" s="1"/>
  <c r="I369" i="5" a="1"/>
  <c r="I369" i="5" s="1"/>
  <c r="I370" i="5" a="1"/>
  <c r="I370" i="5" s="1"/>
  <c r="I371" i="5" a="1"/>
  <c r="I371" i="5" s="1"/>
  <c r="I372" i="5" a="1"/>
  <c r="I372" i="5" s="1"/>
  <c r="I373" i="5" a="1"/>
  <c r="I373" i="5" s="1"/>
  <c r="I374" i="5" a="1"/>
  <c r="I374" i="5" s="1"/>
  <c r="I375" i="5" a="1"/>
  <c r="I375" i="5" s="1"/>
  <c r="I376" i="5" a="1"/>
  <c r="I376" i="5" s="1"/>
  <c r="I377" i="5" a="1"/>
  <c r="I377" i="5" s="1"/>
  <c r="I378" i="5" a="1"/>
  <c r="I378" i="5" s="1"/>
  <c r="I379" i="5" a="1"/>
  <c r="I379" i="5" s="1"/>
  <c r="I380" i="5" a="1"/>
  <c r="I380" i="5" s="1"/>
  <c r="I381" i="5" a="1"/>
  <c r="I381" i="5" s="1"/>
  <c r="I382" i="5" a="1"/>
  <c r="I382" i="5" s="1"/>
  <c r="I383" i="5" a="1"/>
  <c r="I383" i="5" s="1"/>
  <c r="I384" i="5" a="1"/>
  <c r="I384" i="5" s="1"/>
  <c r="I385" i="5" a="1"/>
  <c r="I385" i="5" s="1"/>
  <c r="I386" i="5" a="1"/>
  <c r="I386" i="5" s="1"/>
  <c r="I387" i="5" a="1"/>
  <c r="I387" i="5" s="1"/>
  <c r="I388" i="5" a="1"/>
  <c r="I388" i="5" s="1"/>
  <c r="I389" i="5" a="1"/>
  <c r="I389" i="5" s="1"/>
  <c r="I390" i="5" a="1"/>
  <c r="I390" i="5" s="1"/>
  <c r="I391" i="5" a="1"/>
  <c r="I391" i="5" s="1"/>
  <c r="I392" i="5" a="1"/>
  <c r="I392" i="5" s="1"/>
  <c r="I393" i="5" a="1"/>
  <c r="I393" i="5" s="1"/>
  <c r="I394" i="5" a="1"/>
  <c r="I394" i="5" s="1"/>
  <c r="I395" i="5" a="1"/>
  <c r="I395" i="5" s="1"/>
  <c r="I396" i="5" a="1"/>
  <c r="I396" i="5" s="1"/>
  <c r="I397" i="5" a="1"/>
  <c r="I397" i="5" s="1"/>
  <c r="I398" i="5" a="1"/>
  <c r="I398" i="5" s="1"/>
  <c r="I399" i="5" a="1"/>
  <c r="I399" i="5" s="1"/>
  <c r="I400" i="5" a="1"/>
  <c r="I400" i="5" s="1"/>
  <c r="I401" i="5" a="1"/>
  <c r="I401" i="5" s="1"/>
  <c r="I402" i="5" a="1"/>
  <c r="I402" i="5" s="1"/>
  <c r="I403" i="5" a="1"/>
  <c r="I403" i="5" s="1"/>
  <c r="I404" i="5" a="1"/>
  <c r="I404" i="5" s="1"/>
  <c r="I405" i="5" a="1"/>
  <c r="I405" i="5" s="1"/>
  <c r="I406" i="5" a="1"/>
  <c r="I406" i="5" s="1"/>
  <c r="I407" i="5" a="1"/>
  <c r="I407" i="5" s="1"/>
  <c r="I408" i="5" a="1"/>
  <c r="I408" i="5" s="1"/>
  <c r="I409" i="5" a="1"/>
  <c r="I409" i="5" s="1"/>
  <c r="I410" i="5" a="1"/>
  <c r="I410" i="5" s="1"/>
  <c r="I411" i="5" a="1"/>
  <c r="I411" i="5" s="1"/>
  <c r="I412" i="5" a="1"/>
  <c r="I412" i="5" s="1"/>
  <c r="I413" i="5" a="1"/>
  <c r="I413" i="5" s="1"/>
  <c r="I414" i="5" a="1"/>
  <c r="I414" i="5" s="1"/>
  <c r="I415" i="5" a="1"/>
  <c r="I415" i="5" s="1"/>
  <c r="I416" i="5" a="1"/>
  <c r="I416" i="5" s="1"/>
  <c r="I417" i="5" a="1"/>
  <c r="I417" i="5" s="1"/>
  <c r="I418" i="5" a="1"/>
  <c r="I418" i="5" s="1"/>
  <c r="I419" i="5" a="1"/>
  <c r="I419" i="5" s="1"/>
  <c r="I420" i="5" a="1"/>
  <c r="I420" i="5" s="1"/>
  <c r="I421" i="5" a="1"/>
  <c r="I421" i="5" s="1"/>
  <c r="I422" i="5" a="1"/>
  <c r="I422" i="5" s="1"/>
  <c r="I423" i="5" a="1"/>
  <c r="I423" i="5" s="1"/>
  <c r="I424" i="5" a="1"/>
  <c r="I424" i="5" s="1"/>
  <c r="I425" i="5" a="1"/>
  <c r="I425" i="5" s="1"/>
  <c r="I426" i="5" a="1"/>
  <c r="I426" i="5" s="1"/>
  <c r="I427" i="5" a="1"/>
  <c r="I427" i="5" s="1"/>
  <c r="I428" i="5" a="1"/>
  <c r="I428" i="5" s="1"/>
  <c r="I429" i="5" a="1"/>
  <c r="I429" i="5" s="1"/>
  <c r="I430" i="5" a="1"/>
  <c r="I430" i="5" s="1"/>
  <c r="I431" i="5" a="1"/>
  <c r="I431" i="5" s="1"/>
  <c r="I432" i="5" a="1"/>
  <c r="I432" i="5" s="1"/>
  <c r="I433" i="5" a="1"/>
  <c r="I433" i="5" s="1"/>
  <c r="I434" i="5" a="1"/>
  <c r="I434" i="5" s="1"/>
  <c r="I435" i="5" a="1"/>
  <c r="I435" i="5" s="1"/>
  <c r="I436" i="5" a="1"/>
  <c r="I436" i="5" s="1"/>
  <c r="I437" i="5" a="1"/>
  <c r="I437" i="5" s="1"/>
  <c r="I438" i="5" a="1"/>
  <c r="I438" i="5" s="1"/>
  <c r="I439" i="5" a="1"/>
  <c r="I439" i="5" s="1"/>
  <c r="I440" i="5" a="1"/>
  <c r="I440" i="5" s="1"/>
  <c r="I441" i="5" a="1"/>
  <c r="I441" i="5" s="1"/>
  <c r="I442" i="5" a="1"/>
  <c r="I442" i="5" s="1"/>
  <c r="I443" i="5" a="1"/>
  <c r="I443" i="5" s="1"/>
  <c r="I444" i="5" a="1"/>
  <c r="I444" i="5" s="1"/>
  <c r="I445" i="5" a="1"/>
  <c r="I445" i="5" s="1"/>
  <c r="I446" i="5" a="1"/>
  <c r="I446" i="5" s="1"/>
  <c r="I447" i="5" a="1"/>
  <c r="I447" i="5" s="1"/>
  <c r="I448" i="5" a="1"/>
  <c r="I448" i="5" s="1"/>
  <c r="I449" i="5" a="1"/>
  <c r="I449" i="5" s="1"/>
  <c r="I450" i="5" a="1"/>
  <c r="I450" i="5" s="1"/>
  <c r="I451" i="5" a="1"/>
  <c r="I451" i="5" s="1"/>
  <c r="I452" i="5" a="1"/>
  <c r="I452" i="5" s="1"/>
  <c r="I453" i="5" a="1"/>
  <c r="I453" i="5" s="1"/>
  <c r="I454" i="5" a="1"/>
  <c r="I454" i="5" s="1"/>
  <c r="I455" i="5" a="1"/>
  <c r="I455" i="5" s="1"/>
  <c r="I456" i="5" a="1"/>
  <c r="I456" i="5" s="1"/>
  <c r="I457" i="5" a="1"/>
  <c r="I457" i="5" s="1"/>
  <c r="I458" i="5" a="1"/>
  <c r="I458" i="5" s="1"/>
  <c r="I459" i="5" a="1"/>
  <c r="I459" i="5" s="1"/>
  <c r="I460" i="5" a="1"/>
  <c r="I460" i="5" s="1"/>
  <c r="I461" i="5" a="1"/>
  <c r="I461" i="5" s="1"/>
  <c r="I462" i="5" a="1"/>
  <c r="I462" i="5" s="1"/>
  <c r="I463" i="5" a="1"/>
  <c r="I463" i="5" s="1"/>
  <c r="I464" i="5" a="1"/>
  <c r="I464" i="5" s="1"/>
  <c r="I465" i="5" a="1"/>
  <c r="I465" i="5" s="1"/>
  <c r="I466" i="5" a="1"/>
  <c r="I466" i="5" s="1"/>
  <c r="I467" i="5" a="1"/>
  <c r="I467" i="5" s="1"/>
  <c r="I468" i="5" a="1"/>
  <c r="I468" i="5" s="1"/>
  <c r="I469" i="5" a="1"/>
  <c r="I469" i="5" s="1"/>
  <c r="I470" i="5" a="1"/>
  <c r="I470" i="5" s="1"/>
  <c r="I471" i="5" a="1"/>
  <c r="I471" i="5" s="1"/>
  <c r="I472" i="5" a="1"/>
  <c r="I472" i="5" s="1"/>
  <c r="I473" i="5" a="1"/>
  <c r="I473" i="5" s="1"/>
  <c r="I474" i="5" a="1"/>
  <c r="I474" i="5" s="1"/>
  <c r="I475" i="5" a="1"/>
  <c r="I475" i="5" s="1"/>
  <c r="I476" i="5" a="1"/>
  <c r="I476" i="5" s="1"/>
  <c r="I477" i="5" a="1"/>
  <c r="I477" i="5" s="1"/>
  <c r="I478" i="5" a="1"/>
  <c r="I478" i="5" s="1"/>
  <c r="I479" i="5" a="1"/>
  <c r="I479" i="5" s="1"/>
  <c r="I480" i="5" a="1"/>
  <c r="I480" i="5" s="1"/>
  <c r="I481" i="5" a="1"/>
  <c r="I481" i="5" s="1"/>
  <c r="I482" i="5" a="1"/>
  <c r="I482" i="5" s="1"/>
  <c r="I483" i="5" a="1"/>
  <c r="I483" i="5" s="1"/>
  <c r="I484" i="5" a="1"/>
  <c r="I484" i="5" s="1"/>
  <c r="I485" i="5" a="1"/>
  <c r="I485" i="5" s="1"/>
  <c r="I486" i="5" a="1"/>
  <c r="I486" i="5" s="1"/>
  <c r="I487" i="5" a="1"/>
  <c r="I487" i="5" s="1"/>
  <c r="L487" i="5" s="1"/>
  <c r="O487" i="5" s="1"/>
  <c r="I488" i="5" a="1"/>
  <c r="I488" i="5" s="1"/>
  <c r="I489" i="5" a="1"/>
  <c r="I489" i="5" s="1"/>
  <c r="I490" i="5" a="1"/>
  <c r="I490" i="5" s="1"/>
  <c r="I491" i="5" a="1"/>
  <c r="I491" i="5" s="1"/>
  <c r="I492" i="5" a="1"/>
  <c r="I492" i="5" s="1"/>
  <c r="I493" i="5" a="1"/>
  <c r="I493" i="5" s="1"/>
  <c r="I494" i="5" a="1"/>
  <c r="I494" i="5" s="1"/>
  <c r="I495" i="5" a="1"/>
  <c r="I495" i="5" s="1"/>
  <c r="I496" i="5" a="1"/>
  <c r="I496" i="5" s="1"/>
  <c r="I497" i="5" a="1"/>
  <c r="I497" i="5" s="1"/>
  <c r="I498" i="5" a="1"/>
  <c r="I498" i="5" s="1"/>
  <c r="I499" i="5" a="1"/>
  <c r="I499" i="5" s="1"/>
  <c r="I500" i="5" a="1"/>
  <c r="I500" i="5" s="1"/>
  <c r="I501" i="5" a="1"/>
  <c r="I501" i="5" s="1"/>
  <c r="I502" i="5" a="1"/>
  <c r="I502" i="5" s="1"/>
  <c r="I503" i="5" a="1"/>
  <c r="I503" i="5" s="1"/>
  <c r="I504" i="5" a="1"/>
  <c r="I504" i="5" s="1"/>
  <c r="I505" i="5" a="1"/>
  <c r="I505" i="5" s="1"/>
  <c r="I506" i="5" a="1"/>
  <c r="I506" i="5" s="1"/>
  <c r="I507" i="5" a="1"/>
  <c r="I507" i="5" s="1"/>
  <c r="I508" i="5" a="1"/>
  <c r="I508" i="5" s="1"/>
  <c r="I509" i="5" a="1"/>
  <c r="I509" i="5" s="1"/>
  <c r="I510" i="5" a="1"/>
  <c r="I510" i="5" s="1"/>
  <c r="I511" i="5" a="1"/>
  <c r="I511" i="5" s="1"/>
  <c r="I512" i="5" a="1"/>
  <c r="I512" i="5" s="1"/>
  <c r="I513" i="5" a="1"/>
  <c r="I513" i="5" s="1"/>
  <c r="I514" i="5" a="1"/>
  <c r="I514" i="5" s="1"/>
  <c r="I515" i="5" a="1"/>
  <c r="I515" i="5" s="1"/>
  <c r="I516" i="5" a="1"/>
  <c r="I516" i="5" s="1"/>
  <c r="I517" i="5" a="1"/>
  <c r="I517" i="5" s="1"/>
  <c r="I518" i="5" a="1"/>
  <c r="I518" i="5" s="1"/>
  <c r="I519" i="5" a="1"/>
  <c r="I519" i="5" s="1"/>
  <c r="I520" i="5" a="1"/>
  <c r="I520" i="5" s="1"/>
  <c r="I521" i="5" a="1"/>
  <c r="I521" i="5" s="1"/>
  <c r="I522" i="5" a="1"/>
  <c r="I522" i="5" s="1"/>
  <c r="I523" i="5" a="1"/>
  <c r="I523" i="5" s="1"/>
  <c r="I524" i="5" a="1"/>
  <c r="I524" i="5" s="1"/>
  <c r="I525" i="5" a="1"/>
  <c r="I525" i="5" s="1"/>
  <c r="I526" i="5" a="1"/>
  <c r="I526" i="5" s="1"/>
  <c r="I527" i="5" a="1"/>
  <c r="I527" i="5" s="1"/>
  <c r="I528" i="5" a="1"/>
  <c r="I528" i="5" s="1"/>
  <c r="I529" i="5" a="1"/>
  <c r="I529" i="5" s="1"/>
  <c r="I530" i="5" a="1"/>
  <c r="I530" i="5" s="1"/>
  <c r="I531" i="5" a="1"/>
  <c r="I531" i="5" s="1"/>
  <c r="I532" i="5" a="1"/>
  <c r="I532" i="5" s="1"/>
  <c r="I533" i="5" a="1"/>
  <c r="I533" i="5" s="1"/>
  <c r="I534" i="5" a="1"/>
  <c r="I534" i="5" s="1"/>
  <c r="I535" i="5" a="1"/>
  <c r="I535" i="5" s="1"/>
  <c r="I536" i="5" a="1"/>
  <c r="I536" i="5" s="1"/>
  <c r="I537" i="5" a="1"/>
  <c r="I537" i="5" s="1"/>
  <c r="I538" i="5" a="1"/>
  <c r="I538" i="5" s="1"/>
  <c r="I539" i="5" a="1"/>
  <c r="I539" i="5" s="1"/>
  <c r="I540" i="5" a="1"/>
  <c r="I540" i="5" s="1"/>
  <c r="I541" i="5" a="1"/>
  <c r="I541" i="5" s="1"/>
  <c r="I542" i="5" a="1"/>
  <c r="I542" i="5" s="1"/>
  <c r="I543" i="5" a="1"/>
  <c r="I543" i="5" s="1"/>
  <c r="I544" i="5" a="1"/>
  <c r="I544" i="5" s="1"/>
  <c r="I545" i="5" a="1"/>
  <c r="I545" i="5" s="1"/>
  <c r="I546" i="5" a="1"/>
  <c r="I546" i="5" s="1"/>
  <c r="I547" i="5" a="1"/>
  <c r="I547" i="5" s="1"/>
  <c r="I548" i="5" a="1"/>
  <c r="I548" i="5" s="1"/>
  <c r="I549" i="5" a="1"/>
  <c r="I549" i="5" s="1"/>
  <c r="I550" i="5" a="1"/>
  <c r="I550" i="5" s="1"/>
  <c r="I551" i="5" a="1"/>
  <c r="I551" i="5" s="1"/>
  <c r="I552" i="5" a="1"/>
  <c r="I552" i="5" s="1"/>
  <c r="I553" i="5" a="1"/>
  <c r="I553" i="5" s="1"/>
  <c r="I554" i="5" a="1"/>
  <c r="I554" i="5" s="1"/>
  <c r="L554" i="5" s="1"/>
  <c r="O554" i="5" s="1"/>
  <c r="I555" i="5" a="1"/>
  <c r="I555" i="5" s="1"/>
  <c r="I556" i="5" a="1"/>
  <c r="I556" i="5" s="1"/>
  <c r="I557" i="5" a="1"/>
  <c r="I557" i="5" s="1"/>
  <c r="I558" i="5" a="1"/>
  <c r="I558" i="5" s="1"/>
  <c r="I559" i="5" a="1"/>
  <c r="I559" i="5" s="1"/>
  <c r="I560" i="5" a="1"/>
  <c r="I560" i="5" s="1"/>
  <c r="I561" i="5" a="1"/>
  <c r="I561" i="5" s="1"/>
  <c r="I562" i="5" a="1"/>
  <c r="I562" i="5" s="1"/>
  <c r="I563" i="5" a="1"/>
  <c r="I563" i="5" s="1"/>
  <c r="I564" i="5" a="1"/>
  <c r="I564" i="5" s="1"/>
  <c r="I565" i="5" a="1"/>
  <c r="I565" i="5" s="1"/>
  <c r="I566" i="5" a="1"/>
  <c r="I566" i="5" s="1"/>
  <c r="I567" i="5" a="1"/>
  <c r="I567" i="5" s="1"/>
  <c r="I568" i="5" a="1"/>
  <c r="I568" i="5" s="1"/>
  <c r="I569" i="5" a="1"/>
  <c r="I569" i="5" s="1"/>
  <c r="I570" i="5" a="1"/>
  <c r="I570" i="5" s="1"/>
  <c r="I571" i="5" a="1"/>
  <c r="I571" i="5" s="1"/>
  <c r="I572" i="5" a="1"/>
  <c r="I572" i="5" s="1"/>
  <c r="I573" i="5" a="1"/>
  <c r="I573" i="5" s="1"/>
  <c r="I574" i="5" a="1"/>
  <c r="I574" i="5" s="1"/>
  <c r="I12" i="5" a="1"/>
  <c r="I12" i="5" s="1"/>
  <c r="L12" i="5" s="1"/>
  <c r="O12" i="5" s="1"/>
  <c r="T567" i="9"/>
  <c r="T566" i="9"/>
  <c r="T565" i="9"/>
  <c r="T564" i="9"/>
  <c r="T563" i="9"/>
  <c r="T562" i="9"/>
  <c r="T561" i="9"/>
  <c r="T560" i="9"/>
  <c r="T559" i="9"/>
  <c r="T558" i="9"/>
  <c r="T557" i="9"/>
  <c r="T556" i="9"/>
  <c r="T555" i="9"/>
  <c r="T554" i="9"/>
  <c r="T553" i="9"/>
  <c r="T552" i="9"/>
  <c r="T551" i="9"/>
  <c r="T550" i="9"/>
  <c r="T549" i="9"/>
  <c r="T548" i="9"/>
  <c r="T547" i="9"/>
  <c r="T546" i="9"/>
  <c r="T545" i="9"/>
  <c r="T544" i="9"/>
  <c r="T543" i="9"/>
  <c r="T542" i="9"/>
  <c r="T541" i="9"/>
  <c r="T540" i="9"/>
  <c r="T539" i="9"/>
  <c r="T538" i="9"/>
  <c r="T537" i="9"/>
  <c r="T536" i="9"/>
  <c r="T535" i="9"/>
  <c r="T534" i="9"/>
  <c r="T533" i="9"/>
  <c r="T532" i="9"/>
  <c r="T531" i="9"/>
  <c r="T530" i="9"/>
  <c r="T529" i="9"/>
  <c r="T528" i="9"/>
  <c r="T527" i="9"/>
  <c r="T526" i="9"/>
  <c r="T525" i="9"/>
  <c r="T524" i="9"/>
  <c r="T523" i="9"/>
  <c r="T522" i="9"/>
  <c r="T521" i="9"/>
  <c r="T520" i="9"/>
  <c r="T519" i="9"/>
  <c r="T518" i="9"/>
  <c r="T517" i="9"/>
  <c r="T516" i="9"/>
  <c r="T515" i="9"/>
  <c r="T514" i="9"/>
  <c r="T513" i="9"/>
  <c r="T512" i="9"/>
  <c r="T511" i="9"/>
  <c r="T510" i="9"/>
  <c r="T509" i="9"/>
  <c r="T508" i="9"/>
  <c r="T507" i="9"/>
  <c r="T506" i="9"/>
  <c r="T505" i="9"/>
  <c r="T504" i="9"/>
  <c r="T503" i="9"/>
  <c r="T502" i="9"/>
  <c r="T501" i="9"/>
  <c r="T500" i="9"/>
  <c r="T499" i="9"/>
  <c r="T498" i="9"/>
  <c r="T497" i="9"/>
  <c r="T496" i="9"/>
  <c r="T495" i="9"/>
  <c r="T494" i="9"/>
  <c r="T493" i="9"/>
  <c r="T492" i="9"/>
  <c r="T491" i="9"/>
  <c r="T490" i="9"/>
  <c r="T489" i="9"/>
  <c r="T488" i="9"/>
  <c r="T487" i="9"/>
  <c r="T486" i="9"/>
  <c r="T485" i="9"/>
  <c r="T484" i="9"/>
  <c r="T483" i="9"/>
  <c r="T482" i="9"/>
  <c r="T481" i="9"/>
  <c r="T480" i="9"/>
  <c r="T479" i="9"/>
  <c r="T478" i="9"/>
  <c r="T477" i="9"/>
  <c r="T476" i="9"/>
  <c r="T475" i="9"/>
  <c r="T474" i="9"/>
  <c r="T473" i="9"/>
  <c r="T472" i="9"/>
  <c r="T471" i="9"/>
  <c r="T470" i="9"/>
  <c r="T469" i="9"/>
  <c r="T468" i="9"/>
  <c r="T467" i="9"/>
  <c r="T466" i="9"/>
  <c r="T465" i="9"/>
  <c r="T464" i="9"/>
  <c r="T463" i="9"/>
  <c r="T462" i="9"/>
  <c r="T461" i="9"/>
  <c r="T460" i="9"/>
  <c r="T459" i="9"/>
  <c r="T458" i="9"/>
  <c r="T457" i="9"/>
  <c r="T456" i="9"/>
  <c r="T455" i="9"/>
  <c r="T454" i="9"/>
  <c r="T453" i="9"/>
  <c r="T452" i="9"/>
  <c r="T451" i="9"/>
  <c r="T450" i="9"/>
  <c r="T449" i="9"/>
  <c r="T448" i="9"/>
  <c r="T447" i="9"/>
  <c r="T446" i="9"/>
  <c r="T445" i="9"/>
  <c r="T444" i="9"/>
  <c r="T443" i="9"/>
  <c r="T442" i="9"/>
  <c r="T441" i="9"/>
  <c r="T440" i="9"/>
  <c r="T439" i="9"/>
  <c r="T438" i="9"/>
  <c r="T437" i="9"/>
  <c r="T436" i="9"/>
  <c r="T435" i="9"/>
  <c r="T434" i="9"/>
  <c r="T433" i="9"/>
  <c r="T432" i="9"/>
  <c r="T431" i="9"/>
  <c r="T430" i="9"/>
  <c r="T429" i="9"/>
  <c r="T428" i="9"/>
  <c r="T427" i="9"/>
  <c r="T426" i="9"/>
  <c r="T425" i="9"/>
  <c r="T424" i="9"/>
  <c r="T423" i="9"/>
  <c r="T422" i="9"/>
  <c r="T421" i="9"/>
  <c r="T420" i="9"/>
  <c r="T419" i="9"/>
  <c r="T418" i="9"/>
  <c r="T417" i="9"/>
  <c r="T416" i="9"/>
  <c r="T415" i="9"/>
  <c r="T414" i="9"/>
  <c r="T413" i="9"/>
  <c r="T412" i="9"/>
  <c r="T411" i="9"/>
  <c r="T410" i="9"/>
  <c r="T409" i="9"/>
  <c r="T408" i="9"/>
  <c r="T407" i="9"/>
  <c r="T406" i="9"/>
  <c r="T405" i="9"/>
  <c r="T404" i="9"/>
  <c r="T403" i="9"/>
  <c r="T402" i="9"/>
  <c r="T401" i="9"/>
  <c r="T400" i="9"/>
  <c r="T399" i="9"/>
  <c r="T398" i="9"/>
  <c r="T397" i="9"/>
  <c r="T396" i="9"/>
  <c r="T395" i="9"/>
  <c r="T394" i="9"/>
  <c r="T393" i="9"/>
  <c r="T392" i="9"/>
  <c r="T391" i="9"/>
  <c r="T390" i="9"/>
  <c r="T389" i="9"/>
  <c r="T388" i="9"/>
  <c r="T387" i="9"/>
  <c r="T386" i="9"/>
  <c r="T385" i="9"/>
  <c r="T384" i="9"/>
  <c r="T383" i="9"/>
  <c r="T382" i="9"/>
  <c r="T381" i="9"/>
  <c r="T380" i="9"/>
  <c r="T379" i="9"/>
  <c r="T378" i="9"/>
  <c r="T377" i="9"/>
  <c r="T376" i="9"/>
  <c r="T375" i="9"/>
  <c r="T374" i="9"/>
  <c r="T373" i="9"/>
  <c r="T372" i="9"/>
  <c r="T371" i="9"/>
  <c r="T370" i="9"/>
  <c r="T369" i="9"/>
  <c r="T368" i="9"/>
  <c r="T367" i="9"/>
  <c r="T366" i="9"/>
  <c r="T365" i="9"/>
  <c r="T364" i="9"/>
  <c r="T363" i="9"/>
  <c r="T362" i="9"/>
  <c r="T361" i="9"/>
  <c r="T360" i="9"/>
  <c r="T359" i="9"/>
  <c r="T358" i="9"/>
  <c r="T357" i="9"/>
  <c r="T356" i="9"/>
  <c r="T355" i="9"/>
  <c r="T354" i="9"/>
  <c r="T353" i="9"/>
  <c r="T352" i="9"/>
  <c r="T351" i="9"/>
  <c r="T350" i="9"/>
  <c r="T349" i="9"/>
  <c r="T348" i="9"/>
  <c r="T347" i="9"/>
  <c r="T346" i="9"/>
  <c r="T345" i="9"/>
  <c r="T344" i="9"/>
  <c r="T343" i="9"/>
  <c r="T342" i="9"/>
  <c r="T341" i="9"/>
  <c r="T340" i="9"/>
  <c r="T339" i="9"/>
  <c r="T338" i="9"/>
  <c r="T337" i="9"/>
  <c r="T336" i="9"/>
  <c r="T335" i="9"/>
  <c r="T334" i="9"/>
  <c r="T333" i="9"/>
  <c r="T332" i="9"/>
  <c r="T331" i="9"/>
  <c r="T330" i="9"/>
  <c r="T329" i="9"/>
  <c r="T328" i="9"/>
  <c r="T327" i="9"/>
  <c r="T326" i="9"/>
  <c r="T325" i="9"/>
  <c r="T324" i="9"/>
  <c r="T323" i="9"/>
  <c r="T322" i="9"/>
  <c r="T321" i="9"/>
  <c r="T320" i="9"/>
  <c r="T319" i="9"/>
  <c r="T318" i="9"/>
  <c r="T317" i="9"/>
  <c r="T316" i="9"/>
  <c r="T315" i="9"/>
  <c r="T314" i="9"/>
  <c r="T313" i="9"/>
  <c r="T312" i="9"/>
  <c r="T311" i="9"/>
  <c r="T310" i="9"/>
  <c r="T309" i="9"/>
  <c r="T308" i="9"/>
  <c r="T307" i="9"/>
  <c r="T306" i="9"/>
  <c r="T305" i="9"/>
  <c r="T304" i="9"/>
  <c r="T303" i="9"/>
  <c r="T302" i="9"/>
  <c r="T301" i="9"/>
  <c r="T300" i="9"/>
  <c r="T299" i="9"/>
  <c r="T298" i="9"/>
  <c r="T297" i="9"/>
  <c r="T296" i="9"/>
  <c r="T295" i="9"/>
  <c r="T294" i="9"/>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8"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S567" i="9"/>
  <c r="S566" i="9"/>
  <c r="S565" i="9"/>
  <c r="S564" i="9"/>
  <c r="S563" i="9"/>
  <c r="S562" i="9"/>
  <c r="S561" i="9"/>
  <c r="S560" i="9"/>
  <c r="S559" i="9"/>
  <c r="S558" i="9"/>
  <c r="S557" i="9"/>
  <c r="S556" i="9"/>
  <c r="S555" i="9"/>
  <c r="S554" i="9"/>
  <c r="S553" i="9"/>
  <c r="S552" i="9"/>
  <c r="S551" i="9"/>
  <c r="S550" i="9"/>
  <c r="S549" i="9"/>
  <c r="S548" i="9"/>
  <c r="S547" i="9"/>
  <c r="S546" i="9"/>
  <c r="S545" i="9"/>
  <c r="S544" i="9"/>
  <c r="S543" i="9"/>
  <c r="S542" i="9"/>
  <c r="S541" i="9"/>
  <c r="S540" i="9"/>
  <c r="S539" i="9"/>
  <c r="S538" i="9"/>
  <c r="S537" i="9"/>
  <c r="S536" i="9"/>
  <c r="S535" i="9"/>
  <c r="S534" i="9"/>
  <c r="S533" i="9"/>
  <c r="S532" i="9"/>
  <c r="S531" i="9"/>
  <c r="S530" i="9"/>
  <c r="S529" i="9"/>
  <c r="S528" i="9"/>
  <c r="S527" i="9"/>
  <c r="S526" i="9"/>
  <c r="S525" i="9"/>
  <c r="S524" i="9"/>
  <c r="S523" i="9"/>
  <c r="S522" i="9"/>
  <c r="S521" i="9"/>
  <c r="S520" i="9"/>
  <c r="S519" i="9"/>
  <c r="S518" i="9"/>
  <c r="S517" i="9"/>
  <c r="S516" i="9"/>
  <c r="S515" i="9"/>
  <c r="S514" i="9"/>
  <c r="S513" i="9"/>
  <c r="S512" i="9"/>
  <c r="S511" i="9"/>
  <c r="S510" i="9"/>
  <c r="S509" i="9"/>
  <c r="S508" i="9"/>
  <c r="S507" i="9"/>
  <c r="S506" i="9"/>
  <c r="S505" i="9"/>
  <c r="S504" i="9"/>
  <c r="S503" i="9"/>
  <c r="S502" i="9"/>
  <c r="S501" i="9"/>
  <c r="S500" i="9"/>
  <c r="S499" i="9"/>
  <c r="S498" i="9"/>
  <c r="S497" i="9"/>
  <c r="S496" i="9"/>
  <c r="S495" i="9"/>
  <c r="S494" i="9"/>
  <c r="S493" i="9"/>
  <c r="S492" i="9"/>
  <c r="S491" i="9"/>
  <c r="S490" i="9"/>
  <c r="S489" i="9"/>
  <c r="S488" i="9"/>
  <c r="S487" i="9"/>
  <c r="S486" i="9"/>
  <c r="S485" i="9"/>
  <c r="S484" i="9"/>
  <c r="S483" i="9"/>
  <c r="S482" i="9"/>
  <c r="S481" i="9"/>
  <c r="S480" i="9"/>
  <c r="S479" i="9"/>
  <c r="S478" i="9"/>
  <c r="S477" i="9"/>
  <c r="S476" i="9"/>
  <c r="S475" i="9"/>
  <c r="S474" i="9"/>
  <c r="S473" i="9"/>
  <c r="S472" i="9"/>
  <c r="S471" i="9"/>
  <c r="S470" i="9"/>
  <c r="S469" i="9"/>
  <c r="S468" i="9"/>
  <c r="S467" i="9"/>
  <c r="S466" i="9"/>
  <c r="S465" i="9"/>
  <c r="S464" i="9"/>
  <c r="S463" i="9"/>
  <c r="S462" i="9"/>
  <c r="S461" i="9"/>
  <c r="S460" i="9"/>
  <c r="S459" i="9"/>
  <c r="S458" i="9"/>
  <c r="S457" i="9"/>
  <c r="S456" i="9"/>
  <c r="S455" i="9"/>
  <c r="S454" i="9"/>
  <c r="S453" i="9"/>
  <c r="S452" i="9"/>
  <c r="S451" i="9"/>
  <c r="S450" i="9"/>
  <c r="S449" i="9"/>
  <c r="S448" i="9"/>
  <c r="S447" i="9"/>
  <c r="S446" i="9"/>
  <c r="S445" i="9"/>
  <c r="S444" i="9"/>
  <c r="S443" i="9"/>
  <c r="S442" i="9"/>
  <c r="S441" i="9"/>
  <c r="S440" i="9"/>
  <c r="S439" i="9"/>
  <c r="S438" i="9"/>
  <c r="S437" i="9"/>
  <c r="S436" i="9"/>
  <c r="S435" i="9"/>
  <c r="S434" i="9"/>
  <c r="S433" i="9"/>
  <c r="S432" i="9"/>
  <c r="S431" i="9"/>
  <c r="S430" i="9"/>
  <c r="S429" i="9"/>
  <c r="S428" i="9"/>
  <c r="S427" i="9"/>
  <c r="S426" i="9"/>
  <c r="S425" i="9"/>
  <c r="S424" i="9"/>
  <c r="S423" i="9"/>
  <c r="S422" i="9"/>
  <c r="S421" i="9"/>
  <c r="S420" i="9"/>
  <c r="S419" i="9"/>
  <c r="S418" i="9"/>
  <c r="S417" i="9"/>
  <c r="S416" i="9"/>
  <c r="S415" i="9"/>
  <c r="S414" i="9"/>
  <c r="S413" i="9"/>
  <c r="S412" i="9"/>
  <c r="S411" i="9"/>
  <c r="S410" i="9"/>
  <c r="S409" i="9"/>
  <c r="S408" i="9"/>
  <c r="S407" i="9"/>
  <c r="S406" i="9"/>
  <c r="S405" i="9"/>
  <c r="S404" i="9"/>
  <c r="S403" i="9"/>
  <c r="S402" i="9"/>
  <c r="S401" i="9"/>
  <c r="S400" i="9"/>
  <c r="S399" i="9"/>
  <c r="S398" i="9"/>
  <c r="S397" i="9"/>
  <c r="S396" i="9"/>
  <c r="S395" i="9"/>
  <c r="S394" i="9"/>
  <c r="S393" i="9"/>
  <c r="S392" i="9"/>
  <c r="S391" i="9"/>
  <c r="S390" i="9"/>
  <c r="S389" i="9"/>
  <c r="S388" i="9"/>
  <c r="S387" i="9"/>
  <c r="S386" i="9"/>
  <c r="S385" i="9"/>
  <c r="S384" i="9"/>
  <c r="S383" i="9"/>
  <c r="S382" i="9"/>
  <c r="S381" i="9"/>
  <c r="S380" i="9"/>
  <c r="S379" i="9"/>
  <c r="S378" i="9"/>
  <c r="S377" i="9"/>
  <c r="S376" i="9"/>
  <c r="S375" i="9"/>
  <c r="S374" i="9"/>
  <c r="S373" i="9"/>
  <c r="S372" i="9"/>
  <c r="S371" i="9"/>
  <c r="S370" i="9"/>
  <c r="S369" i="9"/>
  <c r="S368" i="9"/>
  <c r="S367" i="9"/>
  <c r="S366" i="9"/>
  <c r="S365" i="9"/>
  <c r="S364" i="9"/>
  <c r="S363" i="9"/>
  <c r="S362" i="9"/>
  <c r="S361" i="9"/>
  <c r="S360" i="9"/>
  <c r="S359" i="9"/>
  <c r="S358" i="9"/>
  <c r="S357" i="9"/>
  <c r="S356" i="9"/>
  <c r="S355" i="9"/>
  <c r="S354" i="9"/>
  <c r="S353" i="9"/>
  <c r="S352" i="9"/>
  <c r="S351" i="9"/>
  <c r="S350" i="9"/>
  <c r="S349" i="9"/>
  <c r="S348" i="9"/>
  <c r="S347" i="9"/>
  <c r="S346" i="9"/>
  <c r="S345" i="9"/>
  <c r="S344" i="9"/>
  <c r="S343" i="9"/>
  <c r="S342" i="9"/>
  <c r="S341" i="9"/>
  <c r="S340" i="9"/>
  <c r="S339" i="9"/>
  <c r="S338" i="9"/>
  <c r="S337" i="9"/>
  <c r="S336" i="9"/>
  <c r="S335" i="9"/>
  <c r="S334" i="9"/>
  <c r="S333" i="9"/>
  <c r="S332" i="9"/>
  <c r="S331" i="9"/>
  <c r="S330" i="9"/>
  <c r="S329" i="9"/>
  <c r="S328" i="9"/>
  <c r="S327" i="9"/>
  <c r="S326" i="9"/>
  <c r="S325" i="9"/>
  <c r="S324" i="9"/>
  <c r="S323" i="9"/>
  <c r="S322" i="9"/>
  <c r="S321" i="9"/>
  <c r="S320" i="9"/>
  <c r="S319" i="9"/>
  <c r="S318" i="9"/>
  <c r="S317" i="9"/>
  <c r="S316" i="9"/>
  <c r="S315" i="9"/>
  <c r="S314" i="9"/>
  <c r="S313" i="9"/>
  <c r="S312" i="9"/>
  <c r="S311" i="9"/>
  <c r="S310" i="9"/>
  <c r="S309" i="9"/>
  <c r="S308" i="9"/>
  <c r="S307" i="9"/>
  <c r="S306" i="9"/>
  <c r="S305" i="9"/>
  <c r="S304" i="9"/>
  <c r="S303" i="9"/>
  <c r="S302" i="9"/>
  <c r="S301" i="9"/>
  <c r="S300" i="9"/>
  <c r="S299" i="9"/>
  <c r="S298" i="9"/>
  <c r="S297" i="9"/>
  <c r="S296" i="9"/>
  <c r="S295" i="9"/>
  <c r="S294" i="9"/>
  <c r="S293" i="9"/>
  <c r="S292" i="9"/>
  <c r="S291" i="9"/>
  <c r="S290" i="9"/>
  <c r="S289" i="9"/>
  <c r="S288" i="9"/>
  <c r="S287" i="9"/>
  <c r="S286" i="9"/>
  <c r="S285" i="9"/>
  <c r="S284" i="9"/>
  <c r="S283" i="9"/>
  <c r="S282" i="9"/>
  <c r="S281" i="9"/>
  <c r="S280" i="9"/>
  <c r="S279" i="9"/>
  <c r="S278" i="9"/>
  <c r="S277" i="9"/>
  <c r="S276" i="9"/>
  <c r="S275" i="9"/>
  <c r="S274" i="9"/>
  <c r="S273" i="9"/>
  <c r="S272" i="9"/>
  <c r="S271" i="9"/>
  <c r="S270" i="9"/>
  <c r="S269" i="9"/>
  <c r="S268" i="9"/>
  <c r="S267" i="9"/>
  <c r="S266" i="9"/>
  <c r="S265" i="9"/>
  <c r="S264" i="9"/>
  <c r="S263" i="9"/>
  <c r="S262" i="9"/>
  <c r="S261" i="9"/>
  <c r="S260" i="9"/>
  <c r="S259" i="9"/>
  <c r="S258" i="9"/>
  <c r="S257" i="9"/>
  <c r="S256" i="9"/>
  <c r="S255" i="9"/>
  <c r="S254" i="9"/>
  <c r="S253" i="9"/>
  <c r="S252" i="9"/>
  <c r="S251" i="9"/>
  <c r="S250" i="9"/>
  <c r="S249" i="9"/>
  <c r="S248" i="9"/>
  <c r="S247" i="9"/>
  <c r="S246" i="9"/>
  <c r="S245" i="9"/>
  <c r="S244" i="9"/>
  <c r="S243" i="9"/>
  <c r="S242" i="9"/>
  <c r="S241" i="9"/>
  <c r="S240" i="9"/>
  <c r="S239" i="9"/>
  <c r="S238" i="9"/>
  <c r="S237" i="9"/>
  <c r="S236" i="9"/>
  <c r="S235" i="9"/>
  <c r="S234" i="9"/>
  <c r="S233" i="9"/>
  <c r="S232" i="9"/>
  <c r="S231" i="9"/>
  <c r="S230" i="9"/>
  <c r="S229" i="9"/>
  <c r="S228" i="9"/>
  <c r="S227" i="9"/>
  <c r="S226" i="9"/>
  <c r="S225" i="9"/>
  <c r="S224" i="9"/>
  <c r="S223" i="9"/>
  <c r="S222" i="9"/>
  <c r="S221" i="9"/>
  <c r="S220" i="9"/>
  <c r="S219" i="9"/>
  <c r="S218" i="9"/>
  <c r="S217" i="9"/>
  <c r="S216" i="9"/>
  <c r="S215" i="9"/>
  <c r="S214" i="9"/>
  <c r="S213" i="9"/>
  <c r="S212" i="9"/>
  <c r="S211" i="9"/>
  <c r="S210" i="9"/>
  <c r="S209" i="9"/>
  <c r="S208" i="9"/>
  <c r="S207" i="9"/>
  <c r="S206" i="9"/>
  <c r="S205" i="9"/>
  <c r="S204" i="9"/>
  <c r="S203" i="9"/>
  <c r="S202" i="9"/>
  <c r="S201" i="9"/>
  <c r="S200" i="9"/>
  <c r="S199" i="9"/>
  <c r="S198" i="9"/>
  <c r="S197" i="9"/>
  <c r="S196" i="9"/>
  <c r="S195" i="9"/>
  <c r="S194" i="9"/>
  <c r="S193" i="9"/>
  <c r="S192" i="9"/>
  <c r="S191" i="9"/>
  <c r="S190" i="9"/>
  <c r="S189" i="9"/>
  <c r="S188" i="9"/>
  <c r="S187" i="9"/>
  <c r="S186" i="9"/>
  <c r="S185" i="9"/>
  <c r="S184" i="9"/>
  <c r="S183" i="9"/>
  <c r="S182" i="9"/>
  <c r="S181" i="9"/>
  <c r="S180" i="9"/>
  <c r="S179" i="9"/>
  <c r="S178" i="9"/>
  <c r="S177" i="9"/>
  <c r="S176" i="9"/>
  <c r="S175" i="9"/>
  <c r="S174" i="9"/>
  <c r="S173" i="9"/>
  <c r="S172" i="9"/>
  <c r="S171" i="9"/>
  <c r="S170" i="9"/>
  <c r="S169" i="9"/>
  <c r="S168" i="9"/>
  <c r="S167" i="9"/>
  <c r="S166" i="9"/>
  <c r="S165" i="9"/>
  <c r="S164" i="9"/>
  <c r="S163" i="9"/>
  <c r="S162" i="9"/>
  <c r="S161" i="9"/>
  <c r="S160" i="9"/>
  <c r="S159" i="9"/>
  <c r="S158" i="9"/>
  <c r="S157" i="9"/>
  <c r="S156" i="9"/>
  <c r="S155" i="9"/>
  <c r="S154" i="9"/>
  <c r="S153" i="9"/>
  <c r="S152" i="9"/>
  <c r="S151" i="9"/>
  <c r="S150" i="9"/>
  <c r="S149" i="9"/>
  <c r="S148" i="9"/>
  <c r="S147" i="9"/>
  <c r="S146" i="9"/>
  <c r="S145" i="9"/>
  <c r="S144" i="9"/>
  <c r="S143" i="9"/>
  <c r="S142" i="9"/>
  <c r="S141" i="9"/>
  <c r="S140" i="9"/>
  <c r="S139" i="9"/>
  <c r="S138" i="9"/>
  <c r="S137" i="9"/>
  <c r="S136" i="9"/>
  <c r="S135" i="9"/>
  <c r="S134" i="9"/>
  <c r="S133" i="9"/>
  <c r="S132" i="9"/>
  <c r="S131" i="9"/>
  <c r="S130" i="9"/>
  <c r="S129" i="9"/>
  <c r="S128" i="9"/>
  <c r="S127" i="9"/>
  <c r="S126" i="9"/>
  <c r="S125" i="9"/>
  <c r="S124" i="9"/>
  <c r="S123" i="9"/>
  <c r="S122" i="9"/>
  <c r="S121" i="9"/>
  <c r="S120" i="9"/>
  <c r="S119" i="9"/>
  <c r="S118" i="9"/>
  <c r="S117" i="9"/>
  <c r="S116" i="9"/>
  <c r="S115" i="9"/>
  <c r="S114" i="9"/>
  <c r="S113" i="9"/>
  <c r="S112" i="9"/>
  <c r="S111" i="9"/>
  <c r="S110" i="9"/>
  <c r="S109" i="9"/>
  <c r="S108" i="9"/>
  <c r="S107" i="9"/>
  <c r="S106" i="9"/>
  <c r="S105" i="9"/>
  <c r="S104" i="9"/>
  <c r="S103" i="9"/>
  <c r="S102" i="9"/>
  <c r="S101" i="9"/>
  <c r="S100" i="9"/>
  <c r="S99" i="9"/>
  <c r="S98" i="9"/>
  <c r="S97" i="9"/>
  <c r="S96" i="9"/>
  <c r="S95" i="9"/>
  <c r="S94" i="9"/>
  <c r="S93" i="9"/>
  <c r="S92" i="9"/>
  <c r="S91" i="9"/>
  <c r="S90" i="9"/>
  <c r="S89" i="9"/>
  <c r="S88" i="9"/>
  <c r="S87" i="9"/>
  <c r="S86" i="9"/>
  <c r="S85" i="9"/>
  <c r="S84" i="9"/>
  <c r="S83" i="9"/>
  <c r="S82" i="9"/>
  <c r="S81" i="9"/>
  <c r="S80" i="9"/>
  <c r="S79" i="9"/>
  <c r="S78" i="9"/>
  <c r="S77" i="9"/>
  <c r="S76" i="9"/>
  <c r="S75" i="9"/>
  <c r="S74" i="9"/>
  <c r="S73" i="9"/>
  <c r="S72" i="9"/>
  <c r="S71" i="9"/>
  <c r="S70" i="9"/>
  <c r="S69" i="9"/>
  <c r="S68" i="9"/>
  <c r="S67" i="9"/>
  <c r="S66" i="9"/>
  <c r="S65" i="9"/>
  <c r="S64" i="9"/>
  <c r="S63" i="9"/>
  <c r="S62" i="9"/>
  <c r="S61" i="9"/>
  <c r="S60" i="9"/>
  <c r="S59" i="9"/>
  <c r="S58" i="9"/>
  <c r="S57" i="9"/>
  <c r="S56" i="9"/>
  <c r="S55" i="9"/>
  <c r="S54" i="9"/>
  <c r="S53" i="9"/>
  <c r="S52" i="9"/>
  <c r="S51" i="9"/>
  <c r="S50" i="9"/>
  <c r="S49" i="9"/>
  <c r="S48" i="9"/>
  <c r="S47" i="9"/>
  <c r="S46" i="9"/>
  <c r="S45" i="9"/>
  <c r="S44" i="9"/>
  <c r="S43" i="9"/>
  <c r="S42" i="9"/>
  <c r="S41" i="9"/>
  <c r="S40" i="9"/>
  <c r="S39" i="9"/>
  <c r="S38" i="9"/>
  <c r="S37" i="9"/>
  <c r="S36" i="9"/>
  <c r="S35" i="9"/>
  <c r="S34" i="9"/>
  <c r="S33" i="9"/>
  <c r="S32" i="9"/>
  <c r="S31" i="9"/>
  <c r="S30" i="9"/>
  <c r="S29" i="9"/>
  <c r="S28" i="9"/>
  <c r="S27" i="9"/>
  <c r="S26" i="9"/>
  <c r="S25" i="9"/>
  <c r="S24" i="9"/>
  <c r="S23" i="9"/>
  <c r="S22" i="9"/>
  <c r="S21" i="9"/>
  <c r="S20" i="9"/>
  <c r="S19" i="9"/>
  <c r="S18" i="9"/>
  <c r="S17" i="9"/>
  <c r="S16" i="9"/>
  <c r="S15" i="9"/>
  <c r="S14" i="9"/>
  <c r="S13" i="9"/>
  <c r="S12" i="9"/>
  <c r="S11" i="9"/>
  <c r="S10" i="9"/>
  <c r="S9" i="9"/>
  <c r="S8" i="9"/>
  <c r="S7" i="9"/>
  <c r="S6" i="9"/>
  <c r="S5" i="9"/>
  <c r="T5" i="9"/>
  <c r="M6" i="9" a="1"/>
  <c r="M6" i="9"/>
  <c r="M5" i="9" a="1"/>
  <c r="M5" i="9"/>
  <c r="O6" i="9"/>
  <c r="N5" i="9"/>
  <c r="M567" i="9" a="1"/>
  <c r="M567" i="9" s="1"/>
  <c r="M566" i="9" a="1"/>
  <c r="M566" i="9" s="1"/>
  <c r="M565" i="9" a="1"/>
  <c r="M565" i="9" s="1"/>
  <c r="O565" i="9" s="1"/>
  <c r="M564" i="9" a="1"/>
  <c r="M564" i="9" s="1"/>
  <c r="O564" i="9" s="1"/>
  <c r="M563" i="9" a="1"/>
  <c r="M563" i="9" s="1"/>
  <c r="O563" i="9" s="1"/>
  <c r="M562" i="9"/>
  <c r="M562" i="9" a="1"/>
  <c r="M561" i="9" a="1"/>
  <c r="M561" i="9" s="1"/>
  <c r="M560" i="9" a="1"/>
  <c r="M560" i="9" s="1"/>
  <c r="M559" i="9"/>
  <c r="M559" i="9" a="1"/>
  <c r="M558" i="9" a="1"/>
  <c r="M558" i="9" s="1"/>
  <c r="O558" i="9" s="1"/>
  <c r="M557" i="9"/>
  <c r="M557" i="9" a="1"/>
  <c r="M556" i="9"/>
  <c r="M556" i="9" a="1"/>
  <c r="M555" i="9" a="1"/>
  <c r="M555" i="9" s="1"/>
  <c r="M554" i="9"/>
  <c r="M554" i="9" a="1"/>
  <c r="M553" i="9"/>
  <c r="M553" i="9" a="1"/>
  <c r="M552" i="9" a="1"/>
  <c r="M552" i="9" s="1"/>
  <c r="M551" i="9" a="1"/>
  <c r="M551" i="9" s="1"/>
  <c r="O551" i="9" s="1"/>
  <c r="M550" i="9" a="1"/>
  <c r="M550" i="9" s="1"/>
  <c r="O550" i="9" s="1"/>
  <c r="M549" i="9" a="1"/>
  <c r="M549" i="9" s="1"/>
  <c r="M548" i="9" a="1"/>
  <c r="M548" i="9" s="1"/>
  <c r="N548" i="9" s="1"/>
  <c r="M547" i="9" a="1"/>
  <c r="M547" i="9" s="1"/>
  <c r="N547" i="9" s="1"/>
  <c r="M546" i="9"/>
  <c r="M546" i="9" a="1"/>
  <c r="M545" i="9" a="1"/>
  <c r="M545" i="9" s="1"/>
  <c r="O545" i="9" s="1"/>
  <c r="M544" i="9"/>
  <c r="M544" i="9" a="1"/>
  <c r="M543" i="9" a="1"/>
  <c r="M543" i="9" s="1"/>
  <c r="M542" i="9"/>
  <c r="M542" i="9" a="1"/>
  <c r="M541" i="9"/>
  <c r="M541" i="9" a="1"/>
  <c r="M540" i="9"/>
  <c r="M540" i="9" a="1"/>
  <c r="M539" i="9" a="1"/>
  <c r="M539" i="9" s="1"/>
  <c r="O539" i="9" s="1"/>
  <c r="M538" i="9" a="1"/>
  <c r="M538" i="9" s="1"/>
  <c r="M537" i="9" a="1"/>
  <c r="M537" i="9" s="1"/>
  <c r="M536" i="9"/>
  <c r="M536" i="9" a="1"/>
  <c r="M535" i="9" a="1"/>
  <c r="M535" i="9" s="1"/>
  <c r="M534" i="9" a="1"/>
  <c r="M534" i="9" s="1"/>
  <c r="M533" i="9"/>
  <c r="M533" i="9" a="1"/>
  <c r="M532" i="9" a="1"/>
  <c r="M532" i="9" s="1"/>
  <c r="M531" i="9" a="1"/>
  <c r="M531" i="9" s="1"/>
  <c r="N531" i="9" s="1"/>
  <c r="M530" i="9" a="1"/>
  <c r="M530" i="9" s="1"/>
  <c r="M529" i="9"/>
  <c r="N529" i="9" s="1"/>
  <c r="M529" i="9" a="1"/>
  <c r="M528" i="9"/>
  <c r="N528" i="9" s="1"/>
  <c r="M528" i="9" a="1"/>
  <c r="M527" i="9"/>
  <c r="M527" i="9" a="1"/>
  <c r="M526" i="9" a="1"/>
  <c r="M526" i="9" s="1"/>
  <c r="N526" i="9" s="1"/>
  <c r="M525" i="9" a="1"/>
  <c r="M525" i="9" s="1"/>
  <c r="M524" i="9"/>
  <c r="M524" i="9" a="1"/>
  <c r="M523" i="9"/>
  <c r="M523" i="9" a="1"/>
  <c r="M522" i="9" a="1"/>
  <c r="M522" i="9" s="1"/>
  <c r="O522" i="9" s="1"/>
  <c r="M521" i="9" a="1"/>
  <c r="M521" i="9" s="1"/>
  <c r="O521" i="9" s="1"/>
  <c r="M520" i="9"/>
  <c r="M520" i="9" a="1"/>
  <c r="M519" i="9" a="1"/>
  <c r="M519" i="9" s="1"/>
  <c r="M518" i="9" a="1"/>
  <c r="M518" i="9" s="1"/>
  <c r="M517" i="9" a="1"/>
  <c r="M517" i="9" s="1"/>
  <c r="O517" i="9" s="1"/>
  <c r="M516" i="9"/>
  <c r="M516" i="9" a="1"/>
  <c r="M515" i="9"/>
  <c r="O515" i="9" s="1"/>
  <c r="M515" i="9" a="1"/>
  <c r="M514" i="9"/>
  <c r="M514" i="9" a="1"/>
  <c r="M513" i="9" a="1"/>
  <c r="M513" i="9" s="1"/>
  <c r="M512" i="9" a="1"/>
  <c r="M512" i="9" s="1"/>
  <c r="M511" i="9"/>
  <c r="M511" i="9" a="1"/>
  <c r="M510" i="9"/>
  <c r="M510" i="9" a="1"/>
  <c r="M509" i="9" a="1"/>
  <c r="M509" i="9" s="1"/>
  <c r="M508" i="9" a="1"/>
  <c r="M508" i="9" s="1"/>
  <c r="M507" i="9" a="1"/>
  <c r="M507" i="9" s="1"/>
  <c r="M506" i="9" a="1"/>
  <c r="M506" i="9" s="1"/>
  <c r="M505" i="9" a="1"/>
  <c r="M505" i="9" s="1"/>
  <c r="O505" i="9" s="1"/>
  <c r="M504" i="9" a="1"/>
  <c r="M504" i="9" s="1"/>
  <c r="O504" i="9" s="1"/>
  <c r="M503" i="9"/>
  <c r="M503" i="9" a="1"/>
  <c r="M502" i="9"/>
  <c r="M502" i="9" a="1"/>
  <c r="M501" i="9" a="1"/>
  <c r="M501" i="9" s="1"/>
  <c r="M500" i="9"/>
  <c r="M500" i="9" a="1"/>
  <c r="M499" i="9" a="1"/>
  <c r="M499" i="9" s="1"/>
  <c r="M498" i="9"/>
  <c r="M498" i="9" a="1"/>
  <c r="M497" i="9"/>
  <c r="M497" i="9" a="1"/>
  <c r="M496" i="9" a="1"/>
  <c r="M496" i="9" s="1"/>
  <c r="M495" i="9" a="1"/>
  <c r="M495" i="9" s="1"/>
  <c r="M494" i="9"/>
  <c r="M494" i="9" a="1"/>
  <c r="M493" i="9" a="1"/>
  <c r="M493" i="9" s="1"/>
  <c r="O493" i="9" s="1"/>
  <c r="M492" i="9" a="1"/>
  <c r="M492" i="9" s="1"/>
  <c r="N492" i="9" s="1"/>
  <c r="M491" i="9" a="1"/>
  <c r="M491" i="9" s="1"/>
  <c r="M490" i="9"/>
  <c r="M490" i="9" a="1"/>
  <c r="M489" i="9" a="1"/>
  <c r="M489" i="9" s="1"/>
  <c r="M488" i="9" a="1"/>
  <c r="M488" i="9" s="1"/>
  <c r="M487" i="9"/>
  <c r="M487" i="9" a="1"/>
  <c r="M486" i="9" a="1"/>
  <c r="M486" i="9" s="1"/>
  <c r="O486" i="9" s="1"/>
  <c r="M485" i="9"/>
  <c r="O485" i="9" s="1"/>
  <c r="M485" i="9" a="1"/>
  <c r="M484" i="9"/>
  <c r="M484" i="9" a="1"/>
  <c r="M483" i="9" a="1"/>
  <c r="M483" i="9" s="1"/>
  <c r="M482" i="9"/>
  <c r="M482" i="9" a="1"/>
  <c r="M481" i="9"/>
  <c r="M481" i="9" a="1"/>
  <c r="M480" i="9" a="1"/>
  <c r="M480" i="9" s="1"/>
  <c r="O480" i="9" s="1"/>
  <c r="M479" i="9" a="1"/>
  <c r="M479" i="9" s="1"/>
  <c r="O479" i="9" s="1"/>
  <c r="M478" i="9" a="1"/>
  <c r="M478" i="9" s="1"/>
  <c r="O478" i="9" s="1"/>
  <c r="M477" i="9" a="1"/>
  <c r="M477" i="9" s="1"/>
  <c r="M476" i="9" a="1"/>
  <c r="M476" i="9" s="1"/>
  <c r="M475" i="9" a="1"/>
  <c r="M475" i="9" s="1"/>
  <c r="M474" i="9"/>
  <c r="M474" i="9" a="1"/>
  <c r="M473" i="9" a="1"/>
  <c r="M473" i="9" s="1"/>
  <c r="M472" i="9"/>
  <c r="M472" i="9" a="1"/>
  <c r="M471" i="9" a="1"/>
  <c r="M471" i="9" s="1"/>
  <c r="M470" i="9"/>
  <c r="M470" i="9" a="1"/>
  <c r="M469" i="9"/>
  <c r="M469" i="9" a="1"/>
  <c r="M468" i="9"/>
  <c r="M468" i="9" a="1"/>
  <c r="M467" i="9" a="1"/>
  <c r="M467" i="9" s="1"/>
  <c r="M466" i="9" a="1"/>
  <c r="M466" i="9" s="1"/>
  <c r="N466" i="9" s="1"/>
  <c r="M465" i="9" a="1"/>
  <c r="M465" i="9" s="1"/>
  <c r="N465" i="9" s="1"/>
  <c r="M464" i="9"/>
  <c r="N464" i="9" s="1"/>
  <c r="M464" i="9" a="1"/>
  <c r="M463" i="9" a="1"/>
  <c r="M463" i="9" s="1"/>
  <c r="M462" i="9" a="1"/>
  <c r="M462" i="9" s="1"/>
  <c r="M461" i="9"/>
  <c r="M461" i="9" a="1"/>
  <c r="M460" i="9" a="1"/>
  <c r="M460" i="9" s="1"/>
  <c r="M459" i="9" a="1"/>
  <c r="M459" i="9" s="1"/>
  <c r="N459" i="9" s="1"/>
  <c r="M458" i="9" a="1"/>
  <c r="M458" i="9" s="1"/>
  <c r="N458" i="9" s="1"/>
  <c r="M457" i="9"/>
  <c r="M457" i="9" a="1"/>
  <c r="M456" i="9"/>
  <c r="M456" i="9" a="1"/>
  <c r="M455" i="9"/>
  <c r="M455" i="9" a="1"/>
  <c r="M454" i="9" a="1"/>
  <c r="M454" i="9" s="1"/>
  <c r="M453" i="9" a="1"/>
  <c r="M453" i="9" s="1"/>
  <c r="N453" i="9" s="1"/>
  <c r="M452" i="9"/>
  <c r="M452" i="9" a="1"/>
  <c r="M451" i="9" a="1"/>
  <c r="M451" i="9" s="1"/>
  <c r="M450" i="9" a="1"/>
  <c r="M450" i="9" s="1"/>
  <c r="O450" i="9" s="1"/>
  <c r="M449" i="9" a="1"/>
  <c r="M449" i="9" s="1"/>
  <c r="O449" i="9" s="1"/>
  <c r="M448" i="9"/>
  <c r="M448" i="9" a="1"/>
  <c r="M447" i="9" a="1"/>
  <c r="M447" i="9" s="1"/>
  <c r="M446" i="9" a="1"/>
  <c r="M446" i="9" s="1"/>
  <c r="N446" i="9" s="1"/>
  <c r="M445" i="9" a="1"/>
  <c r="M445" i="9" s="1"/>
  <c r="N445" i="9" s="1"/>
  <c r="M444" i="9"/>
  <c r="M444" i="9" a="1"/>
  <c r="M443" i="9"/>
  <c r="M443" i="9" a="1"/>
  <c r="M442" i="9"/>
  <c r="M442" i="9" a="1"/>
  <c r="M441" i="9" a="1"/>
  <c r="M441" i="9" s="1"/>
  <c r="M440" i="9" a="1"/>
  <c r="M440" i="9" s="1"/>
  <c r="O440" i="9" s="1"/>
  <c r="M439" i="9"/>
  <c r="O439" i="9" s="1"/>
  <c r="M439" i="9" a="1"/>
  <c r="M438" i="9"/>
  <c r="O438" i="9" s="1"/>
  <c r="M438" i="9" a="1"/>
  <c r="M437" i="9" a="1"/>
  <c r="M437" i="9" s="1"/>
  <c r="O437" i="9" s="1"/>
  <c r="M436" i="9" a="1"/>
  <c r="M436" i="9" s="1"/>
  <c r="M435" i="9" a="1"/>
  <c r="M435" i="9" s="1"/>
  <c r="M434" i="9" a="1"/>
  <c r="M434" i="9" s="1"/>
  <c r="M433" i="9" a="1"/>
  <c r="M433" i="9" s="1"/>
  <c r="O433" i="9" s="1"/>
  <c r="M432" i="9" a="1"/>
  <c r="M432" i="9" s="1"/>
  <c r="O432" i="9" s="1"/>
  <c r="M431" i="9"/>
  <c r="M431" i="9" a="1"/>
  <c r="M430" i="9"/>
  <c r="M430" i="9" a="1"/>
  <c r="M429" i="9" a="1"/>
  <c r="M429" i="9" s="1"/>
  <c r="M428" i="9"/>
  <c r="M428" i="9" a="1"/>
  <c r="M427" i="9" a="1"/>
  <c r="M427" i="9" s="1"/>
  <c r="M426" i="9"/>
  <c r="M426" i="9" a="1"/>
  <c r="M425" i="9"/>
  <c r="M425" i="9" a="1"/>
  <c r="M424" i="9" a="1"/>
  <c r="M424" i="9" s="1"/>
  <c r="M423" i="9" a="1"/>
  <c r="M423" i="9" s="1"/>
  <c r="M422" i="9"/>
  <c r="M422" i="9" a="1"/>
  <c r="M421" i="9" a="1"/>
  <c r="M421" i="9" s="1"/>
  <c r="O421" i="9" s="1"/>
  <c r="M420" i="9" a="1"/>
  <c r="M420" i="9" s="1"/>
  <c r="M419" i="9" a="1"/>
  <c r="M419" i="9" s="1"/>
  <c r="N419" i="9" s="1"/>
  <c r="M418" i="9"/>
  <c r="M418" i="9" a="1"/>
  <c r="M417" i="9" a="1"/>
  <c r="M417" i="9" s="1"/>
  <c r="N417" i="9" s="1"/>
  <c r="M416" i="9" a="1"/>
  <c r="M416" i="9" s="1"/>
  <c r="N416" i="9" s="1"/>
  <c r="M415" i="9"/>
  <c r="M415" i="9" a="1"/>
  <c r="M414" i="9" a="1"/>
  <c r="M414" i="9" s="1"/>
  <c r="M413" i="9"/>
  <c r="M413" i="9" a="1"/>
  <c r="M412" i="9"/>
  <c r="M412" i="9" a="1"/>
  <c r="M411" i="9" a="1"/>
  <c r="M411" i="9" s="1"/>
  <c r="M410" i="9"/>
  <c r="M410" i="9" a="1"/>
  <c r="M409" i="9"/>
  <c r="M409" i="9" a="1"/>
  <c r="M408" i="9" a="1"/>
  <c r="M408" i="9" s="1"/>
  <c r="M407" i="9" a="1"/>
  <c r="M407" i="9" s="1"/>
  <c r="M406" i="9" a="1"/>
  <c r="M406" i="9" s="1"/>
  <c r="O406" i="9" s="1"/>
  <c r="M405" i="9" a="1"/>
  <c r="M405" i="9" s="1"/>
  <c r="M404" i="9" a="1"/>
  <c r="M404" i="9" s="1"/>
  <c r="M403" i="9" a="1"/>
  <c r="M403" i="9" s="1"/>
  <c r="M402" i="9"/>
  <c r="M402" i="9" a="1"/>
  <c r="M401" i="9" a="1"/>
  <c r="M401" i="9" s="1"/>
  <c r="M400" i="9"/>
  <c r="M400" i="9" a="1"/>
  <c r="M399" i="9" a="1"/>
  <c r="M399" i="9" s="1"/>
  <c r="N399" i="9" s="1"/>
  <c r="M398" i="9"/>
  <c r="M398" i="9" a="1"/>
  <c r="M397" i="9"/>
  <c r="M397" i="9" a="1"/>
  <c r="M396" i="9"/>
  <c r="M396" i="9" a="1"/>
  <c r="M395" i="9" a="1"/>
  <c r="M395" i="9" s="1"/>
  <c r="M394" i="9" a="1"/>
  <c r="M394" i="9" s="1"/>
  <c r="O394" i="9" s="1"/>
  <c r="M393" i="9" a="1"/>
  <c r="M393" i="9" s="1"/>
  <c r="M392" i="9"/>
  <c r="M392" i="9" a="1"/>
  <c r="M391" i="9" a="1"/>
  <c r="M391" i="9" s="1"/>
  <c r="M390" i="9" a="1"/>
  <c r="M390" i="9" s="1"/>
  <c r="O390" i="9" s="1"/>
  <c r="M389" i="9"/>
  <c r="M389" i="9" a="1"/>
  <c r="M388" i="9" a="1"/>
  <c r="M388" i="9" s="1"/>
  <c r="M387" i="9" a="1"/>
  <c r="M387" i="9" s="1"/>
  <c r="M386" i="9" a="1"/>
  <c r="M386" i="9" s="1"/>
  <c r="N386" i="9" s="1"/>
  <c r="M385" i="9"/>
  <c r="N385" i="9" s="1"/>
  <c r="M385" i="9" a="1"/>
  <c r="M384" i="9"/>
  <c r="M384" i="9" a="1"/>
  <c r="M383" i="9"/>
  <c r="M383" i="9" a="1"/>
  <c r="M382" i="9" a="1"/>
  <c r="M382" i="9" s="1"/>
  <c r="O382" i="9" s="1"/>
  <c r="M381" i="9" a="1"/>
  <c r="M381" i="9" s="1"/>
  <c r="M380" i="9"/>
  <c r="M380" i="9" a="1"/>
  <c r="M379" i="9"/>
  <c r="M379" i="9" a="1"/>
  <c r="M378" i="9" a="1"/>
  <c r="M378" i="9" s="1"/>
  <c r="M377" i="9" a="1"/>
  <c r="M377" i="9" s="1"/>
  <c r="M376" i="9"/>
  <c r="M376" i="9" a="1"/>
  <c r="M375" i="9" a="1"/>
  <c r="M375" i="9" s="1"/>
  <c r="M374" i="9" a="1"/>
  <c r="M374" i="9" s="1"/>
  <c r="M373" i="9"/>
  <c r="M373" i="9" a="1"/>
  <c r="M372" i="9"/>
  <c r="M372" i="9" a="1"/>
  <c r="M371" i="9"/>
  <c r="M371" i="9" a="1"/>
  <c r="M370" i="9"/>
  <c r="M370" i="9" a="1"/>
  <c r="M369" i="9" a="1"/>
  <c r="M369" i="9" s="1"/>
  <c r="M368" i="9" a="1"/>
  <c r="M368" i="9" s="1"/>
  <c r="M367" i="9" a="1"/>
  <c r="M367" i="9" s="1"/>
  <c r="M366" i="9"/>
  <c r="M366" i="9" a="1"/>
  <c r="M365" i="9" a="1"/>
  <c r="M365" i="9" s="1"/>
  <c r="M364" i="9" a="1"/>
  <c r="M364" i="9" s="1"/>
  <c r="M363" i="9" a="1"/>
  <c r="M363" i="9" s="1"/>
  <c r="M362" i="9" a="1"/>
  <c r="M362" i="9" s="1"/>
  <c r="M361" i="9" a="1"/>
  <c r="M361" i="9" s="1"/>
  <c r="M360" i="9"/>
  <c r="M360" i="9" a="1"/>
  <c r="M359" i="9"/>
  <c r="M359" i="9" a="1"/>
  <c r="M358" i="9"/>
  <c r="M358" i="9" a="1"/>
  <c r="M357" i="9" a="1"/>
  <c r="M357" i="9" s="1"/>
  <c r="M356" i="9"/>
  <c r="M356" i="9" a="1"/>
  <c r="M355" i="9" a="1"/>
  <c r="M355" i="9" s="1"/>
  <c r="N355" i="9" s="1"/>
  <c r="M354" i="9"/>
  <c r="M354" i="9" a="1"/>
  <c r="M353" i="9"/>
  <c r="M353" i="9" a="1"/>
  <c r="M352" i="9" a="1"/>
  <c r="M352" i="9" s="1"/>
  <c r="M351" i="9" a="1"/>
  <c r="M351" i="9" s="1"/>
  <c r="M350" i="9"/>
  <c r="M350" i="9" a="1"/>
  <c r="M349" i="9" a="1"/>
  <c r="M349" i="9" s="1"/>
  <c r="O349" i="9" s="1"/>
  <c r="M348" i="9" a="1"/>
  <c r="M348" i="9" s="1"/>
  <c r="N348" i="9" s="1"/>
  <c r="M347" i="9"/>
  <c r="M347" i="9" a="1"/>
  <c r="M346" i="9"/>
  <c r="M346" i="9" a="1"/>
  <c r="M345" i="9" a="1"/>
  <c r="M345" i="9" s="1"/>
  <c r="M344" i="9" a="1"/>
  <c r="M344" i="9" s="1"/>
  <c r="M343" i="9"/>
  <c r="M343" i="9" a="1"/>
  <c r="M342" i="9" a="1"/>
  <c r="M342" i="9" s="1"/>
  <c r="O342" i="9" s="1"/>
  <c r="M341" i="9"/>
  <c r="M341" i="9" a="1"/>
  <c r="M340" i="9"/>
  <c r="M340" i="9" a="1"/>
  <c r="M339" i="9" a="1"/>
  <c r="M339" i="9" s="1"/>
  <c r="M338" i="9"/>
  <c r="M338" i="9" a="1"/>
  <c r="M337" i="9"/>
  <c r="M337" i="9" a="1"/>
  <c r="M336" i="9" a="1"/>
  <c r="M336" i="9" s="1"/>
  <c r="M335" i="9" a="1"/>
  <c r="M335" i="9" s="1"/>
  <c r="M334" i="9"/>
  <c r="N334" i="9" s="1"/>
  <c r="M334" i="9" a="1"/>
  <c r="M333" i="9" a="1"/>
  <c r="M333" i="9" s="1"/>
  <c r="M332" i="9" a="1"/>
  <c r="M332" i="9" s="1"/>
  <c r="M331" i="9" a="1"/>
  <c r="M331" i="9" s="1"/>
  <c r="M330" i="9"/>
  <c r="M330" i="9" a="1"/>
  <c r="M329" i="9" a="1"/>
  <c r="M329" i="9" s="1"/>
  <c r="M328" i="9"/>
  <c r="M328" i="9" a="1"/>
  <c r="M327" i="9" a="1"/>
  <c r="M327" i="9" s="1"/>
  <c r="M326" i="9"/>
  <c r="M326" i="9" a="1"/>
  <c r="M325" i="9"/>
  <c r="M325" i="9" a="1"/>
  <c r="M324" i="9"/>
  <c r="M324" i="9" a="1"/>
  <c r="M323" i="9" a="1"/>
  <c r="M323" i="9" s="1"/>
  <c r="O323" i="9" s="1"/>
  <c r="M322" i="9" a="1"/>
  <c r="M322" i="9" s="1"/>
  <c r="O322" i="9" s="1"/>
  <c r="M321" i="9" a="1"/>
  <c r="M321" i="9" s="1"/>
  <c r="M320" i="9"/>
  <c r="M320" i="9" a="1"/>
  <c r="M319" i="9" a="1"/>
  <c r="M319" i="9" s="1"/>
  <c r="M318" i="9" a="1"/>
  <c r="M318" i="9" s="1"/>
  <c r="M317" i="9"/>
  <c r="M317" i="9" a="1"/>
  <c r="M316" i="9" a="1"/>
  <c r="M316" i="9" s="1"/>
  <c r="M315" i="9" a="1"/>
  <c r="M315" i="9" s="1"/>
  <c r="N315" i="9" s="1"/>
  <c r="M314" i="9"/>
  <c r="M314" i="9" a="1"/>
  <c r="M313" i="9"/>
  <c r="M313" i="9" a="1"/>
  <c r="M312" i="9"/>
  <c r="M312" i="9" a="1"/>
  <c r="M311" i="9"/>
  <c r="M311" i="9" a="1"/>
  <c r="M310" i="9" a="1"/>
  <c r="M310" i="9" s="1"/>
  <c r="O310" i="9" s="1"/>
  <c r="M309" i="9" a="1"/>
  <c r="M309" i="9" s="1"/>
  <c r="N309" i="9" s="1"/>
  <c r="M308" i="9"/>
  <c r="M308" i="9" a="1"/>
  <c r="M307" i="9"/>
  <c r="N307" i="9" s="1"/>
  <c r="M307" i="9" a="1"/>
  <c r="M306" i="9" a="1"/>
  <c r="M306" i="9" s="1"/>
  <c r="M305" i="9" a="1"/>
  <c r="M305" i="9" s="1"/>
  <c r="O305" i="9" s="1"/>
  <c r="M304" i="9"/>
  <c r="M304" i="9" a="1"/>
  <c r="M303" i="9" a="1"/>
  <c r="M303" i="9" s="1"/>
  <c r="M302" i="9" a="1"/>
  <c r="M302" i="9" s="1"/>
  <c r="N302" i="9" s="1"/>
  <c r="M301" i="9"/>
  <c r="M301" i="9" a="1"/>
  <c r="M300" i="9"/>
  <c r="M300" i="9" a="1"/>
  <c r="M299" i="9"/>
  <c r="M299" i="9" a="1"/>
  <c r="M298" i="9"/>
  <c r="M298" i="9" a="1"/>
  <c r="M297" i="9" a="1"/>
  <c r="M297" i="9" s="1"/>
  <c r="M296" i="9" a="1"/>
  <c r="M296" i="9" s="1"/>
  <c r="O296" i="9" s="1"/>
  <c r="M295" i="9"/>
  <c r="M295" i="9" a="1"/>
  <c r="M294" i="9"/>
  <c r="M294" i="9" a="1"/>
  <c r="M293" i="9" a="1"/>
  <c r="M293" i="9" s="1"/>
  <c r="M292" i="9" a="1"/>
  <c r="M292" i="9" s="1"/>
  <c r="M291" i="9" a="1"/>
  <c r="M291" i="9" s="1"/>
  <c r="M290" i="9" a="1"/>
  <c r="M290" i="9" s="1"/>
  <c r="N290" i="9" s="1"/>
  <c r="M289" i="9" a="1"/>
  <c r="M289" i="9" s="1"/>
  <c r="N289" i="9" s="1"/>
  <c r="M288" i="9"/>
  <c r="M288" i="9" a="1"/>
  <c r="M287" i="9"/>
  <c r="M287" i="9" a="1"/>
  <c r="M286" i="9"/>
  <c r="M286" i="9" a="1"/>
  <c r="M285" i="9" a="1"/>
  <c r="M285" i="9" s="1"/>
  <c r="M284" i="9"/>
  <c r="M284" i="9" a="1"/>
  <c r="M283" i="9" a="1"/>
  <c r="M283" i="9" s="1"/>
  <c r="O283" i="9" s="1"/>
  <c r="M282" i="9" a="1"/>
  <c r="M282" i="9" s="1"/>
  <c r="M281" i="9"/>
  <c r="O281" i="9" s="1"/>
  <c r="M281" i="9" a="1"/>
  <c r="M280" i="9" a="1"/>
  <c r="M280" i="9" s="1"/>
  <c r="M279" i="9" a="1"/>
  <c r="M279" i="9" s="1"/>
  <c r="M278" i="9"/>
  <c r="M278" i="9" a="1"/>
  <c r="M277" i="9" a="1"/>
  <c r="M277" i="9" s="1"/>
  <c r="M276" i="9" a="1"/>
  <c r="M276" i="9" s="1"/>
  <c r="N276" i="9" s="1"/>
  <c r="M275" i="9"/>
  <c r="M275" i="9" a="1"/>
  <c r="M274" i="9"/>
  <c r="M274" i="9" a="1"/>
  <c r="M273" i="9" a="1"/>
  <c r="M273" i="9" s="1"/>
  <c r="M272" i="9" a="1"/>
  <c r="M272" i="9" s="1"/>
  <c r="O272" i="9" s="1"/>
  <c r="M271" i="9"/>
  <c r="M271" i="9" a="1"/>
  <c r="M270" i="9" a="1"/>
  <c r="M270" i="9" s="1"/>
  <c r="O270" i="9" s="1"/>
  <c r="M269" i="9" a="1"/>
  <c r="M269" i="9" s="1"/>
  <c r="O269" i="9" s="1"/>
  <c r="M268" i="9"/>
  <c r="M268" i="9" a="1"/>
  <c r="M267" i="9" a="1"/>
  <c r="M267" i="9" s="1"/>
  <c r="M266" i="9"/>
  <c r="M266" i="9" a="1"/>
  <c r="M265" i="9"/>
  <c r="M265" i="9" a="1"/>
  <c r="M264" i="9" a="1"/>
  <c r="M264" i="9" s="1"/>
  <c r="M263" i="9" a="1"/>
  <c r="M263" i="9" s="1"/>
  <c r="M262" i="9"/>
  <c r="M262" i="9" a="1"/>
  <c r="M261" i="9" a="1"/>
  <c r="M261" i="9" s="1"/>
  <c r="N261" i="9" s="1"/>
  <c r="M260" i="9" a="1"/>
  <c r="M260" i="9" s="1"/>
  <c r="M259" i="9" a="1"/>
  <c r="M259" i="9" s="1"/>
  <c r="N259" i="9" s="1"/>
  <c r="M258" i="9"/>
  <c r="M258" i="9" a="1"/>
  <c r="M257" i="9" a="1"/>
  <c r="M257" i="9" s="1"/>
  <c r="O257" i="9" s="1"/>
  <c r="M256" i="9" a="1"/>
  <c r="M256" i="9" s="1"/>
  <c r="M255" i="9" a="1"/>
  <c r="M255" i="9" s="1"/>
  <c r="M254" i="9"/>
  <c r="M254" i="9" a="1"/>
  <c r="M253" i="9"/>
  <c r="N253" i="9" s="1"/>
  <c r="M253" i="9" a="1"/>
  <c r="M252" i="9"/>
  <c r="M252" i="9" a="1"/>
  <c r="M251" i="9" a="1"/>
  <c r="M251" i="9" s="1"/>
  <c r="M250" i="9" a="1"/>
  <c r="M250" i="9" s="1"/>
  <c r="M249" i="9" a="1"/>
  <c r="M249" i="9" s="1"/>
  <c r="M248" i="9"/>
  <c r="M248" i="9" a="1"/>
  <c r="M247" i="9" a="1"/>
  <c r="M247" i="9" s="1"/>
  <c r="M246" i="9" a="1"/>
  <c r="M246" i="9" s="1"/>
  <c r="O246" i="9" s="1"/>
  <c r="M245" i="9"/>
  <c r="M245" i="9" a="1"/>
  <c r="M244" i="9" a="1"/>
  <c r="M244" i="9" s="1"/>
  <c r="M243" i="9" a="1"/>
  <c r="M243" i="9" s="1"/>
  <c r="M242" i="9"/>
  <c r="N242" i="9" s="1"/>
  <c r="M242" i="9" a="1"/>
  <c r="M241" i="9"/>
  <c r="M241" i="9" a="1"/>
  <c r="M240" i="9"/>
  <c r="M240" i="9" a="1"/>
  <c r="M239" i="9"/>
  <c r="M239" i="9" a="1"/>
  <c r="M238" i="9" a="1"/>
  <c r="M238" i="9" s="1"/>
  <c r="N238" i="9" s="1"/>
  <c r="M237" i="9" a="1"/>
  <c r="M237" i="9" s="1"/>
  <c r="M236" i="9" a="1"/>
  <c r="M236" i="9" s="1"/>
  <c r="M235" i="9"/>
  <c r="M235" i="9" a="1"/>
  <c r="M234" i="9" a="1"/>
  <c r="M234" i="9" s="1"/>
  <c r="M233" i="9" a="1"/>
  <c r="M233" i="9" s="1"/>
  <c r="O233" i="9" s="1"/>
  <c r="M232" i="9"/>
  <c r="M232" i="9" a="1"/>
  <c r="M231" i="9" a="1"/>
  <c r="M231" i="9" s="1"/>
  <c r="M230" i="9" a="1"/>
  <c r="M230" i="9" s="1"/>
  <c r="O230" i="9" s="1"/>
  <c r="M229" i="9"/>
  <c r="M229" i="9" a="1"/>
  <c r="M228" i="9"/>
  <c r="M228" i="9" a="1"/>
  <c r="M227" i="9"/>
  <c r="M227" i="9" a="1"/>
  <c r="M226" i="9"/>
  <c r="M226" i="9" a="1"/>
  <c r="M225" i="9" a="1"/>
  <c r="M225" i="9" s="1"/>
  <c r="M224" i="9" a="1"/>
  <c r="M224" i="9" s="1"/>
  <c r="M223" i="9" a="1"/>
  <c r="M223" i="9" s="1"/>
  <c r="M222" i="9"/>
  <c r="M222" i="9" a="1"/>
  <c r="M221" i="9" a="1"/>
  <c r="M221" i="9" s="1"/>
  <c r="M220" i="9" a="1"/>
  <c r="M220" i="9" s="1"/>
  <c r="M219" i="9" a="1"/>
  <c r="M219" i="9" s="1"/>
  <c r="M218" i="9" a="1"/>
  <c r="M218" i="9" s="1"/>
  <c r="O218" i="9" s="1"/>
  <c r="M217" i="9" a="1"/>
  <c r="M217" i="9" s="1"/>
  <c r="O217" i="9" s="1"/>
  <c r="M216" i="9"/>
  <c r="O216" i="9" s="1"/>
  <c r="M216" i="9" a="1"/>
  <c r="M215" i="9"/>
  <c r="O215" i="9" s="1"/>
  <c r="M215" i="9" a="1"/>
  <c r="M214" i="9"/>
  <c r="M214" i="9" a="1"/>
  <c r="M213" i="9" a="1"/>
  <c r="M213" i="9" s="1"/>
  <c r="M212" i="9"/>
  <c r="M212" i="9" a="1"/>
  <c r="M211" i="9" a="1"/>
  <c r="M211" i="9" s="1"/>
  <c r="N211" i="9" s="1"/>
  <c r="M210" i="9" a="1"/>
  <c r="M210" i="9" s="1"/>
  <c r="M209" i="9"/>
  <c r="M209" i="9" a="1"/>
  <c r="M208" i="9" a="1"/>
  <c r="M208" i="9" s="1"/>
  <c r="M207" i="9" a="1"/>
  <c r="M207" i="9" s="1"/>
  <c r="M206" i="9"/>
  <c r="M206" i="9" a="1"/>
  <c r="M205" i="9" a="1"/>
  <c r="M205" i="9" s="1"/>
  <c r="O205" i="9" s="1"/>
  <c r="M204" i="9" a="1"/>
  <c r="M204" i="9" s="1"/>
  <c r="M203" i="9"/>
  <c r="M203" i="9" a="1"/>
  <c r="M202" i="9"/>
  <c r="N202" i="9" s="1"/>
  <c r="M202" i="9" a="1"/>
  <c r="M201" i="9" a="1"/>
  <c r="M201" i="9" s="1"/>
  <c r="M200" i="9" a="1"/>
  <c r="M200" i="9" s="1"/>
  <c r="O200" i="9" s="1"/>
  <c r="M199" i="9"/>
  <c r="M199" i="9" a="1"/>
  <c r="M198" i="9" a="1"/>
  <c r="M198" i="9" s="1"/>
  <c r="M197" i="9" a="1"/>
  <c r="M197" i="9" s="1"/>
  <c r="M196" i="9"/>
  <c r="M196" i="9" a="1"/>
  <c r="M195" i="9" a="1"/>
  <c r="M195" i="9" s="1"/>
  <c r="M194" i="9"/>
  <c r="M194" i="9" a="1"/>
  <c r="M193" i="9"/>
  <c r="M193" i="9" a="1"/>
  <c r="M192" i="9" a="1"/>
  <c r="M192" i="9" s="1"/>
  <c r="N192" i="9" s="1"/>
  <c r="M191" i="9" a="1"/>
  <c r="M191" i="9" s="1"/>
  <c r="N191" i="9" s="1"/>
  <c r="M190" i="9"/>
  <c r="M190" i="9" a="1"/>
  <c r="M189" i="9" a="1"/>
  <c r="M189" i="9" s="1"/>
  <c r="M188" i="9" a="1"/>
  <c r="M188" i="9" s="1"/>
  <c r="O188" i="9" s="1"/>
  <c r="M187" i="9" a="1"/>
  <c r="M187" i="9" s="1"/>
  <c r="O187" i="9" s="1"/>
  <c r="M186" i="9"/>
  <c r="M186" i="9" a="1"/>
  <c r="M185" i="9" a="1"/>
  <c r="M185" i="9" s="1"/>
  <c r="M184" i="9" a="1"/>
  <c r="M184" i="9" s="1"/>
  <c r="M183" i="9" a="1"/>
  <c r="M183" i="9" s="1"/>
  <c r="M182" i="9"/>
  <c r="M182" i="9" a="1"/>
  <c r="M181" i="9"/>
  <c r="M181" i="9" a="1"/>
  <c r="M180" i="9"/>
  <c r="M180" i="9" a="1"/>
  <c r="M179" i="9" a="1"/>
  <c r="M179" i="9" s="1"/>
  <c r="O179" i="9" s="1"/>
  <c r="M178" i="9" a="1"/>
  <c r="M178" i="9" s="1"/>
  <c r="O178" i="9" s="1"/>
  <c r="M177" i="9" a="1"/>
  <c r="M177" i="9" s="1"/>
  <c r="N177" i="9" s="1"/>
  <c r="M176" i="9"/>
  <c r="N176" i="9" s="1"/>
  <c r="M176" i="9" a="1"/>
  <c r="M175" i="9" a="1"/>
  <c r="M175" i="9" s="1"/>
  <c r="M174" i="9" a="1"/>
  <c r="M174" i="9" s="1"/>
  <c r="O174" i="9" s="1"/>
  <c r="M173" i="9"/>
  <c r="M173" i="9" a="1"/>
  <c r="M172" i="9" a="1"/>
  <c r="M172" i="9" s="1"/>
  <c r="M171" i="9" a="1"/>
  <c r="M171" i="9" s="1"/>
  <c r="N171" i="9" s="1"/>
  <c r="M170" i="9"/>
  <c r="M170" i="9" a="1"/>
  <c r="M169" i="9"/>
  <c r="M169" i="9" a="1"/>
  <c r="M168" i="9"/>
  <c r="M168" i="9" a="1"/>
  <c r="M167" i="9"/>
  <c r="M167" i="9" a="1"/>
  <c r="M166" i="9" a="1"/>
  <c r="M166" i="9" s="1"/>
  <c r="O166" i="9" s="1"/>
  <c r="M165" i="9" a="1"/>
  <c r="M165" i="9" s="1"/>
  <c r="M164" i="9" a="1"/>
  <c r="M164" i="9" s="1"/>
  <c r="M163" i="9"/>
  <c r="M163" i="9" a="1"/>
  <c r="M162" i="9" a="1"/>
  <c r="M162" i="9" s="1"/>
  <c r="O162" i="9" s="1"/>
  <c r="M161" i="9" a="1"/>
  <c r="M161" i="9" s="1"/>
  <c r="M160" i="9"/>
  <c r="M160" i="9" a="1"/>
  <c r="M159" i="9" a="1"/>
  <c r="M159" i="9" s="1"/>
  <c r="M158" i="9" a="1"/>
  <c r="M158" i="9" s="1"/>
  <c r="N158" i="9" s="1"/>
  <c r="M157" i="9"/>
  <c r="M157" i="9" a="1"/>
  <c r="M156" i="9"/>
  <c r="N156" i="9" s="1"/>
  <c r="M156" i="9" a="1"/>
  <c r="M155" i="9"/>
  <c r="M155" i="9" a="1"/>
  <c r="M154" i="9"/>
  <c r="M154" i="9" a="1"/>
  <c r="M153" i="9" a="1"/>
  <c r="M153" i="9" s="1"/>
  <c r="M152" i="9" a="1"/>
  <c r="M152" i="9" s="1"/>
  <c r="O152" i="9" s="1"/>
  <c r="M151" i="9" a="1"/>
  <c r="M151" i="9" s="1"/>
  <c r="M150" i="9"/>
  <c r="O150" i="9" s="1"/>
  <c r="M150" i="9" a="1"/>
  <c r="M149" i="9" a="1"/>
  <c r="M149" i="9" s="1"/>
  <c r="M148" i="9"/>
  <c r="M148" i="9" a="1"/>
  <c r="M147" i="9" a="1"/>
  <c r="M147" i="9" s="1"/>
  <c r="M146" i="9" a="1"/>
  <c r="M146" i="9" s="1"/>
  <c r="N146" i="9" s="1"/>
  <c r="M145" i="9" a="1"/>
  <c r="M145" i="9" s="1"/>
  <c r="N145" i="9" s="1"/>
  <c r="M144" i="9"/>
  <c r="N144" i="9" s="1"/>
  <c r="M144" i="9" a="1"/>
  <c r="M143" i="9"/>
  <c r="M143" i="9" a="1"/>
  <c r="M142" i="9"/>
  <c r="N142" i="9" s="1"/>
  <c r="M142" i="9" a="1"/>
  <c r="M141" i="9" a="1"/>
  <c r="M141" i="9" s="1"/>
  <c r="M140" i="9"/>
  <c r="M140" i="9" a="1"/>
  <c r="M139" i="9" a="1"/>
  <c r="M139" i="9" s="1"/>
  <c r="O139" i="9" s="1"/>
  <c r="M138" i="9" a="1"/>
  <c r="M138" i="9" s="1"/>
  <c r="M137" i="9"/>
  <c r="O137" i="9" s="1"/>
  <c r="M137" i="9" a="1"/>
  <c r="M136" i="9" a="1"/>
  <c r="M136" i="9" s="1"/>
  <c r="M135" i="9" a="1"/>
  <c r="M135" i="9" s="1"/>
  <c r="M134" i="9"/>
  <c r="M134" i="9" a="1"/>
  <c r="M133" i="9" a="1"/>
  <c r="M133" i="9" s="1"/>
  <c r="M132" i="9" a="1"/>
  <c r="M132" i="9" s="1"/>
  <c r="N132" i="9" s="1"/>
  <c r="M131" i="9"/>
  <c r="M131" i="9" a="1"/>
  <c r="M130" i="9"/>
  <c r="M130" i="9" a="1"/>
  <c r="M129" i="9" a="1"/>
  <c r="M129" i="9" s="1"/>
  <c r="M128" i="9"/>
  <c r="M128" i="9" a="1"/>
  <c r="M127" i="9"/>
  <c r="M127" i="9" a="1"/>
  <c r="M126" i="9" a="1"/>
  <c r="M126" i="9" s="1"/>
  <c r="O126" i="9" s="1"/>
  <c r="M125" i="9" a="1"/>
  <c r="M125" i="9" s="1"/>
  <c r="M124" i="9"/>
  <c r="M124" i="9" a="1"/>
  <c r="M123" i="9" a="1"/>
  <c r="M123" i="9" s="1"/>
  <c r="M122" i="9"/>
  <c r="O122" i="9" s="1"/>
  <c r="M122" i="9" a="1"/>
  <c r="M121" i="9" a="1"/>
  <c r="M121" i="9" s="1"/>
  <c r="O121" i="9" s="1"/>
  <c r="M120" i="9" a="1"/>
  <c r="M120" i="9" s="1"/>
  <c r="M119" i="9" a="1"/>
  <c r="M119" i="9" s="1"/>
  <c r="M118" i="9"/>
  <c r="M118" i="9" a="1"/>
  <c r="M117" i="9" a="1"/>
  <c r="M117" i="9" s="1"/>
  <c r="N117" i="9" s="1"/>
  <c r="M116" i="9" a="1"/>
  <c r="M116" i="9" s="1"/>
  <c r="N116" i="9" s="1"/>
  <c r="M115" i="9"/>
  <c r="M115" i="9" a="1"/>
  <c r="M114" i="9"/>
  <c r="M114" i="9" a="1"/>
  <c r="M113" i="9" a="1"/>
  <c r="M113" i="9" s="1"/>
  <c r="O113" i="9" s="1"/>
  <c r="M112" i="9" a="1"/>
  <c r="M112" i="9" s="1"/>
  <c r="M111" i="9" a="1"/>
  <c r="M111" i="9" s="1"/>
  <c r="O111" i="9" s="1"/>
  <c r="M110" i="9"/>
  <c r="M110" i="9" a="1"/>
  <c r="M109" i="9"/>
  <c r="O109" i="9" s="1"/>
  <c r="M109" i="9" a="1"/>
  <c r="M108" i="9" a="1"/>
  <c r="M108" i="9" s="1"/>
  <c r="O108" i="9" s="1"/>
  <c r="M107" i="9" a="1"/>
  <c r="M107" i="9" s="1"/>
  <c r="M106" i="9" a="1"/>
  <c r="M106" i="9" s="1"/>
  <c r="M105" i="9" a="1"/>
  <c r="M105" i="9" s="1"/>
  <c r="M104" i="9"/>
  <c r="M104" i="9" a="1"/>
  <c r="M103" i="9" a="1"/>
  <c r="M103" i="9" s="1"/>
  <c r="M102" i="9"/>
  <c r="M102" i="9" a="1"/>
  <c r="M101" i="9"/>
  <c r="M101" i="9" a="1"/>
  <c r="M100" i="9" a="1"/>
  <c r="M100" i="9" s="1"/>
  <c r="O100" i="9" s="1"/>
  <c r="M99" i="9" a="1"/>
  <c r="M99" i="9" s="1"/>
  <c r="M98" i="9"/>
  <c r="M98" i="9" a="1"/>
  <c r="M97" i="9"/>
  <c r="O97" i="9" s="1"/>
  <c r="M97" i="9" a="1"/>
  <c r="M96" i="9"/>
  <c r="O96" i="9" s="1"/>
  <c r="M96" i="9" a="1"/>
  <c r="M95" i="9" a="1"/>
  <c r="M95" i="9" s="1"/>
  <c r="N95" i="9" s="1"/>
  <c r="M94" i="9" a="1"/>
  <c r="M94" i="9" s="1"/>
  <c r="N94" i="9" s="1"/>
  <c r="M93" i="9" a="1"/>
  <c r="M93" i="9" s="1"/>
  <c r="N93" i="9" s="1"/>
  <c r="M92" i="9" a="1"/>
  <c r="M92" i="9" s="1"/>
  <c r="M91" i="9"/>
  <c r="M91" i="9" a="1"/>
  <c r="M90" i="9" a="1"/>
  <c r="M90" i="9" s="1"/>
  <c r="O90" i="9" s="1"/>
  <c r="M89" i="9"/>
  <c r="M89" i="9" a="1"/>
  <c r="M88" i="9"/>
  <c r="M88" i="9" a="1"/>
  <c r="M87" i="9" a="1"/>
  <c r="M87" i="9" s="1"/>
  <c r="M86" i="9" a="1"/>
  <c r="M86" i="9" s="1"/>
  <c r="O86" i="9" s="1"/>
  <c r="M85" i="9"/>
  <c r="M85" i="9" a="1"/>
  <c r="M84" i="9"/>
  <c r="N84" i="9" s="1"/>
  <c r="M84" i="9" a="1"/>
  <c r="M83" i="9"/>
  <c r="M83" i="9" a="1"/>
  <c r="M82" i="9" a="1"/>
  <c r="M82" i="9" s="1"/>
  <c r="N82" i="9" s="1"/>
  <c r="M81" i="9" a="1"/>
  <c r="M81" i="9" s="1"/>
  <c r="M80" i="9" a="1"/>
  <c r="M80" i="9" s="1"/>
  <c r="N80" i="9" s="1"/>
  <c r="M79" i="9" a="1"/>
  <c r="M79" i="9" s="1"/>
  <c r="M78" i="9"/>
  <c r="O78" i="9" s="1"/>
  <c r="M78" i="9" a="1"/>
  <c r="M77" i="9" a="1"/>
  <c r="M77" i="9" s="1"/>
  <c r="O77" i="9" s="1"/>
  <c r="M76" i="9" a="1"/>
  <c r="M76" i="9" s="1"/>
  <c r="O76" i="9" s="1"/>
  <c r="M75" i="9" a="1"/>
  <c r="M75" i="9" s="1"/>
  <c r="M74" i="9" a="1"/>
  <c r="M74" i="9" s="1"/>
  <c r="O74" i="9" s="1"/>
  <c r="M73" i="9" a="1"/>
  <c r="M73" i="9" s="1"/>
  <c r="O73" i="9" s="1"/>
  <c r="M72" i="9"/>
  <c r="M72" i="9" a="1"/>
  <c r="M71" i="9"/>
  <c r="M71" i="9" a="1"/>
  <c r="M70" i="9"/>
  <c r="M70" i="9" a="1"/>
  <c r="M69" i="9" a="1"/>
  <c r="M69" i="9" s="1"/>
  <c r="M68" i="9" a="1"/>
  <c r="M68" i="9" s="1"/>
  <c r="M67" i="9" a="1"/>
  <c r="M67" i="9" s="1"/>
  <c r="N67" i="9" s="1"/>
  <c r="M66" i="9" a="1"/>
  <c r="M66" i="9" s="1"/>
  <c r="M65" i="9"/>
  <c r="M65" i="9" a="1"/>
  <c r="M64" i="9" a="1"/>
  <c r="M64" i="9" s="1"/>
  <c r="O64" i="9" s="1"/>
  <c r="M63" i="9" a="1"/>
  <c r="M63" i="9" s="1"/>
  <c r="M62" i="9" a="1"/>
  <c r="M62" i="9" s="1"/>
  <c r="N62" i="9" s="1"/>
  <c r="M61" i="9" a="1"/>
  <c r="M61" i="9" s="1"/>
  <c r="N61" i="9" s="1"/>
  <c r="M60" i="9" a="1"/>
  <c r="M60" i="9" s="1"/>
  <c r="N60" i="9" s="1"/>
  <c r="M59" i="9"/>
  <c r="M59" i="9" a="1"/>
  <c r="M58" i="9"/>
  <c r="M58" i="9" a="1"/>
  <c r="M57" i="9"/>
  <c r="M57" i="9" a="1"/>
  <c r="M56" i="9" a="1"/>
  <c r="M56" i="9" s="1"/>
  <c r="M55" i="9" a="1"/>
  <c r="M55" i="9" s="1"/>
  <c r="M54" i="9" a="1"/>
  <c r="M54" i="9" s="1"/>
  <c r="O54" i="9" s="1"/>
  <c r="M53" i="9"/>
  <c r="M53" i="9" a="1"/>
  <c r="M52" i="9"/>
  <c r="M52" i="9" a="1"/>
  <c r="M51" i="9"/>
  <c r="M51" i="9" a="1"/>
  <c r="M50" i="9" a="1"/>
  <c r="M50" i="9" s="1"/>
  <c r="O50" i="9" s="1"/>
  <c r="M49" i="9" a="1"/>
  <c r="M49" i="9" s="1"/>
  <c r="O49" i="9" s="1"/>
  <c r="M48" i="9" a="1"/>
  <c r="M48" i="9" s="1"/>
  <c r="O48" i="9" s="1"/>
  <c r="M47" i="9"/>
  <c r="M47" i="9" a="1"/>
  <c r="M46" i="9"/>
  <c r="M46" i="9" a="1"/>
  <c r="M45" i="9"/>
  <c r="N45" i="9" s="1"/>
  <c r="M45" i="9" a="1"/>
  <c r="M44" i="9" a="1"/>
  <c r="M44" i="9" s="1"/>
  <c r="M43" i="9" a="1"/>
  <c r="M43" i="9" s="1"/>
  <c r="M42" i="9" a="1"/>
  <c r="M42" i="9" s="1"/>
  <c r="O42" i="9" s="1"/>
  <c r="M41" i="9"/>
  <c r="M41" i="9" a="1"/>
  <c r="M40" i="9"/>
  <c r="M40" i="9" a="1"/>
  <c r="M39" i="9"/>
  <c r="O39" i="9" s="1"/>
  <c r="M39" i="9" a="1"/>
  <c r="M38" i="9" a="1"/>
  <c r="M38" i="9" s="1"/>
  <c r="O38" i="9" s="1"/>
  <c r="M37" i="9" a="1"/>
  <c r="M37" i="9" s="1"/>
  <c r="O37" i="9" s="1"/>
  <c r="M36" i="9" a="1"/>
  <c r="M36" i="9" s="1"/>
  <c r="O36" i="9" s="1"/>
  <c r="M35" i="9"/>
  <c r="M35" i="9" a="1"/>
  <c r="M34" i="9"/>
  <c r="M34" i="9" a="1"/>
  <c r="M33" i="9"/>
  <c r="N33" i="9" s="1"/>
  <c r="M33" i="9" a="1"/>
  <c r="M32" i="9" a="1"/>
  <c r="M32" i="9" s="1"/>
  <c r="N32" i="9" s="1"/>
  <c r="M31" i="9" a="1"/>
  <c r="M31" i="9" s="1"/>
  <c r="N31" i="9" s="1"/>
  <c r="M30" i="9" a="1"/>
  <c r="M30" i="9" s="1"/>
  <c r="O30" i="9" s="1"/>
  <c r="M29" i="9"/>
  <c r="O29" i="9" s="1"/>
  <c r="M29" i="9" a="1"/>
  <c r="M28" i="9"/>
  <c r="O28" i="9" s="1"/>
  <c r="M28" i="9" a="1"/>
  <c r="M27" i="9"/>
  <c r="N27" i="9" s="1"/>
  <c r="M27" i="9" a="1"/>
  <c r="M26" i="9" a="1"/>
  <c r="M26" i="9" s="1"/>
  <c r="O26" i="9" s="1"/>
  <c r="M25" i="9" a="1"/>
  <c r="M25" i="9" s="1"/>
  <c r="O25" i="9" s="1"/>
  <c r="M24" i="9" a="1"/>
  <c r="M24" i="9" s="1"/>
  <c r="O24" i="9" s="1"/>
  <c r="M23" i="9"/>
  <c r="M23" i="9" a="1"/>
  <c r="M22" i="9"/>
  <c r="M22" i="9" a="1"/>
  <c r="M21" i="9"/>
  <c r="M21" i="9" a="1"/>
  <c r="M20" i="9" a="1"/>
  <c r="M20" i="9" s="1"/>
  <c r="N20" i="9" s="1"/>
  <c r="M19" i="9" a="1"/>
  <c r="M19" i="9" s="1"/>
  <c r="N19" i="9" s="1"/>
  <c r="M18" i="9" a="1"/>
  <c r="M18" i="9" s="1"/>
  <c r="O18" i="9" s="1"/>
  <c r="M17" i="9"/>
  <c r="O17" i="9" s="1"/>
  <c r="M17" i="9" a="1"/>
  <c r="M16" i="9"/>
  <c r="M16" i="9" a="1"/>
  <c r="M15" i="9"/>
  <c r="O15" i="9" s="1"/>
  <c r="M15" i="9" a="1"/>
  <c r="M14" i="9" a="1"/>
  <c r="M14" i="9" s="1"/>
  <c r="O14" i="9" s="1"/>
  <c r="M13" i="9" a="1"/>
  <c r="M13" i="9" s="1"/>
  <c r="N13" i="9" s="1"/>
  <c r="M12" i="9" a="1"/>
  <c r="M12" i="9" s="1"/>
  <c r="O12" i="9" s="1"/>
  <c r="M11" i="9"/>
  <c r="M11" i="9" a="1"/>
  <c r="M10" i="9"/>
  <c r="M10" i="9" a="1"/>
  <c r="M9" i="9"/>
  <c r="M9" i="9" a="1"/>
  <c r="M8" i="9" a="1"/>
  <c r="M8" i="9" s="1"/>
  <c r="M7" i="9" a="1"/>
  <c r="M7" i="9" s="1"/>
  <c r="O559" i="9"/>
  <c r="O513" i="9"/>
  <c r="O465" i="9"/>
  <c r="O435" i="9"/>
  <c r="O430" i="9"/>
  <c r="O369" i="9"/>
  <c r="O334" i="9"/>
  <c r="O333" i="9"/>
  <c r="O309" i="9"/>
  <c r="O307" i="9"/>
  <c r="O225" i="9"/>
  <c r="O194" i="9"/>
  <c r="O193" i="9"/>
  <c r="O115" i="9"/>
  <c r="N533" i="9"/>
  <c r="N514" i="9"/>
  <c r="N513" i="9"/>
  <c r="N487" i="9"/>
  <c r="N402" i="9"/>
  <c r="N373" i="9"/>
  <c r="N180" i="9"/>
  <c r="O562" i="9"/>
  <c r="O561" i="9"/>
  <c r="N559" i="9"/>
  <c r="N555" i="9"/>
  <c r="N549" i="9"/>
  <c r="O546" i="9"/>
  <c r="N543" i="9"/>
  <c r="O541" i="9"/>
  <c r="N540" i="9"/>
  <c r="O533" i="9"/>
  <c r="N525" i="9"/>
  <c r="O523" i="9"/>
  <c r="N516" i="9"/>
  <c r="O514" i="9"/>
  <c r="N507" i="9"/>
  <c r="N501" i="9"/>
  <c r="N500" i="9"/>
  <c r="O497" i="9"/>
  <c r="N495" i="9"/>
  <c r="N494" i="9"/>
  <c r="O487" i="9"/>
  <c r="N483" i="9"/>
  <c r="N477" i="9"/>
  <c r="O469" i="9"/>
  <c r="O464" i="9"/>
  <c r="N447" i="9"/>
  <c r="O441" i="9"/>
  <c r="N435" i="9"/>
  <c r="O431" i="9"/>
  <c r="N430" i="9"/>
  <c r="N429" i="9"/>
  <c r="N415" i="9"/>
  <c r="N411" i="9"/>
  <c r="O405" i="9"/>
  <c r="O402" i="9"/>
  <c r="O389" i="9"/>
  <c r="N387" i="9"/>
  <c r="N384" i="9"/>
  <c r="N381" i="9"/>
  <c r="O373" i="9"/>
  <c r="O370" i="9"/>
  <c r="N369" i="9"/>
  <c r="N363" i="9"/>
  <c r="O358" i="9"/>
  <c r="N357" i="9"/>
  <c r="N356" i="9"/>
  <c r="O353" i="9"/>
  <c r="N351" i="9"/>
  <c r="N350" i="9"/>
  <c r="O343" i="9"/>
  <c r="N339" i="9"/>
  <c r="N333" i="9"/>
  <c r="O321" i="9"/>
  <c r="O320" i="9"/>
  <c r="N303" i="9"/>
  <c r="N301" i="9"/>
  <c r="O297" i="9"/>
  <c r="O294" i="9"/>
  <c r="N291" i="9"/>
  <c r="N285" i="9"/>
  <c r="O284" i="9"/>
  <c r="O279" i="9"/>
  <c r="O278" i="9"/>
  <c r="N273" i="9"/>
  <c r="O271" i="9"/>
  <c r="N267" i="9"/>
  <c r="O258" i="9"/>
  <c r="O255" i="9"/>
  <c r="O253" i="9"/>
  <c r="O245" i="9"/>
  <c r="N243" i="9"/>
  <c r="O240" i="9"/>
  <c r="O239" i="9"/>
  <c r="N237" i="9"/>
  <c r="O231" i="9"/>
  <c r="O228" i="9"/>
  <c r="N225" i="9"/>
  <c r="N219" i="9"/>
  <c r="O214" i="9"/>
  <c r="O213" i="9"/>
  <c r="N212" i="9"/>
  <c r="N207" i="9"/>
  <c r="O206" i="9"/>
  <c r="O201" i="9"/>
  <c r="N195" i="9"/>
  <c r="N194" i="9"/>
  <c r="N193" i="9"/>
  <c r="O189" i="9"/>
  <c r="O180" i="9"/>
  <c r="O167" i="9"/>
  <c r="N165" i="9"/>
  <c r="O163" i="9"/>
  <c r="N159" i="9"/>
  <c r="O154" i="9"/>
  <c r="O153" i="9"/>
  <c r="O147" i="9"/>
  <c r="N143" i="9"/>
  <c r="N141" i="9"/>
  <c r="O135" i="9"/>
  <c r="O134" i="9"/>
  <c r="N130" i="9"/>
  <c r="N129" i="9"/>
  <c r="N128" i="9"/>
  <c r="O123" i="9"/>
  <c r="N115" i="9"/>
  <c r="N110" i="9"/>
  <c r="N109" i="9"/>
  <c r="O102" i="9"/>
  <c r="O101" i="9"/>
  <c r="O99" i="9"/>
  <c r="O89" i="9"/>
  <c r="O88" i="9"/>
  <c r="O87" i="9"/>
  <c r="N83" i="9"/>
  <c r="N81" i="9"/>
  <c r="O75" i="9"/>
  <c r="N69" i="9"/>
  <c r="O65" i="9"/>
  <c r="N63" i="9"/>
  <c r="O52" i="9"/>
  <c r="N51" i="9"/>
  <c r="N46" i="9"/>
  <c r="O40" i="9"/>
  <c r="N34" i="9"/>
  <c r="N21" i="9"/>
  <c r="O16" i="9"/>
  <c r="L567" i="9"/>
  <c r="L566" i="9"/>
  <c r="L565" i="9"/>
  <c r="L564" i="9"/>
  <c r="L563" i="9"/>
  <c r="L562" i="9"/>
  <c r="L561" i="9"/>
  <c r="L560" i="9"/>
  <c r="L559" i="9"/>
  <c r="L558" i="9"/>
  <c r="L557" i="9"/>
  <c r="L556" i="9"/>
  <c r="L555" i="9"/>
  <c r="L554" i="9"/>
  <c r="L553" i="9"/>
  <c r="L552" i="9"/>
  <c r="L551" i="9"/>
  <c r="L550" i="9"/>
  <c r="L549" i="9"/>
  <c r="L548" i="9"/>
  <c r="L547" i="9"/>
  <c r="L546" i="9"/>
  <c r="L545" i="9"/>
  <c r="L544" i="9"/>
  <c r="L543" i="9"/>
  <c r="L542" i="9"/>
  <c r="L541" i="9"/>
  <c r="L540" i="9"/>
  <c r="L539" i="9"/>
  <c r="L538" i="9"/>
  <c r="L537" i="9"/>
  <c r="L536" i="9"/>
  <c r="L535" i="9"/>
  <c r="L534" i="9"/>
  <c r="L533" i="9"/>
  <c r="L532" i="9"/>
  <c r="L531" i="9"/>
  <c r="L530" i="9"/>
  <c r="L529" i="9"/>
  <c r="L528" i="9"/>
  <c r="L527" i="9"/>
  <c r="L526" i="9"/>
  <c r="L525" i="9"/>
  <c r="L524" i="9"/>
  <c r="L523" i="9"/>
  <c r="L522" i="9"/>
  <c r="L521" i="9"/>
  <c r="L520" i="9"/>
  <c r="L519" i="9"/>
  <c r="L518" i="9"/>
  <c r="L517" i="9"/>
  <c r="L516" i="9"/>
  <c r="L515" i="9"/>
  <c r="L514" i="9"/>
  <c r="L513" i="9"/>
  <c r="L512" i="9"/>
  <c r="L511" i="9"/>
  <c r="L510" i="9"/>
  <c r="L509" i="9"/>
  <c r="L508" i="9"/>
  <c r="L507" i="9"/>
  <c r="L506" i="9"/>
  <c r="L505" i="9"/>
  <c r="L504" i="9"/>
  <c r="L503" i="9"/>
  <c r="L502" i="9"/>
  <c r="L501" i="9"/>
  <c r="L500" i="9"/>
  <c r="L499" i="9"/>
  <c r="L498" i="9"/>
  <c r="L497" i="9"/>
  <c r="L496" i="9"/>
  <c r="L495" i="9"/>
  <c r="L494" i="9"/>
  <c r="L493" i="9"/>
  <c r="L492" i="9"/>
  <c r="L491" i="9"/>
  <c r="L490" i="9"/>
  <c r="L489" i="9"/>
  <c r="L488" i="9"/>
  <c r="L487" i="9"/>
  <c r="L486" i="9"/>
  <c r="L485" i="9"/>
  <c r="L484" i="9"/>
  <c r="L483" i="9"/>
  <c r="L482" i="9"/>
  <c r="L481" i="9"/>
  <c r="L480" i="9"/>
  <c r="L479" i="9"/>
  <c r="L478" i="9"/>
  <c r="L477" i="9"/>
  <c r="L476" i="9"/>
  <c r="L475" i="9"/>
  <c r="L474" i="9"/>
  <c r="L473" i="9"/>
  <c r="L472" i="9"/>
  <c r="L471" i="9"/>
  <c r="L470" i="9"/>
  <c r="L469" i="9"/>
  <c r="L468" i="9"/>
  <c r="L467" i="9"/>
  <c r="L466" i="9"/>
  <c r="L465" i="9"/>
  <c r="L464" i="9"/>
  <c r="L463" i="9"/>
  <c r="L462" i="9"/>
  <c r="L461" i="9"/>
  <c r="L460" i="9"/>
  <c r="L459" i="9"/>
  <c r="L458" i="9"/>
  <c r="L457" i="9"/>
  <c r="L456" i="9"/>
  <c r="L455" i="9"/>
  <c r="L454" i="9"/>
  <c r="L453" i="9"/>
  <c r="L452" i="9"/>
  <c r="L451" i="9"/>
  <c r="L450" i="9"/>
  <c r="L449" i="9"/>
  <c r="L448" i="9"/>
  <c r="L447" i="9"/>
  <c r="L446" i="9"/>
  <c r="L445" i="9"/>
  <c r="L444" i="9"/>
  <c r="L443" i="9"/>
  <c r="L442" i="9"/>
  <c r="L441" i="9"/>
  <c r="L440" i="9"/>
  <c r="L439" i="9"/>
  <c r="L438" i="9"/>
  <c r="L437" i="9"/>
  <c r="L436" i="9"/>
  <c r="L435" i="9"/>
  <c r="L434" i="9"/>
  <c r="L433" i="9"/>
  <c r="L432" i="9"/>
  <c r="L431" i="9"/>
  <c r="L430" i="9"/>
  <c r="L429" i="9"/>
  <c r="L428" i="9"/>
  <c r="L427" i="9"/>
  <c r="L426" i="9"/>
  <c r="L425" i="9"/>
  <c r="L424" i="9"/>
  <c r="L423" i="9"/>
  <c r="L422" i="9"/>
  <c r="L421" i="9"/>
  <c r="L420" i="9"/>
  <c r="L419" i="9"/>
  <c r="L418" i="9"/>
  <c r="L417" i="9"/>
  <c r="L416" i="9"/>
  <c r="L415" i="9"/>
  <c r="L414" i="9"/>
  <c r="L413" i="9"/>
  <c r="L412" i="9"/>
  <c r="L411" i="9"/>
  <c r="L410" i="9"/>
  <c r="L409" i="9"/>
  <c r="L408" i="9"/>
  <c r="L407" i="9"/>
  <c r="L406" i="9"/>
  <c r="L405" i="9"/>
  <c r="L404" i="9"/>
  <c r="L403" i="9"/>
  <c r="L402" i="9"/>
  <c r="L401" i="9"/>
  <c r="L400" i="9"/>
  <c r="L399" i="9"/>
  <c r="L398" i="9"/>
  <c r="L397" i="9"/>
  <c r="L396" i="9"/>
  <c r="L395" i="9"/>
  <c r="L394" i="9"/>
  <c r="L393" i="9"/>
  <c r="L392" i="9"/>
  <c r="L391" i="9"/>
  <c r="L390" i="9"/>
  <c r="L389" i="9"/>
  <c r="L388" i="9"/>
  <c r="L387" i="9"/>
  <c r="L386" i="9"/>
  <c r="L385" i="9"/>
  <c r="L384" i="9"/>
  <c r="L383" i="9"/>
  <c r="L382" i="9"/>
  <c r="L381" i="9"/>
  <c r="L380" i="9"/>
  <c r="L379" i="9"/>
  <c r="L378" i="9"/>
  <c r="L377" i="9"/>
  <c r="L376" i="9"/>
  <c r="L375" i="9"/>
  <c r="L374" i="9"/>
  <c r="L373" i="9"/>
  <c r="L372" i="9"/>
  <c r="L371" i="9"/>
  <c r="L370" i="9"/>
  <c r="L369" i="9"/>
  <c r="L368" i="9"/>
  <c r="L367" i="9"/>
  <c r="L366" i="9"/>
  <c r="L365" i="9"/>
  <c r="L364" i="9"/>
  <c r="L363" i="9"/>
  <c r="L362" i="9"/>
  <c r="L361" i="9"/>
  <c r="L360" i="9"/>
  <c r="L359" i="9"/>
  <c r="L358" i="9"/>
  <c r="L357" i="9"/>
  <c r="L356" i="9"/>
  <c r="L355" i="9"/>
  <c r="L354" i="9"/>
  <c r="L353" i="9"/>
  <c r="L352" i="9"/>
  <c r="L351" i="9"/>
  <c r="L350" i="9"/>
  <c r="L349" i="9"/>
  <c r="L348" i="9"/>
  <c r="L347" i="9"/>
  <c r="L346" i="9"/>
  <c r="L345" i="9"/>
  <c r="L344" i="9"/>
  <c r="L343" i="9"/>
  <c r="L342" i="9"/>
  <c r="L341" i="9"/>
  <c r="L340" i="9"/>
  <c r="L339" i="9"/>
  <c r="L338" i="9"/>
  <c r="L337" i="9"/>
  <c r="L336" i="9"/>
  <c r="L335" i="9"/>
  <c r="L334" i="9"/>
  <c r="L333" i="9"/>
  <c r="L332" i="9"/>
  <c r="L331" i="9"/>
  <c r="L330" i="9"/>
  <c r="L329" i="9"/>
  <c r="L328" i="9"/>
  <c r="L327" i="9"/>
  <c r="L326" i="9"/>
  <c r="L325" i="9"/>
  <c r="L324" i="9"/>
  <c r="L323" i="9"/>
  <c r="L322" i="9"/>
  <c r="L321" i="9"/>
  <c r="L320" i="9"/>
  <c r="L319" i="9"/>
  <c r="L318" i="9"/>
  <c r="L317" i="9"/>
  <c r="L316" i="9"/>
  <c r="L315" i="9"/>
  <c r="L314" i="9"/>
  <c r="L313" i="9"/>
  <c r="L312" i="9"/>
  <c r="L311" i="9"/>
  <c r="L310" i="9"/>
  <c r="L309" i="9"/>
  <c r="L308" i="9"/>
  <c r="L307" i="9"/>
  <c r="L306" i="9"/>
  <c r="L305" i="9"/>
  <c r="L304" i="9"/>
  <c r="L303" i="9"/>
  <c r="L302" i="9"/>
  <c r="L301" i="9"/>
  <c r="L300" i="9"/>
  <c r="L299" i="9"/>
  <c r="L298" i="9"/>
  <c r="L297" i="9"/>
  <c r="L296" i="9"/>
  <c r="L295" i="9"/>
  <c r="L294" i="9"/>
  <c r="L293" i="9"/>
  <c r="L292" i="9"/>
  <c r="L291" i="9"/>
  <c r="L290" i="9"/>
  <c r="L289" i="9"/>
  <c r="L288" i="9"/>
  <c r="L287" i="9"/>
  <c r="L286" i="9"/>
  <c r="L285" i="9"/>
  <c r="L284" i="9"/>
  <c r="L283" i="9"/>
  <c r="L282" i="9"/>
  <c r="L281" i="9"/>
  <c r="L280" i="9"/>
  <c r="L279" i="9"/>
  <c r="L278" i="9"/>
  <c r="L277" i="9"/>
  <c r="L276" i="9"/>
  <c r="L275" i="9"/>
  <c r="L274" i="9"/>
  <c r="L273" i="9"/>
  <c r="L272" i="9"/>
  <c r="L271" i="9"/>
  <c r="L270" i="9"/>
  <c r="L269" i="9"/>
  <c r="L268" i="9"/>
  <c r="L267" i="9"/>
  <c r="L266" i="9"/>
  <c r="L265" i="9"/>
  <c r="L264" i="9"/>
  <c r="L263" i="9"/>
  <c r="L262" i="9"/>
  <c r="L261" i="9"/>
  <c r="L260" i="9"/>
  <c r="L259" i="9"/>
  <c r="L258" i="9"/>
  <c r="L257" i="9"/>
  <c r="L256" i="9"/>
  <c r="L255" i="9"/>
  <c r="L254" i="9"/>
  <c r="L253" i="9"/>
  <c r="L252" i="9"/>
  <c r="L251" i="9"/>
  <c r="L250" i="9"/>
  <c r="L249" i="9"/>
  <c r="L248" i="9"/>
  <c r="L247" i="9"/>
  <c r="L246" i="9"/>
  <c r="L245" i="9"/>
  <c r="L244" i="9"/>
  <c r="L243" i="9"/>
  <c r="L242" i="9"/>
  <c r="L241" i="9"/>
  <c r="L240" i="9"/>
  <c r="L239" i="9"/>
  <c r="L238" i="9"/>
  <c r="L237" i="9"/>
  <c r="L236" i="9"/>
  <c r="L235" i="9"/>
  <c r="L234" i="9"/>
  <c r="L233" i="9"/>
  <c r="L232" i="9"/>
  <c r="L231" i="9"/>
  <c r="L230" i="9"/>
  <c r="L229" i="9"/>
  <c r="L228" i="9"/>
  <c r="L227" i="9"/>
  <c r="L226" i="9"/>
  <c r="L225" i="9"/>
  <c r="L224" i="9"/>
  <c r="L223" i="9"/>
  <c r="L222" i="9"/>
  <c r="L221" i="9"/>
  <c r="L220" i="9"/>
  <c r="L219" i="9"/>
  <c r="L218" i="9"/>
  <c r="L217" i="9"/>
  <c r="L216" i="9"/>
  <c r="L215" i="9"/>
  <c r="L214" i="9"/>
  <c r="L213" i="9"/>
  <c r="L212" i="9"/>
  <c r="L211" i="9"/>
  <c r="L210" i="9"/>
  <c r="L209" i="9"/>
  <c r="L208" i="9"/>
  <c r="L207" i="9"/>
  <c r="L206" i="9"/>
  <c r="L205" i="9"/>
  <c r="L204" i="9"/>
  <c r="L203" i="9"/>
  <c r="L202" i="9"/>
  <c r="L201" i="9"/>
  <c r="L200" i="9"/>
  <c r="L199" i="9"/>
  <c r="L198" i="9"/>
  <c r="L197" i="9"/>
  <c r="L196" i="9"/>
  <c r="L195" i="9"/>
  <c r="L194" i="9"/>
  <c r="L193" i="9"/>
  <c r="L192" i="9"/>
  <c r="L191" i="9"/>
  <c r="L190" i="9"/>
  <c r="L189" i="9"/>
  <c r="L188" i="9"/>
  <c r="L187" i="9"/>
  <c r="L186" i="9"/>
  <c r="L185" i="9"/>
  <c r="L184" i="9"/>
  <c r="L183" i="9"/>
  <c r="L182" i="9"/>
  <c r="L181" i="9"/>
  <c r="L180" i="9"/>
  <c r="L179" i="9"/>
  <c r="L178" i="9"/>
  <c r="L177" i="9"/>
  <c r="L176" i="9"/>
  <c r="L175" i="9"/>
  <c r="L174" i="9"/>
  <c r="L173" i="9"/>
  <c r="L172" i="9"/>
  <c r="L171" i="9"/>
  <c r="L170" i="9"/>
  <c r="L169" i="9"/>
  <c r="L168" i="9"/>
  <c r="L167" i="9"/>
  <c r="L166" i="9"/>
  <c r="L165" i="9"/>
  <c r="L164" i="9"/>
  <c r="L163" i="9"/>
  <c r="L162" i="9"/>
  <c r="L161" i="9"/>
  <c r="L160" i="9"/>
  <c r="L159" i="9"/>
  <c r="L158" i="9"/>
  <c r="L157" i="9"/>
  <c r="L156" i="9"/>
  <c r="L155" i="9"/>
  <c r="L154" i="9"/>
  <c r="L153" i="9"/>
  <c r="L152" i="9"/>
  <c r="L151" i="9"/>
  <c r="L150" i="9"/>
  <c r="L149" i="9"/>
  <c r="L148" i="9"/>
  <c r="L147" i="9"/>
  <c r="L146" i="9"/>
  <c r="L145" i="9"/>
  <c r="L144" i="9"/>
  <c r="L143" i="9"/>
  <c r="L142" i="9"/>
  <c r="L141" i="9"/>
  <c r="L140" i="9"/>
  <c r="L139" i="9"/>
  <c r="L138" i="9"/>
  <c r="L137" i="9"/>
  <c r="L136" i="9"/>
  <c r="L135" i="9"/>
  <c r="L134" i="9"/>
  <c r="L133" i="9"/>
  <c r="L132" i="9"/>
  <c r="L131" i="9"/>
  <c r="L130" i="9"/>
  <c r="L129" i="9"/>
  <c r="L128" i="9"/>
  <c r="L127" i="9"/>
  <c r="L126" i="9"/>
  <c r="L125" i="9"/>
  <c r="L124" i="9"/>
  <c r="L123" i="9"/>
  <c r="L122" i="9"/>
  <c r="L121" i="9"/>
  <c r="L120" i="9"/>
  <c r="L119" i="9"/>
  <c r="L118" i="9"/>
  <c r="L117" i="9"/>
  <c r="L116" i="9"/>
  <c r="L115" i="9"/>
  <c r="L114" i="9"/>
  <c r="L113" i="9"/>
  <c r="L112" i="9"/>
  <c r="L111" i="9"/>
  <c r="L110" i="9"/>
  <c r="L109" i="9"/>
  <c r="L108" i="9"/>
  <c r="L107" i="9"/>
  <c r="L106" i="9"/>
  <c r="L105" i="9"/>
  <c r="L104" i="9"/>
  <c r="L103" i="9"/>
  <c r="L102" i="9"/>
  <c r="L101" i="9"/>
  <c r="L100" i="9"/>
  <c r="L99" i="9"/>
  <c r="L98" i="9"/>
  <c r="L97" i="9"/>
  <c r="L96" i="9"/>
  <c r="L95" i="9"/>
  <c r="L94" i="9"/>
  <c r="L93" i="9"/>
  <c r="L92" i="9"/>
  <c r="L91" i="9"/>
  <c r="L90" i="9"/>
  <c r="L89" i="9"/>
  <c r="L88" i="9"/>
  <c r="L87" i="9"/>
  <c r="L86" i="9"/>
  <c r="L85" i="9"/>
  <c r="L84" i="9"/>
  <c r="L83" i="9"/>
  <c r="L82" i="9"/>
  <c r="L81" i="9"/>
  <c r="L80" i="9"/>
  <c r="L79" i="9"/>
  <c r="L78" i="9"/>
  <c r="L77" i="9"/>
  <c r="L76" i="9"/>
  <c r="L75" i="9"/>
  <c r="L74" i="9"/>
  <c r="L73" i="9"/>
  <c r="L72" i="9"/>
  <c r="L71" i="9"/>
  <c r="L70" i="9"/>
  <c r="L69" i="9"/>
  <c r="L68" i="9"/>
  <c r="L67" i="9"/>
  <c r="L66" i="9"/>
  <c r="L65" i="9"/>
  <c r="L64" i="9"/>
  <c r="L63" i="9"/>
  <c r="L62" i="9"/>
  <c r="L61" i="9"/>
  <c r="L60" i="9"/>
  <c r="L59" i="9"/>
  <c r="L58" i="9"/>
  <c r="L57" i="9"/>
  <c r="L56" i="9"/>
  <c r="L55" i="9"/>
  <c r="L54" i="9"/>
  <c r="L53" i="9"/>
  <c r="L52" i="9"/>
  <c r="L51" i="9"/>
  <c r="L50" i="9"/>
  <c r="L49" i="9"/>
  <c r="L48" i="9"/>
  <c r="L47" i="9"/>
  <c r="L46" i="9"/>
  <c r="L45" i="9"/>
  <c r="L44" i="9"/>
  <c r="L43" i="9"/>
  <c r="L42" i="9"/>
  <c r="L41" i="9"/>
  <c r="L40" i="9"/>
  <c r="L39" i="9"/>
  <c r="L38" i="9"/>
  <c r="L37" i="9"/>
  <c r="L36" i="9"/>
  <c r="L35" i="9"/>
  <c r="L34" i="9"/>
  <c r="L33" i="9"/>
  <c r="L32" i="9"/>
  <c r="L31" i="9"/>
  <c r="L30" i="9"/>
  <c r="L29" i="9"/>
  <c r="L28" i="9"/>
  <c r="L27" i="9"/>
  <c r="L26" i="9"/>
  <c r="L25" i="9"/>
  <c r="L24" i="9"/>
  <c r="L23" i="9"/>
  <c r="L22" i="9"/>
  <c r="L21" i="9"/>
  <c r="L20" i="9"/>
  <c r="L19" i="9"/>
  <c r="L18" i="9"/>
  <c r="L17" i="9"/>
  <c r="L16" i="9"/>
  <c r="L15" i="9"/>
  <c r="L14" i="9"/>
  <c r="L13" i="9"/>
  <c r="L12" i="9"/>
  <c r="L11" i="9"/>
  <c r="L10" i="9"/>
  <c r="L9" i="9"/>
  <c r="L8" i="9"/>
  <c r="L7" i="9"/>
  <c r="L6" i="9"/>
  <c r="L5" i="9"/>
  <c r="K567" i="9"/>
  <c r="J567" i="9"/>
  <c r="I567" i="9"/>
  <c r="H567" i="9"/>
  <c r="K566" i="9"/>
  <c r="J566" i="9"/>
  <c r="I566" i="9"/>
  <c r="H566" i="9"/>
  <c r="K565" i="9"/>
  <c r="J565" i="9"/>
  <c r="I565" i="9"/>
  <c r="H565" i="9"/>
  <c r="K564" i="9"/>
  <c r="J564" i="9"/>
  <c r="I564" i="9"/>
  <c r="H564" i="9"/>
  <c r="K563" i="9"/>
  <c r="J563" i="9"/>
  <c r="I563" i="9"/>
  <c r="H563" i="9"/>
  <c r="K562" i="9"/>
  <c r="J562" i="9"/>
  <c r="I562" i="9"/>
  <c r="H562" i="9"/>
  <c r="K561" i="9"/>
  <c r="J561" i="9"/>
  <c r="I561" i="9"/>
  <c r="H561" i="9"/>
  <c r="K560" i="9"/>
  <c r="J560" i="9"/>
  <c r="I560" i="9"/>
  <c r="H560" i="9"/>
  <c r="K559" i="9"/>
  <c r="J559" i="9"/>
  <c r="I559" i="9"/>
  <c r="H559" i="9"/>
  <c r="K558" i="9"/>
  <c r="J558" i="9"/>
  <c r="I558" i="9"/>
  <c r="H558" i="9"/>
  <c r="K557" i="9"/>
  <c r="J557" i="9"/>
  <c r="I557" i="9"/>
  <c r="H557" i="9"/>
  <c r="K556" i="9"/>
  <c r="J556" i="9"/>
  <c r="I556" i="9"/>
  <c r="H556" i="9"/>
  <c r="K555" i="9"/>
  <c r="J555" i="9"/>
  <c r="I555" i="9"/>
  <c r="H555" i="9"/>
  <c r="K554" i="9"/>
  <c r="J554" i="9"/>
  <c r="I554" i="9"/>
  <c r="H554" i="9"/>
  <c r="K553" i="9"/>
  <c r="J553" i="9"/>
  <c r="I553" i="9"/>
  <c r="H553" i="9"/>
  <c r="K552" i="9"/>
  <c r="J552" i="9"/>
  <c r="I552" i="9"/>
  <c r="H552" i="9"/>
  <c r="K551" i="9"/>
  <c r="J551" i="9"/>
  <c r="I551" i="9"/>
  <c r="H551" i="9"/>
  <c r="K550" i="9"/>
  <c r="J550" i="9"/>
  <c r="I550" i="9"/>
  <c r="H550" i="9"/>
  <c r="K549" i="9"/>
  <c r="J549" i="9"/>
  <c r="I549" i="9"/>
  <c r="H549" i="9"/>
  <c r="K548" i="9"/>
  <c r="J548" i="9"/>
  <c r="I548" i="9"/>
  <c r="H548" i="9"/>
  <c r="K547" i="9"/>
  <c r="J547" i="9"/>
  <c r="I547" i="9"/>
  <c r="H547" i="9"/>
  <c r="K546" i="9"/>
  <c r="J546" i="9"/>
  <c r="I546" i="9"/>
  <c r="H546" i="9"/>
  <c r="K545" i="9"/>
  <c r="J545" i="9"/>
  <c r="I545" i="9"/>
  <c r="H545" i="9"/>
  <c r="K544" i="9"/>
  <c r="J544" i="9"/>
  <c r="I544" i="9"/>
  <c r="H544" i="9"/>
  <c r="K543" i="9"/>
  <c r="J543" i="9"/>
  <c r="I543" i="9"/>
  <c r="H543" i="9"/>
  <c r="K542" i="9"/>
  <c r="J542" i="9"/>
  <c r="I542" i="9"/>
  <c r="H542" i="9"/>
  <c r="K541" i="9"/>
  <c r="J541" i="9"/>
  <c r="I541" i="9"/>
  <c r="H541" i="9"/>
  <c r="K540" i="9"/>
  <c r="J540" i="9"/>
  <c r="I540" i="9"/>
  <c r="H540" i="9"/>
  <c r="K539" i="9"/>
  <c r="J539" i="9"/>
  <c r="I539" i="9"/>
  <c r="H539" i="9"/>
  <c r="K538" i="9"/>
  <c r="J538" i="9"/>
  <c r="I538" i="9"/>
  <c r="H538" i="9"/>
  <c r="K537" i="9"/>
  <c r="J537" i="9"/>
  <c r="I537" i="9"/>
  <c r="H537" i="9"/>
  <c r="K536" i="9"/>
  <c r="J536" i="9"/>
  <c r="I536" i="9"/>
  <c r="H536" i="9"/>
  <c r="K535" i="9"/>
  <c r="J535" i="9"/>
  <c r="I535" i="9"/>
  <c r="H535" i="9"/>
  <c r="K534" i="9"/>
  <c r="J534" i="9"/>
  <c r="I534" i="9"/>
  <c r="H534" i="9"/>
  <c r="K533" i="9"/>
  <c r="J533" i="9"/>
  <c r="I533" i="9"/>
  <c r="H533" i="9"/>
  <c r="K532" i="9"/>
  <c r="J532" i="9"/>
  <c r="I532" i="9"/>
  <c r="H532" i="9"/>
  <c r="K531" i="9"/>
  <c r="J531" i="9"/>
  <c r="I531" i="9"/>
  <c r="H531" i="9"/>
  <c r="K530" i="9"/>
  <c r="J530" i="9"/>
  <c r="I530" i="9"/>
  <c r="H530" i="9"/>
  <c r="K529" i="9"/>
  <c r="J529" i="9"/>
  <c r="I529" i="9"/>
  <c r="H529" i="9"/>
  <c r="K528" i="9"/>
  <c r="J528" i="9"/>
  <c r="I528" i="9"/>
  <c r="H528" i="9"/>
  <c r="K527" i="9"/>
  <c r="J527" i="9"/>
  <c r="I527" i="9"/>
  <c r="H527" i="9"/>
  <c r="K526" i="9"/>
  <c r="J526" i="9"/>
  <c r="I526" i="9"/>
  <c r="H526" i="9"/>
  <c r="K525" i="9"/>
  <c r="J525" i="9"/>
  <c r="I525" i="9"/>
  <c r="H525" i="9"/>
  <c r="K524" i="9"/>
  <c r="J524" i="9"/>
  <c r="I524" i="9"/>
  <c r="H524" i="9"/>
  <c r="K523" i="9"/>
  <c r="J523" i="9"/>
  <c r="I523" i="9"/>
  <c r="H523" i="9"/>
  <c r="K522" i="9"/>
  <c r="J522" i="9"/>
  <c r="I522" i="9"/>
  <c r="H522" i="9"/>
  <c r="K521" i="9"/>
  <c r="J521" i="9"/>
  <c r="I521" i="9"/>
  <c r="H521" i="9"/>
  <c r="K520" i="9"/>
  <c r="J520" i="9"/>
  <c r="I520" i="9"/>
  <c r="H520" i="9"/>
  <c r="K519" i="9"/>
  <c r="J519" i="9"/>
  <c r="I519" i="9"/>
  <c r="H519" i="9"/>
  <c r="K518" i="9"/>
  <c r="J518" i="9"/>
  <c r="I518" i="9"/>
  <c r="H518" i="9"/>
  <c r="K517" i="9"/>
  <c r="J517" i="9"/>
  <c r="I517" i="9"/>
  <c r="H517" i="9"/>
  <c r="K516" i="9"/>
  <c r="J516" i="9"/>
  <c r="I516" i="9"/>
  <c r="H516" i="9"/>
  <c r="K515" i="9"/>
  <c r="J515" i="9"/>
  <c r="I515" i="9"/>
  <c r="H515" i="9"/>
  <c r="K514" i="9"/>
  <c r="J514" i="9"/>
  <c r="I514" i="9"/>
  <c r="H514" i="9"/>
  <c r="K513" i="9"/>
  <c r="J513" i="9"/>
  <c r="I513" i="9"/>
  <c r="H513" i="9"/>
  <c r="K512" i="9"/>
  <c r="J512" i="9"/>
  <c r="I512" i="9"/>
  <c r="H512" i="9"/>
  <c r="K511" i="9"/>
  <c r="J511" i="9"/>
  <c r="I511" i="9"/>
  <c r="H511" i="9"/>
  <c r="K510" i="9"/>
  <c r="J510" i="9"/>
  <c r="I510" i="9"/>
  <c r="H510" i="9"/>
  <c r="K509" i="9"/>
  <c r="J509" i="9"/>
  <c r="I509" i="9"/>
  <c r="H509" i="9"/>
  <c r="K508" i="9"/>
  <c r="J508" i="9"/>
  <c r="I508" i="9"/>
  <c r="H508" i="9"/>
  <c r="K507" i="9"/>
  <c r="J507" i="9"/>
  <c r="I507" i="9"/>
  <c r="H507" i="9"/>
  <c r="K506" i="9"/>
  <c r="J506" i="9"/>
  <c r="I506" i="9"/>
  <c r="H506" i="9"/>
  <c r="K505" i="9"/>
  <c r="J505" i="9"/>
  <c r="I505" i="9"/>
  <c r="H505" i="9"/>
  <c r="K504" i="9"/>
  <c r="J504" i="9"/>
  <c r="I504" i="9"/>
  <c r="H504" i="9"/>
  <c r="K503" i="9"/>
  <c r="J503" i="9"/>
  <c r="I503" i="9"/>
  <c r="H503" i="9"/>
  <c r="K502" i="9"/>
  <c r="J502" i="9"/>
  <c r="I502" i="9"/>
  <c r="H502" i="9"/>
  <c r="K501" i="9"/>
  <c r="J501" i="9"/>
  <c r="I501" i="9"/>
  <c r="H501" i="9"/>
  <c r="K500" i="9"/>
  <c r="J500" i="9"/>
  <c r="I500" i="9"/>
  <c r="H500" i="9"/>
  <c r="K499" i="9"/>
  <c r="J499" i="9"/>
  <c r="I499" i="9"/>
  <c r="H499" i="9"/>
  <c r="K498" i="9"/>
  <c r="J498" i="9"/>
  <c r="I498" i="9"/>
  <c r="H498" i="9"/>
  <c r="K497" i="9"/>
  <c r="J497" i="9"/>
  <c r="I497" i="9"/>
  <c r="H497" i="9"/>
  <c r="K496" i="9"/>
  <c r="J496" i="9"/>
  <c r="I496" i="9"/>
  <c r="H496" i="9"/>
  <c r="K495" i="9"/>
  <c r="J495" i="9"/>
  <c r="I495" i="9"/>
  <c r="H495" i="9"/>
  <c r="K494" i="9"/>
  <c r="J494" i="9"/>
  <c r="I494" i="9"/>
  <c r="H494" i="9"/>
  <c r="K493" i="9"/>
  <c r="J493" i="9"/>
  <c r="I493" i="9"/>
  <c r="H493" i="9"/>
  <c r="K492" i="9"/>
  <c r="J492" i="9"/>
  <c r="I492" i="9"/>
  <c r="H492" i="9"/>
  <c r="K491" i="9"/>
  <c r="J491" i="9"/>
  <c r="I491" i="9"/>
  <c r="H491" i="9"/>
  <c r="K490" i="9"/>
  <c r="J490" i="9"/>
  <c r="I490" i="9"/>
  <c r="H490" i="9"/>
  <c r="K489" i="9"/>
  <c r="J489" i="9"/>
  <c r="I489" i="9"/>
  <c r="H489" i="9"/>
  <c r="K488" i="9"/>
  <c r="J488" i="9"/>
  <c r="I488" i="9"/>
  <c r="H488" i="9"/>
  <c r="K487" i="9"/>
  <c r="J487" i="9"/>
  <c r="I487" i="9"/>
  <c r="H487" i="9"/>
  <c r="K486" i="9"/>
  <c r="J486" i="9"/>
  <c r="I486" i="9"/>
  <c r="H486" i="9"/>
  <c r="K485" i="9"/>
  <c r="J485" i="9"/>
  <c r="I485" i="9"/>
  <c r="H485" i="9"/>
  <c r="K484" i="9"/>
  <c r="J484" i="9"/>
  <c r="I484" i="9"/>
  <c r="H484" i="9"/>
  <c r="K483" i="9"/>
  <c r="J483" i="9"/>
  <c r="I483" i="9"/>
  <c r="H483" i="9"/>
  <c r="K482" i="9"/>
  <c r="J482" i="9"/>
  <c r="I482" i="9"/>
  <c r="H482" i="9"/>
  <c r="K481" i="9"/>
  <c r="J481" i="9"/>
  <c r="I481" i="9"/>
  <c r="H481" i="9"/>
  <c r="K480" i="9"/>
  <c r="J480" i="9"/>
  <c r="I480" i="9"/>
  <c r="H480" i="9"/>
  <c r="K479" i="9"/>
  <c r="J479" i="9"/>
  <c r="I479" i="9"/>
  <c r="H479" i="9"/>
  <c r="K478" i="9"/>
  <c r="J478" i="9"/>
  <c r="I478" i="9"/>
  <c r="H478" i="9"/>
  <c r="K477" i="9"/>
  <c r="J477" i="9"/>
  <c r="I477" i="9"/>
  <c r="H477" i="9"/>
  <c r="K476" i="9"/>
  <c r="J476" i="9"/>
  <c r="I476" i="9"/>
  <c r="H476" i="9"/>
  <c r="K475" i="9"/>
  <c r="J475" i="9"/>
  <c r="I475" i="9"/>
  <c r="H475" i="9"/>
  <c r="K474" i="9"/>
  <c r="J474" i="9"/>
  <c r="I474" i="9"/>
  <c r="H474" i="9"/>
  <c r="K473" i="9"/>
  <c r="J473" i="9"/>
  <c r="I473" i="9"/>
  <c r="H473" i="9"/>
  <c r="K472" i="9"/>
  <c r="J472" i="9"/>
  <c r="I472" i="9"/>
  <c r="H472" i="9"/>
  <c r="K471" i="9"/>
  <c r="J471" i="9"/>
  <c r="I471" i="9"/>
  <c r="H471" i="9"/>
  <c r="K470" i="9"/>
  <c r="J470" i="9"/>
  <c r="I470" i="9"/>
  <c r="H470" i="9"/>
  <c r="K469" i="9"/>
  <c r="J469" i="9"/>
  <c r="I469" i="9"/>
  <c r="H469" i="9"/>
  <c r="K468" i="9"/>
  <c r="J468" i="9"/>
  <c r="I468" i="9"/>
  <c r="H468" i="9"/>
  <c r="K467" i="9"/>
  <c r="J467" i="9"/>
  <c r="I467" i="9"/>
  <c r="H467" i="9"/>
  <c r="K466" i="9"/>
  <c r="J466" i="9"/>
  <c r="I466" i="9"/>
  <c r="H466" i="9"/>
  <c r="K465" i="9"/>
  <c r="J465" i="9"/>
  <c r="I465" i="9"/>
  <c r="H465" i="9"/>
  <c r="K464" i="9"/>
  <c r="J464" i="9"/>
  <c r="I464" i="9"/>
  <c r="H464" i="9"/>
  <c r="K463" i="9"/>
  <c r="J463" i="9"/>
  <c r="I463" i="9"/>
  <c r="H463" i="9"/>
  <c r="K462" i="9"/>
  <c r="J462" i="9"/>
  <c r="I462" i="9"/>
  <c r="H462" i="9"/>
  <c r="K461" i="9"/>
  <c r="J461" i="9"/>
  <c r="I461" i="9"/>
  <c r="H461" i="9"/>
  <c r="K460" i="9"/>
  <c r="J460" i="9"/>
  <c r="I460" i="9"/>
  <c r="H460" i="9"/>
  <c r="K459" i="9"/>
  <c r="J459" i="9"/>
  <c r="I459" i="9"/>
  <c r="H459" i="9"/>
  <c r="K458" i="9"/>
  <c r="J458" i="9"/>
  <c r="I458" i="9"/>
  <c r="H458" i="9"/>
  <c r="K457" i="9"/>
  <c r="J457" i="9"/>
  <c r="I457" i="9"/>
  <c r="H457" i="9"/>
  <c r="K456" i="9"/>
  <c r="J456" i="9"/>
  <c r="I456" i="9"/>
  <c r="H456" i="9"/>
  <c r="K455" i="9"/>
  <c r="J455" i="9"/>
  <c r="I455" i="9"/>
  <c r="H455" i="9"/>
  <c r="K454" i="9"/>
  <c r="J454" i="9"/>
  <c r="I454" i="9"/>
  <c r="H454" i="9"/>
  <c r="K453" i="9"/>
  <c r="J453" i="9"/>
  <c r="I453" i="9"/>
  <c r="H453" i="9"/>
  <c r="K452" i="9"/>
  <c r="J452" i="9"/>
  <c r="I452" i="9"/>
  <c r="H452" i="9"/>
  <c r="K451" i="9"/>
  <c r="J451" i="9"/>
  <c r="I451" i="9"/>
  <c r="H451" i="9"/>
  <c r="K450" i="9"/>
  <c r="J450" i="9"/>
  <c r="I450" i="9"/>
  <c r="H450" i="9"/>
  <c r="K449" i="9"/>
  <c r="J449" i="9"/>
  <c r="I449" i="9"/>
  <c r="H449" i="9"/>
  <c r="K448" i="9"/>
  <c r="J448" i="9"/>
  <c r="I448" i="9"/>
  <c r="H448" i="9"/>
  <c r="K447" i="9"/>
  <c r="J447" i="9"/>
  <c r="I447" i="9"/>
  <c r="H447" i="9"/>
  <c r="K446" i="9"/>
  <c r="J446" i="9"/>
  <c r="I446" i="9"/>
  <c r="H446" i="9"/>
  <c r="K445" i="9"/>
  <c r="J445" i="9"/>
  <c r="I445" i="9"/>
  <c r="H445" i="9"/>
  <c r="K444" i="9"/>
  <c r="J444" i="9"/>
  <c r="I444" i="9"/>
  <c r="H444" i="9"/>
  <c r="K443" i="9"/>
  <c r="J443" i="9"/>
  <c r="I443" i="9"/>
  <c r="H443" i="9"/>
  <c r="K442" i="9"/>
  <c r="J442" i="9"/>
  <c r="I442" i="9"/>
  <c r="H442" i="9"/>
  <c r="K441" i="9"/>
  <c r="J441" i="9"/>
  <c r="I441" i="9"/>
  <c r="H441" i="9"/>
  <c r="K440" i="9"/>
  <c r="J440" i="9"/>
  <c r="I440" i="9"/>
  <c r="H440" i="9"/>
  <c r="K439" i="9"/>
  <c r="J439" i="9"/>
  <c r="I439" i="9"/>
  <c r="H439" i="9"/>
  <c r="K438" i="9"/>
  <c r="J438" i="9"/>
  <c r="I438" i="9"/>
  <c r="H438" i="9"/>
  <c r="K437" i="9"/>
  <c r="J437" i="9"/>
  <c r="I437" i="9"/>
  <c r="H437" i="9"/>
  <c r="K436" i="9"/>
  <c r="J436" i="9"/>
  <c r="I436" i="9"/>
  <c r="H436" i="9"/>
  <c r="K435" i="9"/>
  <c r="J435" i="9"/>
  <c r="I435" i="9"/>
  <c r="H435" i="9"/>
  <c r="K434" i="9"/>
  <c r="J434" i="9"/>
  <c r="I434" i="9"/>
  <c r="H434" i="9"/>
  <c r="K433" i="9"/>
  <c r="J433" i="9"/>
  <c r="I433" i="9"/>
  <c r="H433" i="9"/>
  <c r="K432" i="9"/>
  <c r="J432" i="9"/>
  <c r="I432" i="9"/>
  <c r="H432" i="9"/>
  <c r="K431" i="9"/>
  <c r="J431" i="9"/>
  <c r="I431" i="9"/>
  <c r="H431" i="9"/>
  <c r="K430" i="9"/>
  <c r="J430" i="9"/>
  <c r="I430" i="9"/>
  <c r="H430" i="9"/>
  <c r="K429" i="9"/>
  <c r="J429" i="9"/>
  <c r="I429" i="9"/>
  <c r="H429" i="9"/>
  <c r="K428" i="9"/>
  <c r="J428" i="9"/>
  <c r="I428" i="9"/>
  <c r="H428" i="9"/>
  <c r="K427" i="9"/>
  <c r="J427" i="9"/>
  <c r="I427" i="9"/>
  <c r="H427" i="9"/>
  <c r="K426" i="9"/>
  <c r="J426" i="9"/>
  <c r="I426" i="9"/>
  <c r="H426" i="9"/>
  <c r="K425" i="9"/>
  <c r="J425" i="9"/>
  <c r="I425" i="9"/>
  <c r="H425" i="9"/>
  <c r="K424" i="9"/>
  <c r="J424" i="9"/>
  <c r="I424" i="9"/>
  <c r="H424" i="9"/>
  <c r="K423" i="9"/>
  <c r="J423" i="9"/>
  <c r="I423" i="9"/>
  <c r="H423" i="9"/>
  <c r="K422" i="9"/>
  <c r="J422" i="9"/>
  <c r="I422" i="9"/>
  <c r="H422" i="9"/>
  <c r="K421" i="9"/>
  <c r="J421" i="9"/>
  <c r="I421" i="9"/>
  <c r="H421" i="9"/>
  <c r="K420" i="9"/>
  <c r="J420" i="9"/>
  <c r="I420" i="9"/>
  <c r="H420" i="9"/>
  <c r="K419" i="9"/>
  <c r="J419" i="9"/>
  <c r="I419" i="9"/>
  <c r="H419" i="9"/>
  <c r="K418" i="9"/>
  <c r="J418" i="9"/>
  <c r="I418" i="9"/>
  <c r="H418" i="9"/>
  <c r="K417" i="9"/>
  <c r="J417" i="9"/>
  <c r="I417" i="9"/>
  <c r="H417" i="9"/>
  <c r="K416" i="9"/>
  <c r="J416" i="9"/>
  <c r="I416" i="9"/>
  <c r="H416" i="9"/>
  <c r="K415" i="9"/>
  <c r="J415" i="9"/>
  <c r="I415" i="9"/>
  <c r="H415" i="9"/>
  <c r="K414" i="9"/>
  <c r="J414" i="9"/>
  <c r="I414" i="9"/>
  <c r="H414" i="9"/>
  <c r="K413" i="9"/>
  <c r="J413" i="9"/>
  <c r="I413" i="9"/>
  <c r="H413" i="9"/>
  <c r="K412" i="9"/>
  <c r="J412" i="9"/>
  <c r="I412" i="9"/>
  <c r="H412" i="9"/>
  <c r="K411" i="9"/>
  <c r="J411" i="9"/>
  <c r="I411" i="9"/>
  <c r="H411" i="9"/>
  <c r="K410" i="9"/>
  <c r="J410" i="9"/>
  <c r="I410" i="9"/>
  <c r="H410" i="9"/>
  <c r="K409" i="9"/>
  <c r="J409" i="9"/>
  <c r="I409" i="9"/>
  <c r="H409" i="9"/>
  <c r="K408" i="9"/>
  <c r="J408" i="9"/>
  <c r="I408" i="9"/>
  <c r="H408" i="9"/>
  <c r="K407" i="9"/>
  <c r="J407" i="9"/>
  <c r="I407" i="9"/>
  <c r="H407" i="9"/>
  <c r="K406" i="9"/>
  <c r="J406" i="9"/>
  <c r="I406" i="9"/>
  <c r="H406" i="9"/>
  <c r="K405" i="9"/>
  <c r="J405" i="9"/>
  <c r="I405" i="9"/>
  <c r="H405" i="9"/>
  <c r="K404" i="9"/>
  <c r="J404" i="9"/>
  <c r="I404" i="9"/>
  <c r="H404" i="9"/>
  <c r="K403" i="9"/>
  <c r="J403" i="9"/>
  <c r="I403" i="9"/>
  <c r="H403" i="9"/>
  <c r="K402" i="9"/>
  <c r="J402" i="9"/>
  <c r="I402" i="9"/>
  <c r="H402" i="9"/>
  <c r="K401" i="9"/>
  <c r="J401" i="9"/>
  <c r="I401" i="9"/>
  <c r="H401" i="9"/>
  <c r="K400" i="9"/>
  <c r="J400" i="9"/>
  <c r="I400" i="9"/>
  <c r="H400" i="9"/>
  <c r="K399" i="9"/>
  <c r="J399" i="9"/>
  <c r="I399" i="9"/>
  <c r="H399" i="9"/>
  <c r="K398" i="9"/>
  <c r="J398" i="9"/>
  <c r="I398" i="9"/>
  <c r="H398" i="9"/>
  <c r="K397" i="9"/>
  <c r="J397" i="9"/>
  <c r="I397" i="9"/>
  <c r="H397" i="9"/>
  <c r="K396" i="9"/>
  <c r="J396" i="9"/>
  <c r="I396" i="9"/>
  <c r="H396" i="9"/>
  <c r="K395" i="9"/>
  <c r="J395" i="9"/>
  <c r="I395" i="9"/>
  <c r="H395" i="9"/>
  <c r="K394" i="9"/>
  <c r="J394" i="9"/>
  <c r="I394" i="9"/>
  <c r="H394" i="9"/>
  <c r="K393" i="9"/>
  <c r="J393" i="9"/>
  <c r="I393" i="9"/>
  <c r="H393" i="9"/>
  <c r="K392" i="9"/>
  <c r="J392" i="9"/>
  <c r="I392" i="9"/>
  <c r="H392" i="9"/>
  <c r="K391" i="9"/>
  <c r="J391" i="9"/>
  <c r="I391" i="9"/>
  <c r="H391" i="9"/>
  <c r="K390" i="9"/>
  <c r="J390" i="9"/>
  <c r="I390" i="9"/>
  <c r="H390" i="9"/>
  <c r="K389" i="9"/>
  <c r="J389" i="9"/>
  <c r="I389" i="9"/>
  <c r="H389" i="9"/>
  <c r="K388" i="9"/>
  <c r="J388" i="9"/>
  <c r="I388" i="9"/>
  <c r="H388" i="9"/>
  <c r="K387" i="9"/>
  <c r="J387" i="9"/>
  <c r="I387" i="9"/>
  <c r="H387" i="9"/>
  <c r="K386" i="9"/>
  <c r="J386" i="9"/>
  <c r="I386" i="9"/>
  <c r="H386" i="9"/>
  <c r="K385" i="9"/>
  <c r="J385" i="9"/>
  <c r="I385" i="9"/>
  <c r="H385" i="9"/>
  <c r="K384" i="9"/>
  <c r="J384" i="9"/>
  <c r="I384" i="9"/>
  <c r="H384" i="9"/>
  <c r="K383" i="9"/>
  <c r="J383" i="9"/>
  <c r="I383" i="9"/>
  <c r="H383" i="9"/>
  <c r="K382" i="9"/>
  <c r="J382" i="9"/>
  <c r="I382" i="9"/>
  <c r="H382" i="9"/>
  <c r="K381" i="9"/>
  <c r="J381" i="9"/>
  <c r="I381" i="9"/>
  <c r="H381" i="9"/>
  <c r="K380" i="9"/>
  <c r="J380" i="9"/>
  <c r="I380" i="9"/>
  <c r="H380" i="9"/>
  <c r="K379" i="9"/>
  <c r="J379" i="9"/>
  <c r="I379" i="9"/>
  <c r="H379" i="9"/>
  <c r="K378" i="9"/>
  <c r="J378" i="9"/>
  <c r="I378" i="9"/>
  <c r="H378" i="9"/>
  <c r="K377" i="9"/>
  <c r="J377" i="9"/>
  <c r="I377" i="9"/>
  <c r="H377" i="9"/>
  <c r="K376" i="9"/>
  <c r="J376" i="9"/>
  <c r="I376" i="9"/>
  <c r="H376" i="9"/>
  <c r="K375" i="9"/>
  <c r="J375" i="9"/>
  <c r="I375" i="9"/>
  <c r="H375" i="9"/>
  <c r="K374" i="9"/>
  <c r="J374" i="9"/>
  <c r="I374" i="9"/>
  <c r="H374" i="9"/>
  <c r="K373" i="9"/>
  <c r="J373" i="9"/>
  <c r="I373" i="9"/>
  <c r="H373" i="9"/>
  <c r="K372" i="9"/>
  <c r="J372" i="9"/>
  <c r="I372" i="9"/>
  <c r="H372" i="9"/>
  <c r="K371" i="9"/>
  <c r="J371" i="9"/>
  <c r="I371" i="9"/>
  <c r="H371" i="9"/>
  <c r="K370" i="9"/>
  <c r="J370" i="9"/>
  <c r="I370" i="9"/>
  <c r="H370" i="9"/>
  <c r="K369" i="9"/>
  <c r="J369" i="9"/>
  <c r="I369" i="9"/>
  <c r="H369" i="9"/>
  <c r="K368" i="9"/>
  <c r="J368" i="9"/>
  <c r="I368" i="9"/>
  <c r="H368" i="9"/>
  <c r="K367" i="9"/>
  <c r="J367" i="9"/>
  <c r="I367" i="9"/>
  <c r="H367" i="9"/>
  <c r="K366" i="9"/>
  <c r="J366" i="9"/>
  <c r="I366" i="9"/>
  <c r="H366" i="9"/>
  <c r="K365" i="9"/>
  <c r="J365" i="9"/>
  <c r="I365" i="9"/>
  <c r="H365" i="9"/>
  <c r="K364" i="9"/>
  <c r="J364" i="9"/>
  <c r="I364" i="9"/>
  <c r="H364" i="9"/>
  <c r="K363" i="9"/>
  <c r="J363" i="9"/>
  <c r="I363" i="9"/>
  <c r="H363" i="9"/>
  <c r="K362" i="9"/>
  <c r="J362" i="9"/>
  <c r="I362" i="9"/>
  <c r="H362" i="9"/>
  <c r="K361" i="9"/>
  <c r="J361" i="9"/>
  <c r="I361" i="9"/>
  <c r="H361" i="9"/>
  <c r="K360" i="9"/>
  <c r="J360" i="9"/>
  <c r="I360" i="9"/>
  <c r="H360" i="9"/>
  <c r="K359" i="9"/>
  <c r="J359" i="9"/>
  <c r="I359" i="9"/>
  <c r="H359" i="9"/>
  <c r="K358" i="9"/>
  <c r="J358" i="9"/>
  <c r="I358" i="9"/>
  <c r="H358" i="9"/>
  <c r="K357" i="9"/>
  <c r="J357" i="9"/>
  <c r="I357" i="9"/>
  <c r="H357" i="9"/>
  <c r="K356" i="9"/>
  <c r="J356" i="9"/>
  <c r="I356" i="9"/>
  <c r="H356" i="9"/>
  <c r="K355" i="9"/>
  <c r="J355" i="9"/>
  <c r="I355" i="9"/>
  <c r="H355" i="9"/>
  <c r="K354" i="9"/>
  <c r="J354" i="9"/>
  <c r="I354" i="9"/>
  <c r="H354" i="9"/>
  <c r="K353" i="9"/>
  <c r="J353" i="9"/>
  <c r="I353" i="9"/>
  <c r="H353" i="9"/>
  <c r="K352" i="9"/>
  <c r="J352" i="9"/>
  <c r="I352" i="9"/>
  <c r="H352" i="9"/>
  <c r="K351" i="9"/>
  <c r="J351" i="9"/>
  <c r="I351" i="9"/>
  <c r="H351" i="9"/>
  <c r="K350" i="9"/>
  <c r="J350" i="9"/>
  <c r="I350" i="9"/>
  <c r="H350" i="9"/>
  <c r="K349" i="9"/>
  <c r="J349" i="9"/>
  <c r="I349" i="9"/>
  <c r="H349" i="9"/>
  <c r="K348" i="9"/>
  <c r="J348" i="9"/>
  <c r="I348" i="9"/>
  <c r="H348" i="9"/>
  <c r="K347" i="9"/>
  <c r="J347" i="9"/>
  <c r="I347" i="9"/>
  <c r="H347" i="9"/>
  <c r="K346" i="9"/>
  <c r="J346" i="9"/>
  <c r="I346" i="9"/>
  <c r="H346" i="9"/>
  <c r="K345" i="9"/>
  <c r="J345" i="9"/>
  <c r="I345" i="9"/>
  <c r="H345" i="9"/>
  <c r="K344" i="9"/>
  <c r="J344" i="9"/>
  <c r="I344" i="9"/>
  <c r="H344" i="9"/>
  <c r="K343" i="9"/>
  <c r="J343" i="9"/>
  <c r="I343" i="9"/>
  <c r="H343" i="9"/>
  <c r="K342" i="9"/>
  <c r="J342" i="9"/>
  <c r="I342" i="9"/>
  <c r="H342" i="9"/>
  <c r="K341" i="9"/>
  <c r="J341" i="9"/>
  <c r="I341" i="9"/>
  <c r="H341" i="9"/>
  <c r="K340" i="9"/>
  <c r="J340" i="9"/>
  <c r="I340" i="9"/>
  <c r="H340" i="9"/>
  <c r="K339" i="9"/>
  <c r="J339" i="9"/>
  <c r="I339" i="9"/>
  <c r="H339" i="9"/>
  <c r="K338" i="9"/>
  <c r="J338" i="9"/>
  <c r="I338" i="9"/>
  <c r="H338" i="9"/>
  <c r="K337" i="9"/>
  <c r="J337" i="9"/>
  <c r="I337" i="9"/>
  <c r="H337" i="9"/>
  <c r="K336" i="9"/>
  <c r="J336" i="9"/>
  <c r="I336" i="9"/>
  <c r="H336" i="9"/>
  <c r="K335" i="9"/>
  <c r="J335" i="9"/>
  <c r="I335" i="9"/>
  <c r="H335" i="9"/>
  <c r="K334" i="9"/>
  <c r="J334" i="9"/>
  <c r="I334" i="9"/>
  <c r="H334" i="9"/>
  <c r="K333" i="9"/>
  <c r="J333" i="9"/>
  <c r="I333" i="9"/>
  <c r="H333" i="9"/>
  <c r="K332" i="9"/>
  <c r="J332" i="9"/>
  <c r="I332" i="9"/>
  <c r="H332" i="9"/>
  <c r="K331" i="9"/>
  <c r="J331" i="9"/>
  <c r="I331" i="9"/>
  <c r="H331" i="9"/>
  <c r="K330" i="9"/>
  <c r="J330" i="9"/>
  <c r="I330" i="9"/>
  <c r="H330" i="9"/>
  <c r="K329" i="9"/>
  <c r="J329" i="9"/>
  <c r="I329" i="9"/>
  <c r="H329" i="9"/>
  <c r="K328" i="9"/>
  <c r="J328" i="9"/>
  <c r="I328" i="9"/>
  <c r="H328" i="9"/>
  <c r="K327" i="9"/>
  <c r="J327" i="9"/>
  <c r="I327" i="9"/>
  <c r="H327" i="9"/>
  <c r="K326" i="9"/>
  <c r="J326" i="9"/>
  <c r="I326" i="9"/>
  <c r="H326" i="9"/>
  <c r="K325" i="9"/>
  <c r="J325" i="9"/>
  <c r="I325" i="9"/>
  <c r="H325" i="9"/>
  <c r="K324" i="9"/>
  <c r="J324" i="9"/>
  <c r="I324" i="9"/>
  <c r="H324" i="9"/>
  <c r="K323" i="9"/>
  <c r="J323" i="9"/>
  <c r="I323" i="9"/>
  <c r="H323" i="9"/>
  <c r="K322" i="9"/>
  <c r="J322" i="9"/>
  <c r="I322" i="9"/>
  <c r="H322" i="9"/>
  <c r="K321" i="9"/>
  <c r="J321" i="9"/>
  <c r="I321" i="9"/>
  <c r="H321" i="9"/>
  <c r="K320" i="9"/>
  <c r="J320" i="9"/>
  <c r="I320" i="9"/>
  <c r="H320" i="9"/>
  <c r="K319" i="9"/>
  <c r="J319" i="9"/>
  <c r="I319" i="9"/>
  <c r="H319" i="9"/>
  <c r="K318" i="9"/>
  <c r="J318" i="9"/>
  <c r="I318" i="9"/>
  <c r="H318" i="9"/>
  <c r="K317" i="9"/>
  <c r="J317" i="9"/>
  <c r="I317" i="9"/>
  <c r="H317" i="9"/>
  <c r="K316" i="9"/>
  <c r="J316" i="9"/>
  <c r="I316" i="9"/>
  <c r="H316" i="9"/>
  <c r="K315" i="9"/>
  <c r="J315" i="9"/>
  <c r="I315" i="9"/>
  <c r="H315" i="9"/>
  <c r="K314" i="9"/>
  <c r="J314" i="9"/>
  <c r="I314" i="9"/>
  <c r="H314" i="9"/>
  <c r="K313" i="9"/>
  <c r="J313" i="9"/>
  <c r="I313" i="9"/>
  <c r="H313" i="9"/>
  <c r="K312" i="9"/>
  <c r="J312" i="9"/>
  <c r="I312" i="9"/>
  <c r="H312" i="9"/>
  <c r="K311" i="9"/>
  <c r="J311" i="9"/>
  <c r="I311" i="9"/>
  <c r="H311" i="9"/>
  <c r="K310" i="9"/>
  <c r="J310" i="9"/>
  <c r="I310" i="9"/>
  <c r="H310" i="9"/>
  <c r="K309" i="9"/>
  <c r="J309" i="9"/>
  <c r="I309" i="9"/>
  <c r="H309" i="9"/>
  <c r="K308" i="9"/>
  <c r="J308" i="9"/>
  <c r="I308" i="9"/>
  <c r="H308" i="9"/>
  <c r="K307" i="9"/>
  <c r="J307" i="9"/>
  <c r="I307" i="9"/>
  <c r="H307" i="9"/>
  <c r="K306" i="9"/>
  <c r="J306" i="9"/>
  <c r="I306" i="9"/>
  <c r="H306" i="9"/>
  <c r="K305" i="9"/>
  <c r="J305" i="9"/>
  <c r="I305" i="9"/>
  <c r="H305" i="9"/>
  <c r="K304" i="9"/>
  <c r="J304" i="9"/>
  <c r="I304" i="9"/>
  <c r="H304" i="9"/>
  <c r="K303" i="9"/>
  <c r="J303" i="9"/>
  <c r="I303" i="9"/>
  <c r="H303" i="9"/>
  <c r="K302" i="9"/>
  <c r="J302" i="9"/>
  <c r="I302" i="9"/>
  <c r="H302" i="9"/>
  <c r="K301" i="9"/>
  <c r="J301" i="9"/>
  <c r="I301" i="9"/>
  <c r="H301" i="9"/>
  <c r="K300" i="9"/>
  <c r="J300" i="9"/>
  <c r="I300" i="9"/>
  <c r="H300" i="9"/>
  <c r="K299" i="9"/>
  <c r="J299" i="9"/>
  <c r="I299" i="9"/>
  <c r="H299" i="9"/>
  <c r="K298" i="9"/>
  <c r="J298" i="9"/>
  <c r="I298" i="9"/>
  <c r="H298" i="9"/>
  <c r="K297" i="9"/>
  <c r="J297" i="9"/>
  <c r="I297" i="9"/>
  <c r="H297" i="9"/>
  <c r="K296" i="9"/>
  <c r="J296" i="9"/>
  <c r="I296" i="9"/>
  <c r="H296" i="9"/>
  <c r="K295" i="9"/>
  <c r="J295" i="9"/>
  <c r="I295" i="9"/>
  <c r="H295" i="9"/>
  <c r="K294" i="9"/>
  <c r="J294" i="9"/>
  <c r="I294" i="9"/>
  <c r="H294" i="9"/>
  <c r="K293" i="9"/>
  <c r="J293" i="9"/>
  <c r="I293" i="9"/>
  <c r="H293" i="9"/>
  <c r="K292" i="9"/>
  <c r="J292" i="9"/>
  <c r="I292" i="9"/>
  <c r="H292" i="9"/>
  <c r="K291" i="9"/>
  <c r="J291" i="9"/>
  <c r="I291" i="9"/>
  <c r="H291" i="9"/>
  <c r="K290" i="9"/>
  <c r="J290" i="9"/>
  <c r="I290" i="9"/>
  <c r="H290" i="9"/>
  <c r="K289" i="9"/>
  <c r="J289" i="9"/>
  <c r="I289" i="9"/>
  <c r="H289" i="9"/>
  <c r="K288" i="9"/>
  <c r="J288" i="9"/>
  <c r="I288" i="9"/>
  <c r="H288" i="9"/>
  <c r="K287" i="9"/>
  <c r="J287" i="9"/>
  <c r="I287" i="9"/>
  <c r="H287" i="9"/>
  <c r="K286" i="9"/>
  <c r="J286" i="9"/>
  <c r="I286" i="9"/>
  <c r="H286" i="9"/>
  <c r="K285" i="9"/>
  <c r="J285" i="9"/>
  <c r="I285" i="9"/>
  <c r="H285" i="9"/>
  <c r="K284" i="9"/>
  <c r="J284" i="9"/>
  <c r="I284" i="9"/>
  <c r="H284" i="9"/>
  <c r="K283" i="9"/>
  <c r="J283" i="9"/>
  <c r="I283" i="9"/>
  <c r="H283" i="9"/>
  <c r="K282" i="9"/>
  <c r="J282" i="9"/>
  <c r="I282" i="9"/>
  <c r="H282" i="9"/>
  <c r="K281" i="9"/>
  <c r="J281" i="9"/>
  <c r="I281" i="9"/>
  <c r="H281" i="9"/>
  <c r="K280" i="9"/>
  <c r="J280" i="9"/>
  <c r="I280" i="9"/>
  <c r="H280" i="9"/>
  <c r="K279" i="9"/>
  <c r="J279" i="9"/>
  <c r="I279" i="9"/>
  <c r="H279" i="9"/>
  <c r="K278" i="9"/>
  <c r="J278" i="9"/>
  <c r="I278" i="9"/>
  <c r="H278" i="9"/>
  <c r="K277" i="9"/>
  <c r="J277" i="9"/>
  <c r="I277" i="9"/>
  <c r="H277" i="9"/>
  <c r="K276" i="9"/>
  <c r="J276" i="9"/>
  <c r="I276" i="9"/>
  <c r="H276" i="9"/>
  <c r="K275" i="9"/>
  <c r="J275" i="9"/>
  <c r="I275" i="9"/>
  <c r="H275" i="9"/>
  <c r="K274" i="9"/>
  <c r="J274" i="9"/>
  <c r="I274" i="9"/>
  <c r="H274" i="9"/>
  <c r="K273" i="9"/>
  <c r="J273" i="9"/>
  <c r="I273" i="9"/>
  <c r="H273" i="9"/>
  <c r="K272" i="9"/>
  <c r="J272" i="9"/>
  <c r="I272" i="9"/>
  <c r="H272" i="9"/>
  <c r="K271" i="9"/>
  <c r="J271" i="9"/>
  <c r="I271" i="9"/>
  <c r="H271" i="9"/>
  <c r="K270" i="9"/>
  <c r="J270" i="9"/>
  <c r="I270" i="9"/>
  <c r="H270" i="9"/>
  <c r="K269" i="9"/>
  <c r="J269" i="9"/>
  <c r="I269" i="9"/>
  <c r="H269" i="9"/>
  <c r="K268" i="9"/>
  <c r="J268" i="9"/>
  <c r="I268" i="9"/>
  <c r="H268" i="9"/>
  <c r="K267" i="9"/>
  <c r="J267" i="9"/>
  <c r="I267" i="9"/>
  <c r="H267" i="9"/>
  <c r="K266" i="9"/>
  <c r="J266" i="9"/>
  <c r="I266" i="9"/>
  <c r="H266" i="9"/>
  <c r="K265" i="9"/>
  <c r="J265" i="9"/>
  <c r="I265" i="9"/>
  <c r="H265" i="9"/>
  <c r="K264" i="9"/>
  <c r="J264" i="9"/>
  <c r="I264" i="9"/>
  <c r="H264" i="9"/>
  <c r="K263" i="9"/>
  <c r="J263" i="9"/>
  <c r="I263" i="9"/>
  <c r="H263" i="9"/>
  <c r="K262" i="9"/>
  <c r="J262" i="9"/>
  <c r="I262" i="9"/>
  <c r="H262" i="9"/>
  <c r="K261" i="9"/>
  <c r="J261" i="9"/>
  <c r="I261" i="9"/>
  <c r="H261" i="9"/>
  <c r="K260" i="9"/>
  <c r="J260" i="9"/>
  <c r="I260" i="9"/>
  <c r="H260" i="9"/>
  <c r="K259" i="9"/>
  <c r="J259" i="9"/>
  <c r="I259" i="9"/>
  <c r="H259" i="9"/>
  <c r="K258" i="9"/>
  <c r="J258" i="9"/>
  <c r="I258" i="9"/>
  <c r="H258" i="9"/>
  <c r="K257" i="9"/>
  <c r="J257" i="9"/>
  <c r="I257" i="9"/>
  <c r="H257" i="9"/>
  <c r="K256" i="9"/>
  <c r="J256" i="9"/>
  <c r="I256" i="9"/>
  <c r="H256" i="9"/>
  <c r="K255" i="9"/>
  <c r="J255" i="9"/>
  <c r="I255" i="9"/>
  <c r="H255" i="9"/>
  <c r="K254" i="9"/>
  <c r="J254" i="9"/>
  <c r="I254" i="9"/>
  <c r="H254" i="9"/>
  <c r="K253" i="9"/>
  <c r="J253" i="9"/>
  <c r="I253" i="9"/>
  <c r="H253" i="9"/>
  <c r="K252" i="9"/>
  <c r="J252" i="9"/>
  <c r="I252" i="9"/>
  <c r="H252" i="9"/>
  <c r="K251" i="9"/>
  <c r="J251" i="9"/>
  <c r="I251" i="9"/>
  <c r="H251" i="9"/>
  <c r="K250" i="9"/>
  <c r="J250" i="9"/>
  <c r="I250" i="9"/>
  <c r="H250" i="9"/>
  <c r="K249" i="9"/>
  <c r="J249" i="9"/>
  <c r="I249" i="9"/>
  <c r="H249" i="9"/>
  <c r="K248" i="9"/>
  <c r="J248" i="9"/>
  <c r="I248" i="9"/>
  <c r="H248" i="9"/>
  <c r="K247" i="9"/>
  <c r="J247" i="9"/>
  <c r="I247" i="9"/>
  <c r="H247" i="9"/>
  <c r="K246" i="9"/>
  <c r="J246" i="9"/>
  <c r="I246" i="9"/>
  <c r="H246" i="9"/>
  <c r="K245" i="9"/>
  <c r="J245" i="9"/>
  <c r="I245" i="9"/>
  <c r="H245" i="9"/>
  <c r="K244" i="9"/>
  <c r="J244" i="9"/>
  <c r="I244" i="9"/>
  <c r="H244" i="9"/>
  <c r="K243" i="9"/>
  <c r="J243" i="9"/>
  <c r="I243" i="9"/>
  <c r="H243" i="9"/>
  <c r="K242" i="9"/>
  <c r="J242" i="9"/>
  <c r="I242" i="9"/>
  <c r="H242" i="9"/>
  <c r="K241" i="9"/>
  <c r="J241" i="9"/>
  <c r="I241" i="9"/>
  <c r="H241" i="9"/>
  <c r="K240" i="9"/>
  <c r="J240" i="9"/>
  <c r="I240" i="9"/>
  <c r="H240" i="9"/>
  <c r="K239" i="9"/>
  <c r="J239" i="9"/>
  <c r="I239" i="9"/>
  <c r="H239" i="9"/>
  <c r="K238" i="9"/>
  <c r="J238" i="9"/>
  <c r="I238" i="9"/>
  <c r="H238" i="9"/>
  <c r="K237" i="9"/>
  <c r="J237" i="9"/>
  <c r="I237" i="9"/>
  <c r="H237" i="9"/>
  <c r="K236" i="9"/>
  <c r="J236" i="9"/>
  <c r="I236" i="9"/>
  <c r="H236" i="9"/>
  <c r="K235" i="9"/>
  <c r="J235" i="9"/>
  <c r="I235" i="9"/>
  <c r="H235" i="9"/>
  <c r="K234" i="9"/>
  <c r="J234" i="9"/>
  <c r="I234" i="9"/>
  <c r="H234" i="9"/>
  <c r="K233" i="9"/>
  <c r="J233" i="9"/>
  <c r="I233" i="9"/>
  <c r="H233" i="9"/>
  <c r="K232" i="9"/>
  <c r="J232" i="9"/>
  <c r="I232" i="9"/>
  <c r="H232" i="9"/>
  <c r="K231" i="9"/>
  <c r="J231" i="9"/>
  <c r="I231" i="9"/>
  <c r="H231" i="9"/>
  <c r="K230" i="9"/>
  <c r="J230" i="9"/>
  <c r="I230" i="9"/>
  <c r="H230" i="9"/>
  <c r="K229" i="9"/>
  <c r="J229" i="9"/>
  <c r="I229" i="9"/>
  <c r="H229" i="9"/>
  <c r="K228" i="9"/>
  <c r="J228" i="9"/>
  <c r="I228" i="9"/>
  <c r="H228" i="9"/>
  <c r="K227" i="9"/>
  <c r="J227" i="9"/>
  <c r="I227" i="9"/>
  <c r="H227" i="9"/>
  <c r="K226" i="9"/>
  <c r="J226" i="9"/>
  <c r="I226" i="9"/>
  <c r="H226" i="9"/>
  <c r="K225" i="9"/>
  <c r="J225" i="9"/>
  <c r="I225" i="9"/>
  <c r="H225" i="9"/>
  <c r="K224" i="9"/>
  <c r="J224" i="9"/>
  <c r="I224" i="9"/>
  <c r="H224" i="9"/>
  <c r="K223" i="9"/>
  <c r="J223" i="9"/>
  <c r="I223" i="9"/>
  <c r="H223" i="9"/>
  <c r="K222" i="9"/>
  <c r="J222" i="9"/>
  <c r="I222" i="9"/>
  <c r="H222" i="9"/>
  <c r="K221" i="9"/>
  <c r="J221" i="9"/>
  <c r="I221" i="9"/>
  <c r="H221" i="9"/>
  <c r="K220" i="9"/>
  <c r="J220" i="9"/>
  <c r="I220" i="9"/>
  <c r="H220" i="9"/>
  <c r="K219" i="9"/>
  <c r="J219" i="9"/>
  <c r="I219" i="9"/>
  <c r="H219" i="9"/>
  <c r="K218" i="9"/>
  <c r="J218" i="9"/>
  <c r="I218" i="9"/>
  <c r="H218" i="9"/>
  <c r="K217" i="9"/>
  <c r="J217" i="9"/>
  <c r="I217" i="9"/>
  <c r="H217" i="9"/>
  <c r="K216" i="9"/>
  <c r="J216" i="9"/>
  <c r="I216" i="9"/>
  <c r="H216" i="9"/>
  <c r="K215" i="9"/>
  <c r="J215" i="9"/>
  <c r="I215" i="9"/>
  <c r="H215" i="9"/>
  <c r="K214" i="9"/>
  <c r="J214" i="9"/>
  <c r="I214" i="9"/>
  <c r="H214" i="9"/>
  <c r="K213" i="9"/>
  <c r="J213" i="9"/>
  <c r="I213" i="9"/>
  <c r="H213" i="9"/>
  <c r="K212" i="9"/>
  <c r="J212" i="9"/>
  <c r="I212" i="9"/>
  <c r="H212" i="9"/>
  <c r="K211" i="9"/>
  <c r="J211" i="9"/>
  <c r="I211" i="9"/>
  <c r="H211" i="9"/>
  <c r="K210" i="9"/>
  <c r="J210" i="9"/>
  <c r="I210" i="9"/>
  <c r="H210" i="9"/>
  <c r="K209" i="9"/>
  <c r="J209" i="9"/>
  <c r="I209" i="9"/>
  <c r="H209" i="9"/>
  <c r="K208" i="9"/>
  <c r="J208" i="9"/>
  <c r="I208" i="9"/>
  <c r="H208" i="9"/>
  <c r="K207" i="9"/>
  <c r="J207" i="9"/>
  <c r="I207" i="9"/>
  <c r="H207" i="9"/>
  <c r="K206" i="9"/>
  <c r="J206" i="9"/>
  <c r="I206" i="9"/>
  <c r="H206" i="9"/>
  <c r="K205" i="9"/>
  <c r="J205" i="9"/>
  <c r="I205" i="9"/>
  <c r="H205" i="9"/>
  <c r="K204" i="9"/>
  <c r="J204" i="9"/>
  <c r="I204" i="9"/>
  <c r="H204" i="9"/>
  <c r="K203" i="9"/>
  <c r="J203" i="9"/>
  <c r="I203" i="9"/>
  <c r="H203" i="9"/>
  <c r="K202" i="9"/>
  <c r="J202" i="9"/>
  <c r="I202" i="9"/>
  <c r="H202" i="9"/>
  <c r="K201" i="9"/>
  <c r="J201" i="9"/>
  <c r="I201" i="9"/>
  <c r="H201" i="9"/>
  <c r="K200" i="9"/>
  <c r="J200" i="9"/>
  <c r="I200" i="9"/>
  <c r="H200" i="9"/>
  <c r="K199" i="9"/>
  <c r="J199" i="9"/>
  <c r="I199" i="9"/>
  <c r="H199" i="9"/>
  <c r="K198" i="9"/>
  <c r="J198" i="9"/>
  <c r="I198" i="9"/>
  <c r="H198" i="9"/>
  <c r="K197" i="9"/>
  <c r="J197" i="9"/>
  <c r="I197" i="9"/>
  <c r="H197" i="9"/>
  <c r="K196" i="9"/>
  <c r="J196" i="9"/>
  <c r="I196" i="9"/>
  <c r="H196" i="9"/>
  <c r="K195" i="9"/>
  <c r="J195" i="9"/>
  <c r="I195" i="9"/>
  <c r="H195" i="9"/>
  <c r="K194" i="9"/>
  <c r="J194" i="9"/>
  <c r="I194" i="9"/>
  <c r="H194" i="9"/>
  <c r="K193" i="9"/>
  <c r="J193" i="9"/>
  <c r="I193" i="9"/>
  <c r="H193" i="9"/>
  <c r="K192" i="9"/>
  <c r="J192" i="9"/>
  <c r="I192" i="9"/>
  <c r="H192" i="9"/>
  <c r="K191" i="9"/>
  <c r="J191" i="9"/>
  <c r="I191" i="9"/>
  <c r="H191" i="9"/>
  <c r="K190" i="9"/>
  <c r="J190" i="9"/>
  <c r="I190" i="9"/>
  <c r="H190" i="9"/>
  <c r="K189" i="9"/>
  <c r="J189" i="9"/>
  <c r="I189" i="9"/>
  <c r="H189" i="9"/>
  <c r="K188" i="9"/>
  <c r="J188" i="9"/>
  <c r="I188" i="9"/>
  <c r="H188" i="9"/>
  <c r="K187" i="9"/>
  <c r="J187" i="9"/>
  <c r="I187" i="9"/>
  <c r="H187" i="9"/>
  <c r="K186" i="9"/>
  <c r="J186" i="9"/>
  <c r="I186" i="9"/>
  <c r="H186" i="9"/>
  <c r="K185" i="9"/>
  <c r="J185" i="9"/>
  <c r="I185" i="9"/>
  <c r="H185" i="9"/>
  <c r="K184" i="9"/>
  <c r="J184" i="9"/>
  <c r="I184" i="9"/>
  <c r="H184" i="9"/>
  <c r="K183" i="9"/>
  <c r="J183" i="9"/>
  <c r="I183" i="9"/>
  <c r="H183" i="9"/>
  <c r="K182" i="9"/>
  <c r="J182" i="9"/>
  <c r="I182" i="9"/>
  <c r="H182" i="9"/>
  <c r="K181" i="9"/>
  <c r="J181" i="9"/>
  <c r="I181" i="9"/>
  <c r="H181" i="9"/>
  <c r="K180" i="9"/>
  <c r="J180" i="9"/>
  <c r="I180" i="9"/>
  <c r="H180" i="9"/>
  <c r="K179" i="9"/>
  <c r="J179" i="9"/>
  <c r="I179" i="9"/>
  <c r="H179" i="9"/>
  <c r="K178" i="9"/>
  <c r="J178" i="9"/>
  <c r="I178" i="9"/>
  <c r="H178" i="9"/>
  <c r="K177" i="9"/>
  <c r="J177" i="9"/>
  <c r="I177" i="9"/>
  <c r="H177" i="9"/>
  <c r="K176" i="9"/>
  <c r="J176" i="9"/>
  <c r="I176" i="9"/>
  <c r="H176" i="9"/>
  <c r="K175" i="9"/>
  <c r="J175" i="9"/>
  <c r="I175" i="9"/>
  <c r="H175" i="9"/>
  <c r="K174" i="9"/>
  <c r="J174" i="9"/>
  <c r="I174" i="9"/>
  <c r="H174" i="9"/>
  <c r="K173" i="9"/>
  <c r="J173" i="9"/>
  <c r="I173" i="9"/>
  <c r="H173" i="9"/>
  <c r="K172" i="9"/>
  <c r="J172" i="9"/>
  <c r="I172" i="9"/>
  <c r="H172" i="9"/>
  <c r="K171" i="9"/>
  <c r="J171" i="9"/>
  <c r="I171" i="9"/>
  <c r="H171" i="9"/>
  <c r="K170" i="9"/>
  <c r="J170" i="9"/>
  <c r="I170" i="9"/>
  <c r="H170" i="9"/>
  <c r="K169" i="9"/>
  <c r="J169" i="9"/>
  <c r="I169" i="9"/>
  <c r="H169" i="9"/>
  <c r="K168" i="9"/>
  <c r="J168" i="9"/>
  <c r="I168" i="9"/>
  <c r="H168" i="9"/>
  <c r="K167" i="9"/>
  <c r="J167" i="9"/>
  <c r="I167" i="9"/>
  <c r="H167" i="9"/>
  <c r="K166" i="9"/>
  <c r="J166" i="9"/>
  <c r="I166" i="9"/>
  <c r="H166" i="9"/>
  <c r="K165" i="9"/>
  <c r="J165" i="9"/>
  <c r="I165" i="9"/>
  <c r="H165" i="9"/>
  <c r="K164" i="9"/>
  <c r="J164" i="9"/>
  <c r="I164" i="9"/>
  <c r="H164" i="9"/>
  <c r="K163" i="9"/>
  <c r="J163" i="9"/>
  <c r="I163" i="9"/>
  <c r="H163" i="9"/>
  <c r="K162" i="9"/>
  <c r="J162" i="9"/>
  <c r="I162" i="9"/>
  <c r="H162" i="9"/>
  <c r="K161" i="9"/>
  <c r="J161" i="9"/>
  <c r="I161" i="9"/>
  <c r="H161" i="9"/>
  <c r="K160" i="9"/>
  <c r="J160" i="9"/>
  <c r="I160" i="9"/>
  <c r="H160" i="9"/>
  <c r="K159" i="9"/>
  <c r="J159" i="9"/>
  <c r="I159" i="9"/>
  <c r="H159" i="9"/>
  <c r="K158" i="9"/>
  <c r="J158" i="9"/>
  <c r="I158" i="9"/>
  <c r="H158" i="9"/>
  <c r="K157" i="9"/>
  <c r="J157" i="9"/>
  <c r="I157" i="9"/>
  <c r="H157" i="9"/>
  <c r="K156" i="9"/>
  <c r="J156" i="9"/>
  <c r="I156" i="9"/>
  <c r="H156" i="9"/>
  <c r="K155" i="9"/>
  <c r="J155" i="9"/>
  <c r="I155" i="9"/>
  <c r="H155" i="9"/>
  <c r="K154" i="9"/>
  <c r="J154" i="9"/>
  <c r="I154" i="9"/>
  <c r="H154" i="9"/>
  <c r="K153" i="9"/>
  <c r="J153" i="9"/>
  <c r="I153" i="9"/>
  <c r="H153" i="9"/>
  <c r="K152" i="9"/>
  <c r="J152" i="9"/>
  <c r="I152" i="9"/>
  <c r="H152" i="9"/>
  <c r="K151" i="9"/>
  <c r="J151" i="9"/>
  <c r="I151" i="9"/>
  <c r="H151" i="9"/>
  <c r="K150" i="9"/>
  <c r="J150" i="9"/>
  <c r="I150" i="9"/>
  <c r="H150" i="9"/>
  <c r="K149" i="9"/>
  <c r="J149" i="9"/>
  <c r="I149" i="9"/>
  <c r="H149" i="9"/>
  <c r="K148" i="9"/>
  <c r="J148" i="9"/>
  <c r="I148" i="9"/>
  <c r="H148" i="9"/>
  <c r="K147" i="9"/>
  <c r="J147" i="9"/>
  <c r="I147" i="9"/>
  <c r="H147" i="9"/>
  <c r="K146" i="9"/>
  <c r="J146" i="9"/>
  <c r="I146" i="9"/>
  <c r="H146" i="9"/>
  <c r="K145" i="9"/>
  <c r="J145" i="9"/>
  <c r="I145" i="9"/>
  <c r="H145" i="9"/>
  <c r="K144" i="9"/>
  <c r="J144" i="9"/>
  <c r="I144" i="9"/>
  <c r="H144" i="9"/>
  <c r="K143" i="9"/>
  <c r="J143" i="9"/>
  <c r="I143" i="9"/>
  <c r="H143" i="9"/>
  <c r="K142" i="9"/>
  <c r="J142" i="9"/>
  <c r="I142" i="9"/>
  <c r="H142" i="9"/>
  <c r="K141" i="9"/>
  <c r="J141" i="9"/>
  <c r="I141" i="9"/>
  <c r="H141" i="9"/>
  <c r="K140" i="9"/>
  <c r="J140" i="9"/>
  <c r="I140" i="9"/>
  <c r="H140" i="9"/>
  <c r="K139" i="9"/>
  <c r="J139" i="9"/>
  <c r="I139" i="9"/>
  <c r="H139" i="9"/>
  <c r="K138" i="9"/>
  <c r="J138" i="9"/>
  <c r="I138" i="9"/>
  <c r="H138" i="9"/>
  <c r="K137" i="9"/>
  <c r="J137" i="9"/>
  <c r="I137" i="9"/>
  <c r="H137" i="9"/>
  <c r="K136" i="9"/>
  <c r="J136" i="9"/>
  <c r="I136" i="9"/>
  <c r="H136" i="9"/>
  <c r="K135" i="9"/>
  <c r="J135" i="9"/>
  <c r="I135" i="9"/>
  <c r="H135" i="9"/>
  <c r="K134" i="9"/>
  <c r="J134" i="9"/>
  <c r="I134" i="9"/>
  <c r="H134" i="9"/>
  <c r="K133" i="9"/>
  <c r="J133" i="9"/>
  <c r="I133" i="9"/>
  <c r="H133" i="9"/>
  <c r="K132" i="9"/>
  <c r="J132" i="9"/>
  <c r="I132" i="9"/>
  <c r="H132" i="9"/>
  <c r="K131" i="9"/>
  <c r="J131" i="9"/>
  <c r="I131" i="9"/>
  <c r="H131" i="9"/>
  <c r="K130" i="9"/>
  <c r="J130" i="9"/>
  <c r="I130" i="9"/>
  <c r="H130" i="9"/>
  <c r="K129" i="9"/>
  <c r="J129" i="9"/>
  <c r="I129" i="9"/>
  <c r="H129" i="9"/>
  <c r="K128" i="9"/>
  <c r="J128" i="9"/>
  <c r="I128" i="9"/>
  <c r="H128" i="9"/>
  <c r="K127" i="9"/>
  <c r="J127" i="9"/>
  <c r="I127" i="9"/>
  <c r="H127" i="9"/>
  <c r="K126" i="9"/>
  <c r="J126" i="9"/>
  <c r="I126" i="9"/>
  <c r="H126" i="9"/>
  <c r="K125" i="9"/>
  <c r="J125" i="9"/>
  <c r="I125" i="9"/>
  <c r="H125" i="9"/>
  <c r="K124" i="9"/>
  <c r="J124" i="9"/>
  <c r="I124" i="9"/>
  <c r="H124" i="9"/>
  <c r="K123" i="9"/>
  <c r="J123" i="9"/>
  <c r="I123" i="9"/>
  <c r="H123" i="9"/>
  <c r="K122" i="9"/>
  <c r="J122" i="9"/>
  <c r="I122" i="9"/>
  <c r="H122" i="9"/>
  <c r="K121" i="9"/>
  <c r="J121" i="9"/>
  <c r="I121" i="9"/>
  <c r="H121" i="9"/>
  <c r="K120" i="9"/>
  <c r="J120" i="9"/>
  <c r="I120" i="9"/>
  <c r="H120" i="9"/>
  <c r="K119" i="9"/>
  <c r="J119" i="9"/>
  <c r="I119" i="9"/>
  <c r="H119" i="9"/>
  <c r="K118" i="9"/>
  <c r="J118" i="9"/>
  <c r="I118" i="9"/>
  <c r="H118" i="9"/>
  <c r="K117" i="9"/>
  <c r="J117" i="9"/>
  <c r="I117" i="9"/>
  <c r="H117" i="9"/>
  <c r="K116" i="9"/>
  <c r="J116" i="9"/>
  <c r="I116" i="9"/>
  <c r="H116" i="9"/>
  <c r="K115" i="9"/>
  <c r="J115" i="9"/>
  <c r="I115" i="9"/>
  <c r="H115" i="9"/>
  <c r="K114" i="9"/>
  <c r="J114" i="9"/>
  <c r="I114" i="9"/>
  <c r="H114" i="9"/>
  <c r="K113" i="9"/>
  <c r="J113" i="9"/>
  <c r="I113" i="9"/>
  <c r="H113" i="9"/>
  <c r="K112" i="9"/>
  <c r="J112" i="9"/>
  <c r="I112" i="9"/>
  <c r="H112" i="9"/>
  <c r="K111" i="9"/>
  <c r="J111" i="9"/>
  <c r="I111" i="9"/>
  <c r="H111" i="9"/>
  <c r="K110" i="9"/>
  <c r="J110" i="9"/>
  <c r="I110" i="9"/>
  <c r="H110" i="9"/>
  <c r="K109" i="9"/>
  <c r="J109" i="9"/>
  <c r="I109" i="9"/>
  <c r="H109" i="9"/>
  <c r="K108" i="9"/>
  <c r="J108" i="9"/>
  <c r="I108" i="9"/>
  <c r="H108" i="9"/>
  <c r="K107" i="9"/>
  <c r="J107" i="9"/>
  <c r="I107" i="9"/>
  <c r="H107" i="9"/>
  <c r="K106" i="9"/>
  <c r="J106" i="9"/>
  <c r="I106" i="9"/>
  <c r="H106" i="9"/>
  <c r="K105" i="9"/>
  <c r="J105" i="9"/>
  <c r="I105" i="9"/>
  <c r="H105" i="9"/>
  <c r="K104" i="9"/>
  <c r="J104" i="9"/>
  <c r="I104" i="9"/>
  <c r="H104" i="9"/>
  <c r="K103" i="9"/>
  <c r="J103" i="9"/>
  <c r="I103" i="9"/>
  <c r="H103" i="9"/>
  <c r="K102" i="9"/>
  <c r="J102" i="9"/>
  <c r="I102" i="9"/>
  <c r="H102" i="9"/>
  <c r="K101" i="9"/>
  <c r="J101" i="9"/>
  <c r="I101" i="9"/>
  <c r="H101" i="9"/>
  <c r="K100" i="9"/>
  <c r="J100" i="9"/>
  <c r="I100" i="9"/>
  <c r="H100" i="9"/>
  <c r="K99" i="9"/>
  <c r="J99" i="9"/>
  <c r="I99" i="9"/>
  <c r="H99" i="9"/>
  <c r="K98" i="9"/>
  <c r="J98" i="9"/>
  <c r="I98" i="9"/>
  <c r="H98" i="9"/>
  <c r="K97" i="9"/>
  <c r="J97" i="9"/>
  <c r="I97" i="9"/>
  <c r="H97" i="9"/>
  <c r="K96" i="9"/>
  <c r="J96" i="9"/>
  <c r="I96" i="9"/>
  <c r="H96" i="9"/>
  <c r="K95" i="9"/>
  <c r="J95" i="9"/>
  <c r="I95" i="9"/>
  <c r="H95" i="9"/>
  <c r="K94" i="9"/>
  <c r="J94" i="9"/>
  <c r="I94" i="9"/>
  <c r="H94" i="9"/>
  <c r="K93" i="9"/>
  <c r="J93" i="9"/>
  <c r="I93" i="9"/>
  <c r="H93" i="9"/>
  <c r="K92" i="9"/>
  <c r="J92" i="9"/>
  <c r="I92" i="9"/>
  <c r="H92" i="9"/>
  <c r="K91" i="9"/>
  <c r="J91" i="9"/>
  <c r="I91" i="9"/>
  <c r="H91" i="9"/>
  <c r="K90" i="9"/>
  <c r="J90" i="9"/>
  <c r="I90" i="9"/>
  <c r="H90" i="9"/>
  <c r="K89" i="9"/>
  <c r="J89" i="9"/>
  <c r="I89" i="9"/>
  <c r="H89" i="9"/>
  <c r="K88" i="9"/>
  <c r="J88" i="9"/>
  <c r="I88" i="9"/>
  <c r="H88" i="9"/>
  <c r="K87" i="9"/>
  <c r="J87" i="9"/>
  <c r="I87" i="9"/>
  <c r="H87" i="9"/>
  <c r="K86" i="9"/>
  <c r="J86" i="9"/>
  <c r="I86" i="9"/>
  <c r="H86" i="9"/>
  <c r="K85" i="9"/>
  <c r="J85" i="9"/>
  <c r="I85" i="9"/>
  <c r="H85" i="9"/>
  <c r="K84" i="9"/>
  <c r="J84" i="9"/>
  <c r="I84" i="9"/>
  <c r="H84" i="9"/>
  <c r="K83" i="9"/>
  <c r="J83" i="9"/>
  <c r="I83" i="9"/>
  <c r="H83" i="9"/>
  <c r="K82" i="9"/>
  <c r="J82" i="9"/>
  <c r="I82" i="9"/>
  <c r="H82" i="9"/>
  <c r="K81" i="9"/>
  <c r="J81" i="9"/>
  <c r="I81" i="9"/>
  <c r="H81" i="9"/>
  <c r="K80" i="9"/>
  <c r="J80" i="9"/>
  <c r="I80" i="9"/>
  <c r="H80" i="9"/>
  <c r="K79" i="9"/>
  <c r="J79" i="9"/>
  <c r="I79" i="9"/>
  <c r="H79" i="9"/>
  <c r="K78" i="9"/>
  <c r="J78" i="9"/>
  <c r="I78" i="9"/>
  <c r="H78" i="9"/>
  <c r="K77" i="9"/>
  <c r="J77" i="9"/>
  <c r="I77" i="9"/>
  <c r="H77" i="9"/>
  <c r="K76" i="9"/>
  <c r="J76" i="9"/>
  <c r="I76" i="9"/>
  <c r="H76" i="9"/>
  <c r="K75" i="9"/>
  <c r="J75" i="9"/>
  <c r="I75" i="9"/>
  <c r="H75" i="9"/>
  <c r="K74" i="9"/>
  <c r="J74" i="9"/>
  <c r="I74" i="9"/>
  <c r="H74" i="9"/>
  <c r="K73" i="9"/>
  <c r="J73" i="9"/>
  <c r="I73" i="9"/>
  <c r="H73" i="9"/>
  <c r="K72" i="9"/>
  <c r="J72" i="9"/>
  <c r="I72" i="9"/>
  <c r="H72" i="9"/>
  <c r="K71" i="9"/>
  <c r="J71" i="9"/>
  <c r="I71" i="9"/>
  <c r="H71" i="9"/>
  <c r="K70" i="9"/>
  <c r="J70" i="9"/>
  <c r="I70" i="9"/>
  <c r="H70" i="9"/>
  <c r="K69" i="9"/>
  <c r="J69" i="9"/>
  <c r="I69" i="9"/>
  <c r="H69" i="9"/>
  <c r="K68" i="9"/>
  <c r="J68" i="9"/>
  <c r="I68" i="9"/>
  <c r="H68" i="9"/>
  <c r="K67" i="9"/>
  <c r="J67" i="9"/>
  <c r="I67" i="9"/>
  <c r="H67" i="9"/>
  <c r="K66" i="9"/>
  <c r="J66" i="9"/>
  <c r="I66" i="9"/>
  <c r="H66" i="9"/>
  <c r="K65" i="9"/>
  <c r="J65" i="9"/>
  <c r="I65" i="9"/>
  <c r="H65" i="9"/>
  <c r="K64" i="9"/>
  <c r="J64" i="9"/>
  <c r="I64" i="9"/>
  <c r="H64" i="9"/>
  <c r="K63" i="9"/>
  <c r="J63" i="9"/>
  <c r="I63" i="9"/>
  <c r="H63" i="9"/>
  <c r="K62" i="9"/>
  <c r="J62" i="9"/>
  <c r="I62" i="9"/>
  <c r="H62" i="9"/>
  <c r="K61" i="9"/>
  <c r="J61" i="9"/>
  <c r="I61" i="9"/>
  <c r="H61" i="9"/>
  <c r="K60" i="9"/>
  <c r="J60" i="9"/>
  <c r="I60" i="9"/>
  <c r="H60" i="9"/>
  <c r="K59" i="9"/>
  <c r="J59" i="9"/>
  <c r="I59" i="9"/>
  <c r="H59" i="9"/>
  <c r="K58" i="9"/>
  <c r="J58" i="9"/>
  <c r="I58" i="9"/>
  <c r="H58" i="9"/>
  <c r="K57" i="9"/>
  <c r="J57" i="9"/>
  <c r="I57" i="9"/>
  <c r="H57" i="9"/>
  <c r="K56" i="9"/>
  <c r="J56" i="9"/>
  <c r="I56" i="9"/>
  <c r="H56" i="9"/>
  <c r="K55" i="9"/>
  <c r="J55" i="9"/>
  <c r="I55" i="9"/>
  <c r="H55" i="9"/>
  <c r="K54" i="9"/>
  <c r="J54" i="9"/>
  <c r="I54" i="9"/>
  <c r="H54" i="9"/>
  <c r="K53" i="9"/>
  <c r="J53" i="9"/>
  <c r="I53" i="9"/>
  <c r="H53" i="9"/>
  <c r="K52" i="9"/>
  <c r="J52" i="9"/>
  <c r="I52" i="9"/>
  <c r="H52" i="9"/>
  <c r="K51" i="9"/>
  <c r="J51" i="9"/>
  <c r="I51" i="9"/>
  <c r="H51" i="9"/>
  <c r="K50" i="9"/>
  <c r="J50" i="9"/>
  <c r="I50" i="9"/>
  <c r="H50" i="9"/>
  <c r="K49" i="9"/>
  <c r="J49" i="9"/>
  <c r="I49" i="9"/>
  <c r="H49" i="9"/>
  <c r="K48" i="9"/>
  <c r="J48" i="9"/>
  <c r="I48" i="9"/>
  <c r="H48" i="9"/>
  <c r="K47" i="9"/>
  <c r="J47" i="9"/>
  <c r="I47" i="9"/>
  <c r="H47" i="9"/>
  <c r="K46" i="9"/>
  <c r="J46" i="9"/>
  <c r="I46" i="9"/>
  <c r="H46" i="9"/>
  <c r="K45" i="9"/>
  <c r="J45" i="9"/>
  <c r="I45" i="9"/>
  <c r="H45" i="9"/>
  <c r="K44" i="9"/>
  <c r="J44" i="9"/>
  <c r="I44" i="9"/>
  <c r="H44" i="9"/>
  <c r="K43" i="9"/>
  <c r="J43" i="9"/>
  <c r="I43" i="9"/>
  <c r="H43" i="9"/>
  <c r="K42" i="9"/>
  <c r="J42" i="9"/>
  <c r="I42" i="9"/>
  <c r="H42" i="9"/>
  <c r="K41" i="9"/>
  <c r="J41" i="9"/>
  <c r="I41" i="9"/>
  <c r="H41" i="9"/>
  <c r="K40" i="9"/>
  <c r="J40" i="9"/>
  <c r="I40" i="9"/>
  <c r="H40" i="9"/>
  <c r="K39" i="9"/>
  <c r="J39" i="9"/>
  <c r="I39" i="9"/>
  <c r="H39" i="9"/>
  <c r="K38" i="9"/>
  <c r="J38" i="9"/>
  <c r="I38" i="9"/>
  <c r="H38" i="9"/>
  <c r="K37" i="9"/>
  <c r="J37" i="9"/>
  <c r="I37" i="9"/>
  <c r="H37" i="9"/>
  <c r="K36" i="9"/>
  <c r="J36" i="9"/>
  <c r="I36" i="9"/>
  <c r="H36" i="9"/>
  <c r="K35" i="9"/>
  <c r="J35" i="9"/>
  <c r="I35" i="9"/>
  <c r="H35" i="9"/>
  <c r="K34" i="9"/>
  <c r="J34" i="9"/>
  <c r="I34" i="9"/>
  <c r="H34" i="9"/>
  <c r="K33" i="9"/>
  <c r="J33" i="9"/>
  <c r="I33" i="9"/>
  <c r="H33" i="9"/>
  <c r="K32" i="9"/>
  <c r="J32" i="9"/>
  <c r="I32" i="9"/>
  <c r="H32" i="9"/>
  <c r="K31" i="9"/>
  <c r="J31" i="9"/>
  <c r="I31" i="9"/>
  <c r="H31" i="9"/>
  <c r="K30" i="9"/>
  <c r="J30" i="9"/>
  <c r="I30" i="9"/>
  <c r="H30" i="9"/>
  <c r="K29" i="9"/>
  <c r="J29" i="9"/>
  <c r="I29" i="9"/>
  <c r="H29" i="9"/>
  <c r="K28" i="9"/>
  <c r="J28" i="9"/>
  <c r="I28" i="9"/>
  <c r="H28" i="9"/>
  <c r="K27" i="9"/>
  <c r="J27" i="9"/>
  <c r="I27" i="9"/>
  <c r="H27" i="9"/>
  <c r="K26" i="9"/>
  <c r="J26" i="9"/>
  <c r="I26" i="9"/>
  <c r="H26" i="9"/>
  <c r="K25" i="9"/>
  <c r="J25" i="9"/>
  <c r="I25" i="9"/>
  <c r="H25" i="9"/>
  <c r="K24" i="9"/>
  <c r="J24" i="9"/>
  <c r="I24" i="9"/>
  <c r="H24" i="9"/>
  <c r="K23" i="9"/>
  <c r="J23" i="9"/>
  <c r="I23" i="9"/>
  <c r="H23" i="9"/>
  <c r="K22" i="9"/>
  <c r="J22" i="9"/>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O821" i="8"/>
  <c r="N821" i="8"/>
  <c r="O820" i="8"/>
  <c r="N820" i="8"/>
  <c r="O819" i="8"/>
  <c r="N819" i="8"/>
  <c r="O818" i="8"/>
  <c r="N818" i="8"/>
  <c r="O817" i="8"/>
  <c r="N817" i="8"/>
  <c r="O816" i="8"/>
  <c r="N816" i="8"/>
  <c r="O815" i="8"/>
  <c r="N815" i="8"/>
  <c r="O814" i="8"/>
  <c r="N814" i="8"/>
  <c r="O813" i="8"/>
  <c r="N813" i="8"/>
  <c r="O812" i="8"/>
  <c r="N812" i="8"/>
  <c r="O811" i="8"/>
  <c r="N811" i="8"/>
  <c r="O810" i="8"/>
  <c r="N810" i="8"/>
  <c r="O809" i="8"/>
  <c r="N809" i="8"/>
  <c r="O808" i="8"/>
  <c r="N808" i="8"/>
  <c r="O807" i="8"/>
  <c r="N807" i="8"/>
  <c r="O806" i="8"/>
  <c r="N806" i="8"/>
  <c r="O805" i="8"/>
  <c r="N805" i="8"/>
  <c r="O804" i="8"/>
  <c r="N804" i="8"/>
  <c r="O803" i="8"/>
  <c r="N803" i="8"/>
  <c r="O802" i="8"/>
  <c r="N802" i="8"/>
  <c r="O801" i="8"/>
  <c r="N801" i="8"/>
  <c r="O800" i="8"/>
  <c r="N800" i="8"/>
  <c r="O799" i="8"/>
  <c r="N799" i="8"/>
  <c r="O798" i="8"/>
  <c r="N798" i="8"/>
  <c r="O797" i="8"/>
  <c r="N797" i="8"/>
  <c r="O796" i="8"/>
  <c r="N796" i="8"/>
  <c r="O795" i="8"/>
  <c r="N795" i="8"/>
  <c r="O794" i="8"/>
  <c r="N794" i="8"/>
  <c r="O793" i="8"/>
  <c r="N793" i="8"/>
  <c r="O792" i="8"/>
  <c r="N792" i="8"/>
  <c r="O791" i="8"/>
  <c r="N791" i="8"/>
  <c r="O790" i="8"/>
  <c r="N790" i="8"/>
  <c r="O789" i="8"/>
  <c r="N789" i="8"/>
  <c r="O788" i="8"/>
  <c r="N788" i="8"/>
  <c r="O787" i="8"/>
  <c r="N787" i="8"/>
  <c r="O786" i="8"/>
  <c r="N786" i="8"/>
  <c r="O785" i="8"/>
  <c r="N785" i="8"/>
  <c r="O784" i="8"/>
  <c r="N784" i="8"/>
  <c r="O783" i="8"/>
  <c r="N783" i="8"/>
  <c r="O782" i="8"/>
  <c r="N782" i="8"/>
  <c r="O781" i="8"/>
  <c r="N781" i="8"/>
  <c r="O780" i="8"/>
  <c r="N780" i="8"/>
  <c r="O779" i="8"/>
  <c r="N779" i="8"/>
  <c r="O778" i="8"/>
  <c r="N778" i="8"/>
  <c r="O777" i="8"/>
  <c r="N777" i="8"/>
  <c r="O776" i="8"/>
  <c r="N776" i="8"/>
  <c r="O775" i="8"/>
  <c r="N775" i="8"/>
  <c r="O774" i="8"/>
  <c r="N774" i="8"/>
  <c r="O773" i="8"/>
  <c r="N773" i="8"/>
  <c r="O772" i="8"/>
  <c r="N772" i="8"/>
  <c r="O771" i="8"/>
  <c r="N771" i="8"/>
  <c r="O770" i="8"/>
  <c r="N770" i="8"/>
  <c r="O769" i="8"/>
  <c r="N769" i="8"/>
  <c r="O768" i="8"/>
  <c r="N768" i="8"/>
  <c r="O767" i="8"/>
  <c r="N767" i="8"/>
  <c r="O766" i="8"/>
  <c r="N766" i="8"/>
  <c r="O765" i="8"/>
  <c r="N765" i="8"/>
  <c r="O764" i="8"/>
  <c r="N764" i="8"/>
  <c r="O763" i="8"/>
  <c r="N763" i="8"/>
  <c r="O762" i="8"/>
  <c r="N762" i="8"/>
  <c r="O761" i="8"/>
  <c r="N761" i="8"/>
  <c r="O760" i="8"/>
  <c r="N760" i="8"/>
  <c r="O759" i="8"/>
  <c r="N759" i="8"/>
  <c r="O758" i="8"/>
  <c r="N758" i="8"/>
  <c r="O757" i="8"/>
  <c r="N757" i="8"/>
  <c r="O756" i="8"/>
  <c r="N756" i="8"/>
  <c r="O755" i="8"/>
  <c r="N755" i="8"/>
  <c r="O754" i="8"/>
  <c r="N754" i="8"/>
  <c r="O753" i="8"/>
  <c r="N753" i="8"/>
  <c r="O752" i="8"/>
  <c r="N752" i="8"/>
  <c r="O751" i="8"/>
  <c r="N751" i="8"/>
  <c r="O750" i="8"/>
  <c r="N750" i="8"/>
  <c r="O749" i="8"/>
  <c r="N749" i="8"/>
  <c r="O748" i="8"/>
  <c r="N748" i="8"/>
  <c r="O747" i="8"/>
  <c r="N747" i="8"/>
  <c r="O746" i="8"/>
  <c r="N746" i="8"/>
  <c r="O745" i="8"/>
  <c r="N745" i="8"/>
  <c r="O744" i="8"/>
  <c r="N744" i="8"/>
  <c r="O743" i="8"/>
  <c r="N743" i="8"/>
  <c r="O742" i="8"/>
  <c r="N742" i="8"/>
  <c r="O741" i="8"/>
  <c r="N741" i="8"/>
  <c r="O740" i="8"/>
  <c r="N740" i="8"/>
  <c r="O739" i="8"/>
  <c r="N739" i="8"/>
  <c r="O738" i="8"/>
  <c r="N738" i="8"/>
  <c r="O737" i="8"/>
  <c r="N737" i="8"/>
  <c r="O736" i="8"/>
  <c r="N736" i="8"/>
  <c r="O735" i="8"/>
  <c r="N735" i="8"/>
  <c r="O734" i="8"/>
  <c r="N734" i="8"/>
  <c r="O733" i="8"/>
  <c r="N733" i="8"/>
  <c r="O732" i="8"/>
  <c r="N732" i="8"/>
  <c r="O731" i="8"/>
  <c r="N731" i="8"/>
  <c r="O730" i="8"/>
  <c r="N730" i="8"/>
  <c r="O729" i="8"/>
  <c r="N729" i="8"/>
  <c r="O728" i="8"/>
  <c r="N728" i="8"/>
  <c r="O727" i="8"/>
  <c r="N727" i="8"/>
  <c r="O726" i="8"/>
  <c r="N726" i="8"/>
  <c r="O725" i="8"/>
  <c r="N725" i="8"/>
  <c r="O724" i="8"/>
  <c r="N724" i="8"/>
  <c r="O723" i="8"/>
  <c r="N723" i="8"/>
  <c r="O722" i="8"/>
  <c r="N722" i="8"/>
  <c r="O721" i="8"/>
  <c r="N721" i="8"/>
  <c r="O720" i="8"/>
  <c r="N720" i="8"/>
  <c r="O719" i="8"/>
  <c r="N719" i="8"/>
  <c r="O718" i="8"/>
  <c r="N718" i="8"/>
  <c r="O717" i="8"/>
  <c r="N717" i="8"/>
  <c r="O716" i="8"/>
  <c r="N716" i="8"/>
  <c r="O715" i="8"/>
  <c r="N715" i="8"/>
  <c r="O714" i="8"/>
  <c r="N714" i="8"/>
  <c r="O713" i="8"/>
  <c r="N713" i="8"/>
  <c r="O712" i="8"/>
  <c r="N712" i="8"/>
  <c r="O711" i="8"/>
  <c r="N711" i="8"/>
  <c r="O710" i="8"/>
  <c r="N710" i="8"/>
  <c r="O709" i="8"/>
  <c r="N709" i="8"/>
  <c r="O708" i="8"/>
  <c r="N708" i="8"/>
  <c r="O707" i="8"/>
  <c r="N707" i="8"/>
  <c r="O706" i="8"/>
  <c r="N706" i="8"/>
  <c r="O705" i="8"/>
  <c r="N705" i="8"/>
  <c r="O704" i="8"/>
  <c r="N704" i="8"/>
  <c r="O703" i="8"/>
  <c r="N703" i="8"/>
  <c r="O702" i="8"/>
  <c r="N702" i="8"/>
  <c r="O701" i="8"/>
  <c r="N701" i="8"/>
  <c r="O700" i="8"/>
  <c r="N700" i="8"/>
  <c r="O699" i="8"/>
  <c r="N699" i="8"/>
  <c r="O698" i="8"/>
  <c r="N698" i="8"/>
  <c r="O697" i="8"/>
  <c r="N697" i="8"/>
  <c r="O696" i="8"/>
  <c r="N696" i="8"/>
  <c r="O695" i="8"/>
  <c r="N695" i="8"/>
  <c r="O694" i="8"/>
  <c r="N694" i="8"/>
  <c r="O693" i="8"/>
  <c r="N693" i="8"/>
  <c r="O692" i="8"/>
  <c r="N692" i="8"/>
  <c r="O691" i="8"/>
  <c r="N691" i="8"/>
  <c r="O690" i="8"/>
  <c r="N690" i="8"/>
  <c r="O689" i="8"/>
  <c r="N689" i="8"/>
  <c r="O688" i="8"/>
  <c r="N688" i="8"/>
  <c r="O687" i="8"/>
  <c r="N687" i="8"/>
  <c r="O686" i="8"/>
  <c r="N686" i="8"/>
  <c r="O685" i="8"/>
  <c r="N685" i="8"/>
  <c r="O684" i="8"/>
  <c r="N684" i="8"/>
  <c r="O683" i="8"/>
  <c r="N683" i="8"/>
  <c r="O682" i="8"/>
  <c r="N682" i="8"/>
  <c r="O681" i="8"/>
  <c r="N681" i="8"/>
  <c r="O680" i="8"/>
  <c r="N680" i="8"/>
  <c r="O679" i="8"/>
  <c r="N679" i="8"/>
  <c r="O678" i="8"/>
  <c r="N678" i="8"/>
  <c r="O677" i="8"/>
  <c r="N677" i="8"/>
  <c r="O676" i="8"/>
  <c r="N676" i="8"/>
  <c r="O675" i="8"/>
  <c r="N675" i="8"/>
  <c r="O674" i="8"/>
  <c r="N674" i="8"/>
  <c r="O673" i="8"/>
  <c r="N673" i="8"/>
  <c r="O672" i="8"/>
  <c r="N672" i="8"/>
  <c r="O671" i="8"/>
  <c r="N671" i="8"/>
  <c r="O670" i="8"/>
  <c r="N670" i="8"/>
  <c r="O669" i="8"/>
  <c r="N669" i="8"/>
  <c r="O668" i="8"/>
  <c r="N668" i="8"/>
  <c r="O667" i="8"/>
  <c r="N667" i="8"/>
  <c r="O666" i="8"/>
  <c r="N666" i="8"/>
  <c r="O665" i="8"/>
  <c r="N665" i="8"/>
  <c r="O664" i="8"/>
  <c r="N664" i="8"/>
  <c r="O663" i="8"/>
  <c r="N663" i="8"/>
  <c r="O662" i="8"/>
  <c r="N662" i="8"/>
  <c r="O661" i="8"/>
  <c r="N661" i="8"/>
  <c r="O660" i="8"/>
  <c r="N660" i="8"/>
  <c r="O659" i="8"/>
  <c r="N659" i="8"/>
  <c r="O658" i="8"/>
  <c r="N658" i="8"/>
  <c r="O657" i="8"/>
  <c r="N657" i="8"/>
  <c r="O656" i="8"/>
  <c r="N656" i="8"/>
  <c r="O655" i="8"/>
  <c r="N655" i="8"/>
  <c r="O654" i="8"/>
  <c r="N654" i="8"/>
  <c r="O653" i="8"/>
  <c r="N653" i="8"/>
  <c r="O652" i="8"/>
  <c r="N652" i="8"/>
  <c r="O651" i="8"/>
  <c r="N651" i="8"/>
  <c r="O650" i="8"/>
  <c r="N650" i="8"/>
  <c r="O649" i="8"/>
  <c r="N649" i="8"/>
  <c r="O648" i="8"/>
  <c r="N648" i="8"/>
  <c r="O647" i="8"/>
  <c r="N647" i="8"/>
  <c r="O646" i="8"/>
  <c r="N646" i="8"/>
  <c r="O645" i="8"/>
  <c r="N645" i="8"/>
  <c r="O644" i="8"/>
  <c r="N644" i="8"/>
  <c r="O643" i="8"/>
  <c r="N643" i="8"/>
  <c r="O642" i="8"/>
  <c r="N642" i="8"/>
  <c r="O641" i="8"/>
  <c r="N641" i="8"/>
  <c r="O640" i="8"/>
  <c r="N640" i="8"/>
  <c r="O639" i="8"/>
  <c r="N639" i="8"/>
  <c r="O638" i="8"/>
  <c r="N638" i="8"/>
  <c r="O637" i="8"/>
  <c r="N637" i="8"/>
  <c r="O636" i="8"/>
  <c r="N636" i="8"/>
  <c r="O635" i="8"/>
  <c r="N635" i="8"/>
  <c r="O634" i="8"/>
  <c r="N634" i="8"/>
  <c r="O633" i="8"/>
  <c r="N633" i="8"/>
  <c r="O632" i="8"/>
  <c r="N632" i="8"/>
  <c r="O631" i="8"/>
  <c r="N631" i="8"/>
  <c r="O630" i="8"/>
  <c r="N630" i="8"/>
  <c r="O629" i="8"/>
  <c r="N629" i="8"/>
  <c r="O628" i="8"/>
  <c r="N628" i="8"/>
  <c r="O627" i="8"/>
  <c r="N627" i="8"/>
  <c r="O626" i="8"/>
  <c r="N626" i="8"/>
  <c r="O625" i="8"/>
  <c r="N625" i="8"/>
  <c r="O624" i="8"/>
  <c r="N624" i="8"/>
  <c r="O623" i="8"/>
  <c r="N623" i="8"/>
  <c r="O622" i="8"/>
  <c r="N622" i="8"/>
  <c r="O621" i="8"/>
  <c r="N621" i="8"/>
  <c r="O620" i="8"/>
  <c r="N620" i="8"/>
  <c r="O619" i="8"/>
  <c r="N619" i="8"/>
  <c r="O618" i="8"/>
  <c r="N618" i="8"/>
  <c r="O617" i="8"/>
  <c r="N617" i="8"/>
  <c r="O616" i="8"/>
  <c r="N616" i="8"/>
  <c r="O615" i="8"/>
  <c r="N615" i="8"/>
  <c r="O614" i="8"/>
  <c r="N614" i="8"/>
  <c r="O613" i="8"/>
  <c r="N613" i="8"/>
  <c r="O612" i="8"/>
  <c r="N612" i="8"/>
  <c r="O611" i="8"/>
  <c r="N611" i="8"/>
  <c r="O610" i="8"/>
  <c r="N610" i="8"/>
  <c r="O609" i="8"/>
  <c r="N609" i="8"/>
  <c r="O608" i="8"/>
  <c r="N608" i="8"/>
  <c r="O607" i="8"/>
  <c r="N607" i="8"/>
  <c r="O606" i="8"/>
  <c r="N606" i="8"/>
  <c r="O605" i="8"/>
  <c r="N605" i="8"/>
  <c r="O604" i="8"/>
  <c r="N604" i="8"/>
  <c r="O603" i="8"/>
  <c r="N603" i="8"/>
  <c r="O602" i="8"/>
  <c r="N602" i="8"/>
  <c r="O601" i="8"/>
  <c r="N601" i="8"/>
  <c r="O600" i="8"/>
  <c r="N600" i="8"/>
  <c r="O599" i="8"/>
  <c r="N599" i="8"/>
  <c r="O598" i="8"/>
  <c r="N598" i="8"/>
  <c r="O597" i="8"/>
  <c r="N597" i="8"/>
  <c r="O596" i="8"/>
  <c r="N596" i="8"/>
  <c r="O595" i="8"/>
  <c r="N595" i="8"/>
  <c r="O594" i="8"/>
  <c r="N594" i="8"/>
  <c r="O593" i="8"/>
  <c r="N593" i="8"/>
  <c r="O592" i="8"/>
  <c r="N592" i="8"/>
  <c r="O591" i="8"/>
  <c r="N591" i="8"/>
  <c r="O590" i="8"/>
  <c r="N590" i="8"/>
  <c r="O589" i="8"/>
  <c r="N589" i="8"/>
  <c r="O588" i="8"/>
  <c r="N588" i="8"/>
  <c r="O587" i="8"/>
  <c r="N587" i="8"/>
  <c r="O586" i="8"/>
  <c r="N586" i="8"/>
  <c r="O585" i="8"/>
  <c r="N585" i="8"/>
  <c r="O584" i="8"/>
  <c r="N584" i="8"/>
  <c r="O583" i="8"/>
  <c r="N583" i="8"/>
  <c r="O582" i="8"/>
  <c r="N582" i="8"/>
  <c r="O581" i="8"/>
  <c r="N581" i="8"/>
  <c r="O580" i="8"/>
  <c r="N580" i="8"/>
  <c r="O579" i="8"/>
  <c r="N579" i="8"/>
  <c r="O578" i="8"/>
  <c r="N578" i="8"/>
  <c r="O577" i="8"/>
  <c r="N577" i="8"/>
  <c r="O576" i="8"/>
  <c r="N576" i="8"/>
  <c r="O575" i="8"/>
  <c r="N575" i="8"/>
  <c r="O574" i="8"/>
  <c r="N574" i="8"/>
  <c r="O573" i="8"/>
  <c r="N573" i="8"/>
  <c r="O572" i="8"/>
  <c r="N572" i="8"/>
  <c r="O571" i="8"/>
  <c r="N571" i="8"/>
  <c r="O570" i="8"/>
  <c r="N570" i="8"/>
  <c r="O569" i="8"/>
  <c r="N569" i="8"/>
  <c r="O568" i="8"/>
  <c r="N568" i="8"/>
  <c r="O567" i="8"/>
  <c r="N567" i="8"/>
  <c r="O566" i="8"/>
  <c r="N566" i="8"/>
  <c r="O565" i="8"/>
  <c r="N565" i="8"/>
  <c r="O564" i="8"/>
  <c r="N564" i="8"/>
  <c r="O563" i="8"/>
  <c r="N563" i="8"/>
  <c r="O562" i="8"/>
  <c r="N562" i="8"/>
  <c r="O561" i="8"/>
  <c r="N561" i="8"/>
  <c r="O560" i="8"/>
  <c r="N560" i="8"/>
  <c r="O559" i="8"/>
  <c r="N559" i="8"/>
  <c r="O558" i="8"/>
  <c r="N558" i="8"/>
  <c r="O557" i="8"/>
  <c r="N557" i="8"/>
  <c r="O556" i="8"/>
  <c r="N556" i="8"/>
  <c r="O555" i="8"/>
  <c r="N555" i="8"/>
  <c r="O554" i="8"/>
  <c r="N554" i="8"/>
  <c r="O553" i="8"/>
  <c r="N553" i="8"/>
  <c r="O552" i="8"/>
  <c r="N552" i="8"/>
  <c r="O551" i="8"/>
  <c r="N551" i="8"/>
  <c r="O550" i="8"/>
  <c r="N550" i="8"/>
  <c r="O549" i="8"/>
  <c r="N549" i="8"/>
  <c r="O548" i="8"/>
  <c r="N548" i="8"/>
  <c r="O547" i="8"/>
  <c r="N547" i="8"/>
  <c r="O546" i="8"/>
  <c r="N546" i="8"/>
  <c r="O545" i="8"/>
  <c r="N545" i="8"/>
  <c r="O544" i="8"/>
  <c r="N544" i="8"/>
  <c r="O543" i="8"/>
  <c r="N543" i="8"/>
  <c r="O542" i="8"/>
  <c r="N542" i="8"/>
  <c r="O541" i="8"/>
  <c r="N541" i="8"/>
  <c r="O540" i="8"/>
  <c r="N540" i="8"/>
  <c r="O539" i="8"/>
  <c r="N539" i="8"/>
  <c r="O538" i="8"/>
  <c r="N538" i="8"/>
  <c r="O537" i="8"/>
  <c r="N537" i="8"/>
  <c r="O536" i="8"/>
  <c r="N536" i="8"/>
  <c r="O535" i="8"/>
  <c r="N535" i="8"/>
  <c r="O534" i="8"/>
  <c r="N534" i="8"/>
  <c r="O533" i="8"/>
  <c r="N533" i="8"/>
  <c r="O532" i="8"/>
  <c r="N532" i="8"/>
  <c r="O531" i="8"/>
  <c r="N531" i="8"/>
  <c r="O530" i="8"/>
  <c r="N530" i="8"/>
  <c r="O529" i="8"/>
  <c r="N529" i="8"/>
  <c r="O528" i="8"/>
  <c r="N528" i="8"/>
  <c r="O527" i="8"/>
  <c r="N527" i="8"/>
  <c r="O526" i="8"/>
  <c r="N526" i="8"/>
  <c r="O525" i="8"/>
  <c r="N525" i="8"/>
  <c r="O524" i="8"/>
  <c r="N524" i="8"/>
  <c r="O523" i="8"/>
  <c r="N523" i="8"/>
  <c r="O522" i="8"/>
  <c r="N522" i="8"/>
  <c r="O521" i="8"/>
  <c r="N521" i="8"/>
  <c r="O520" i="8"/>
  <c r="N520" i="8"/>
  <c r="O519" i="8"/>
  <c r="N519" i="8"/>
  <c r="O518" i="8"/>
  <c r="N518" i="8"/>
  <c r="O517" i="8"/>
  <c r="N517" i="8"/>
  <c r="O516" i="8"/>
  <c r="N516" i="8"/>
  <c r="O515" i="8"/>
  <c r="N515" i="8"/>
  <c r="O514" i="8"/>
  <c r="N514" i="8"/>
  <c r="O513" i="8"/>
  <c r="N513" i="8"/>
  <c r="O512" i="8"/>
  <c r="N512" i="8"/>
  <c r="O511" i="8"/>
  <c r="N511" i="8"/>
  <c r="O510" i="8"/>
  <c r="N510" i="8"/>
  <c r="O509" i="8"/>
  <c r="N509" i="8"/>
  <c r="O508" i="8"/>
  <c r="N508" i="8"/>
  <c r="O507" i="8"/>
  <c r="N507" i="8"/>
  <c r="O506" i="8"/>
  <c r="N506" i="8"/>
  <c r="O505" i="8"/>
  <c r="N505" i="8"/>
  <c r="O504" i="8"/>
  <c r="N504" i="8"/>
  <c r="O503" i="8"/>
  <c r="N503" i="8"/>
  <c r="O502" i="8"/>
  <c r="N502" i="8"/>
  <c r="O501" i="8"/>
  <c r="N501" i="8"/>
  <c r="O500" i="8"/>
  <c r="N500" i="8"/>
  <c r="O499" i="8"/>
  <c r="N499" i="8"/>
  <c r="O498" i="8"/>
  <c r="N498" i="8"/>
  <c r="O497" i="8"/>
  <c r="N497" i="8"/>
  <c r="O496" i="8"/>
  <c r="N496" i="8"/>
  <c r="O495" i="8"/>
  <c r="N495" i="8"/>
  <c r="O494" i="8"/>
  <c r="N494" i="8"/>
  <c r="O493" i="8"/>
  <c r="N493" i="8"/>
  <c r="O492" i="8"/>
  <c r="N492" i="8"/>
  <c r="O491" i="8"/>
  <c r="N491" i="8"/>
  <c r="O490" i="8"/>
  <c r="N490" i="8"/>
  <c r="O489" i="8"/>
  <c r="N489" i="8"/>
  <c r="O488" i="8"/>
  <c r="N488" i="8"/>
  <c r="O487" i="8"/>
  <c r="N487" i="8"/>
  <c r="O486" i="8"/>
  <c r="N486" i="8"/>
  <c r="O485" i="8"/>
  <c r="N485" i="8"/>
  <c r="O484" i="8"/>
  <c r="N484" i="8"/>
  <c r="O483" i="8"/>
  <c r="N483" i="8"/>
  <c r="O482" i="8"/>
  <c r="N482" i="8"/>
  <c r="O481" i="8"/>
  <c r="N481" i="8"/>
  <c r="O480" i="8"/>
  <c r="N480" i="8"/>
  <c r="O479" i="8"/>
  <c r="N479" i="8"/>
  <c r="O478" i="8"/>
  <c r="N478" i="8"/>
  <c r="O477" i="8"/>
  <c r="N477" i="8"/>
  <c r="O476" i="8"/>
  <c r="N476" i="8"/>
  <c r="O475" i="8"/>
  <c r="N475" i="8"/>
  <c r="O474" i="8"/>
  <c r="N474" i="8"/>
  <c r="O473" i="8"/>
  <c r="N473" i="8"/>
  <c r="O472" i="8"/>
  <c r="N472" i="8"/>
  <c r="O471" i="8"/>
  <c r="N471" i="8"/>
  <c r="O470" i="8"/>
  <c r="N470" i="8"/>
  <c r="O469" i="8"/>
  <c r="N469" i="8"/>
  <c r="O468" i="8"/>
  <c r="N468" i="8"/>
  <c r="O467" i="8"/>
  <c r="N467" i="8"/>
  <c r="O466" i="8"/>
  <c r="N466" i="8"/>
  <c r="O465" i="8"/>
  <c r="N465" i="8"/>
  <c r="O464" i="8"/>
  <c r="N464" i="8"/>
  <c r="O463" i="8"/>
  <c r="N463" i="8"/>
  <c r="O462" i="8"/>
  <c r="N462" i="8"/>
  <c r="O461" i="8"/>
  <c r="N461" i="8"/>
  <c r="O460" i="8"/>
  <c r="N460" i="8"/>
  <c r="O459" i="8"/>
  <c r="N459" i="8"/>
  <c r="O458" i="8"/>
  <c r="N458" i="8"/>
  <c r="O457" i="8"/>
  <c r="N457" i="8"/>
  <c r="O456" i="8"/>
  <c r="N456" i="8"/>
  <c r="O455" i="8"/>
  <c r="N455" i="8"/>
  <c r="O454" i="8"/>
  <c r="N454" i="8"/>
  <c r="O453" i="8"/>
  <c r="N453" i="8"/>
  <c r="O452" i="8"/>
  <c r="N452" i="8"/>
  <c r="O451" i="8"/>
  <c r="N451" i="8"/>
  <c r="O450" i="8"/>
  <c r="N450" i="8"/>
  <c r="O449" i="8"/>
  <c r="N449" i="8"/>
  <c r="O448" i="8"/>
  <c r="N448" i="8"/>
  <c r="O447" i="8"/>
  <c r="N447" i="8"/>
  <c r="O446" i="8"/>
  <c r="N446" i="8"/>
  <c r="O445" i="8"/>
  <c r="N445" i="8"/>
  <c r="O444" i="8"/>
  <c r="N444" i="8"/>
  <c r="O443" i="8"/>
  <c r="N443" i="8"/>
  <c r="O442" i="8"/>
  <c r="N442" i="8"/>
  <c r="O441" i="8"/>
  <c r="N441" i="8"/>
  <c r="O440" i="8"/>
  <c r="N440" i="8"/>
  <c r="O439" i="8"/>
  <c r="N439" i="8"/>
  <c r="O438" i="8"/>
  <c r="N438" i="8"/>
  <c r="O437" i="8"/>
  <c r="N437" i="8"/>
  <c r="O436" i="8"/>
  <c r="N436" i="8"/>
  <c r="O435" i="8"/>
  <c r="N435" i="8"/>
  <c r="O434" i="8"/>
  <c r="N434" i="8"/>
  <c r="O433" i="8"/>
  <c r="N433" i="8"/>
  <c r="O432" i="8"/>
  <c r="N432" i="8"/>
  <c r="O431" i="8"/>
  <c r="N431" i="8"/>
  <c r="O430" i="8"/>
  <c r="N430" i="8"/>
  <c r="O429" i="8"/>
  <c r="N429" i="8"/>
  <c r="O428" i="8"/>
  <c r="N428" i="8"/>
  <c r="O427" i="8"/>
  <c r="N427" i="8"/>
  <c r="O426" i="8"/>
  <c r="N426" i="8"/>
  <c r="O425" i="8"/>
  <c r="N425" i="8"/>
  <c r="O424" i="8"/>
  <c r="N424" i="8"/>
  <c r="O423" i="8"/>
  <c r="N423" i="8"/>
  <c r="O422" i="8"/>
  <c r="N422" i="8"/>
  <c r="O421" i="8"/>
  <c r="N421" i="8"/>
  <c r="O420" i="8"/>
  <c r="N420" i="8"/>
  <c r="O419" i="8"/>
  <c r="N419" i="8"/>
  <c r="O418" i="8"/>
  <c r="N418" i="8"/>
  <c r="O417" i="8"/>
  <c r="N417" i="8"/>
  <c r="O416" i="8"/>
  <c r="N416" i="8"/>
  <c r="O415" i="8"/>
  <c r="N415" i="8"/>
  <c r="O414" i="8"/>
  <c r="N414" i="8"/>
  <c r="O413" i="8"/>
  <c r="N413" i="8"/>
  <c r="O412" i="8"/>
  <c r="N412" i="8"/>
  <c r="O411" i="8"/>
  <c r="N411" i="8"/>
  <c r="O410" i="8"/>
  <c r="N410" i="8"/>
  <c r="O409" i="8"/>
  <c r="N409" i="8"/>
  <c r="O408" i="8"/>
  <c r="N408" i="8"/>
  <c r="O407" i="8"/>
  <c r="N407" i="8"/>
  <c r="O406" i="8"/>
  <c r="N406" i="8"/>
  <c r="O405" i="8"/>
  <c r="N405" i="8"/>
  <c r="O404" i="8"/>
  <c r="N404" i="8"/>
  <c r="O403" i="8"/>
  <c r="N403" i="8"/>
  <c r="O402" i="8"/>
  <c r="N402" i="8"/>
  <c r="O401" i="8"/>
  <c r="N401" i="8"/>
  <c r="O400" i="8"/>
  <c r="N400" i="8"/>
  <c r="O399" i="8"/>
  <c r="N399" i="8"/>
  <c r="O398" i="8"/>
  <c r="N398" i="8"/>
  <c r="O397" i="8"/>
  <c r="N397" i="8"/>
  <c r="O396" i="8"/>
  <c r="N396" i="8"/>
  <c r="O395" i="8"/>
  <c r="N395" i="8"/>
  <c r="O394" i="8"/>
  <c r="N394" i="8"/>
  <c r="O393" i="8"/>
  <c r="N393" i="8"/>
  <c r="O392" i="8"/>
  <c r="N392" i="8"/>
  <c r="O391" i="8"/>
  <c r="N391" i="8"/>
  <c r="O390" i="8"/>
  <c r="N390" i="8"/>
  <c r="O389" i="8"/>
  <c r="N389" i="8"/>
  <c r="O388" i="8"/>
  <c r="N388" i="8"/>
  <c r="O387" i="8"/>
  <c r="N387" i="8"/>
  <c r="O386" i="8"/>
  <c r="N386" i="8"/>
  <c r="O385" i="8"/>
  <c r="N385" i="8"/>
  <c r="O384" i="8"/>
  <c r="N384" i="8"/>
  <c r="O383" i="8"/>
  <c r="N383" i="8"/>
  <c r="O382" i="8"/>
  <c r="N382" i="8"/>
  <c r="O381" i="8"/>
  <c r="N381" i="8"/>
  <c r="O380" i="8"/>
  <c r="N380" i="8"/>
  <c r="O379" i="8"/>
  <c r="N379" i="8"/>
  <c r="O378" i="8"/>
  <c r="N378" i="8"/>
  <c r="O377" i="8"/>
  <c r="N377" i="8"/>
  <c r="O376" i="8"/>
  <c r="N376" i="8"/>
  <c r="O375" i="8"/>
  <c r="N375" i="8"/>
  <c r="O374" i="8"/>
  <c r="N374" i="8"/>
  <c r="O373" i="8"/>
  <c r="N373" i="8"/>
  <c r="O372" i="8"/>
  <c r="N372" i="8"/>
  <c r="O371" i="8"/>
  <c r="N371" i="8"/>
  <c r="O370" i="8"/>
  <c r="N370" i="8"/>
  <c r="O369" i="8"/>
  <c r="N369" i="8"/>
  <c r="O368" i="8"/>
  <c r="N368" i="8"/>
  <c r="O367" i="8"/>
  <c r="N367" i="8"/>
  <c r="O366" i="8"/>
  <c r="N366" i="8"/>
  <c r="O365" i="8"/>
  <c r="N365" i="8"/>
  <c r="O364" i="8"/>
  <c r="N364" i="8"/>
  <c r="O363" i="8"/>
  <c r="N363" i="8"/>
  <c r="O362" i="8"/>
  <c r="N362" i="8"/>
  <c r="O361" i="8"/>
  <c r="N361" i="8"/>
  <c r="O360" i="8"/>
  <c r="N360" i="8"/>
  <c r="O359" i="8"/>
  <c r="N359" i="8"/>
  <c r="O358" i="8"/>
  <c r="N358" i="8"/>
  <c r="O357" i="8"/>
  <c r="N357" i="8"/>
  <c r="O356" i="8"/>
  <c r="N356" i="8"/>
  <c r="O355" i="8"/>
  <c r="N355" i="8"/>
  <c r="O354" i="8"/>
  <c r="N354" i="8"/>
  <c r="O353" i="8"/>
  <c r="N353" i="8"/>
  <c r="O352" i="8"/>
  <c r="N352" i="8"/>
  <c r="O351" i="8"/>
  <c r="N351" i="8"/>
  <c r="O350" i="8"/>
  <c r="N350" i="8"/>
  <c r="O349" i="8"/>
  <c r="N349" i="8"/>
  <c r="O348" i="8"/>
  <c r="N348" i="8"/>
  <c r="O347" i="8"/>
  <c r="N347" i="8"/>
  <c r="O346" i="8"/>
  <c r="N346" i="8"/>
  <c r="O345" i="8"/>
  <c r="N345" i="8"/>
  <c r="O344" i="8"/>
  <c r="N344" i="8"/>
  <c r="O343" i="8"/>
  <c r="N343" i="8"/>
  <c r="O342" i="8"/>
  <c r="N342" i="8"/>
  <c r="O341" i="8"/>
  <c r="N341" i="8"/>
  <c r="O340" i="8"/>
  <c r="N340" i="8"/>
  <c r="O339" i="8"/>
  <c r="N339" i="8"/>
  <c r="O338" i="8"/>
  <c r="N338" i="8"/>
  <c r="O337" i="8"/>
  <c r="N337" i="8"/>
  <c r="O336" i="8"/>
  <c r="N336" i="8"/>
  <c r="O335" i="8"/>
  <c r="N335" i="8"/>
  <c r="O334" i="8"/>
  <c r="N334" i="8"/>
  <c r="O333" i="8"/>
  <c r="N333" i="8"/>
  <c r="O332" i="8"/>
  <c r="N332" i="8"/>
  <c r="O331" i="8"/>
  <c r="N331" i="8"/>
  <c r="O330" i="8"/>
  <c r="N330" i="8"/>
  <c r="O329" i="8"/>
  <c r="N329" i="8"/>
  <c r="O328" i="8"/>
  <c r="N328" i="8"/>
  <c r="O327" i="8"/>
  <c r="N327" i="8"/>
  <c r="O326" i="8"/>
  <c r="N326" i="8"/>
  <c r="O325" i="8"/>
  <c r="N325" i="8"/>
  <c r="O324" i="8"/>
  <c r="N324" i="8"/>
  <c r="O323" i="8"/>
  <c r="N323" i="8"/>
  <c r="O322" i="8"/>
  <c r="N322" i="8"/>
  <c r="O321" i="8"/>
  <c r="N321" i="8"/>
  <c r="O320" i="8"/>
  <c r="N320" i="8"/>
  <c r="O319" i="8"/>
  <c r="N319" i="8"/>
  <c r="O318" i="8"/>
  <c r="N318" i="8"/>
  <c r="O317" i="8"/>
  <c r="N317" i="8"/>
  <c r="O316" i="8"/>
  <c r="N316" i="8"/>
  <c r="O315" i="8"/>
  <c r="N315" i="8"/>
  <c r="O314" i="8"/>
  <c r="N314" i="8"/>
  <c r="O313" i="8"/>
  <c r="N313" i="8"/>
  <c r="O312" i="8"/>
  <c r="N312" i="8"/>
  <c r="O311" i="8"/>
  <c r="N311" i="8"/>
  <c r="O310" i="8"/>
  <c r="N310" i="8"/>
  <c r="O309" i="8"/>
  <c r="N309" i="8"/>
  <c r="O308" i="8"/>
  <c r="N308" i="8"/>
  <c r="O307" i="8"/>
  <c r="N307" i="8"/>
  <c r="O306" i="8"/>
  <c r="N306" i="8"/>
  <c r="O305" i="8"/>
  <c r="N305" i="8"/>
  <c r="O304" i="8"/>
  <c r="N304" i="8"/>
  <c r="O303" i="8"/>
  <c r="N303" i="8"/>
  <c r="O302" i="8"/>
  <c r="N302" i="8"/>
  <c r="O301" i="8"/>
  <c r="N301" i="8"/>
  <c r="O300" i="8"/>
  <c r="N300" i="8"/>
  <c r="O299" i="8"/>
  <c r="N299" i="8"/>
  <c r="O298" i="8"/>
  <c r="N298" i="8"/>
  <c r="O297" i="8"/>
  <c r="N297" i="8"/>
  <c r="O296" i="8"/>
  <c r="N296" i="8"/>
  <c r="O295" i="8"/>
  <c r="N295" i="8"/>
  <c r="O294" i="8"/>
  <c r="N294" i="8"/>
  <c r="O293" i="8"/>
  <c r="N293" i="8"/>
  <c r="O292" i="8"/>
  <c r="N292" i="8"/>
  <c r="O291" i="8"/>
  <c r="N291" i="8"/>
  <c r="O290" i="8"/>
  <c r="N290" i="8"/>
  <c r="O289" i="8"/>
  <c r="N289" i="8"/>
  <c r="O288" i="8"/>
  <c r="N288" i="8"/>
  <c r="O287" i="8"/>
  <c r="N287" i="8"/>
  <c r="O286" i="8"/>
  <c r="N286" i="8"/>
  <c r="O285" i="8"/>
  <c r="N285" i="8"/>
  <c r="O284" i="8"/>
  <c r="N284" i="8"/>
  <c r="O283" i="8"/>
  <c r="N283" i="8"/>
  <c r="O282" i="8"/>
  <c r="N282" i="8"/>
  <c r="O281" i="8"/>
  <c r="N281" i="8"/>
  <c r="O280" i="8"/>
  <c r="N280" i="8"/>
  <c r="O279" i="8"/>
  <c r="N279" i="8"/>
  <c r="O278" i="8"/>
  <c r="N278" i="8"/>
  <c r="O277" i="8"/>
  <c r="N277" i="8"/>
  <c r="O276" i="8"/>
  <c r="N276" i="8"/>
  <c r="O275" i="8"/>
  <c r="N275" i="8"/>
  <c r="O274" i="8"/>
  <c r="N274" i="8"/>
  <c r="O273" i="8"/>
  <c r="N273" i="8"/>
  <c r="O272" i="8"/>
  <c r="N272" i="8"/>
  <c r="O271" i="8"/>
  <c r="N271" i="8"/>
  <c r="O270" i="8"/>
  <c r="N270" i="8"/>
  <c r="O269" i="8"/>
  <c r="N269" i="8"/>
  <c r="O268" i="8"/>
  <c r="N268" i="8"/>
  <c r="O267" i="8"/>
  <c r="N267" i="8"/>
  <c r="O266" i="8"/>
  <c r="N266" i="8"/>
  <c r="O265" i="8"/>
  <c r="N265" i="8"/>
  <c r="O264" i="8"/>
  <c r="N264" i="8"/>
  <c r="O263" i="8"/>
  <c r="N263" i="8"/>
  <c r="O262" i="8"/>
  <c r="N262" i="8"/>
  <c r="O261" i="8"/>
  <c r="N261" i="8"/>
  <c r="O260" i="8"/>
  <c r="N260" i="8"/>
  <c r="O259" i="8"/>
  <c r="N259" i="8"/>
  <c r="O258" i="8"/>
  <c r="N258" i="8"/>
  <c r="O257" i="8"/>
  <c r="N257" i="8"/>
  <c r="O256" i="8"/>
  <c r="N256" i="8"/>
  <c r="O255" i="8"/>
  <c r="N255" i="8"/>
  <c r="O254" i="8"/>
  <c r="N254" i="8"/>
  <c r="O253" i="8"/>
  <c r="N253" i="8"/>
  <c r="O252" i="8"/>
  <c r="N252" i="8"/>
  <c r="O251" i="8"/>
  <c r="N251" i="8"/>
  <c r="O250" i="8"/>
  <c r="N250" i="8"/>
  <c r="O249" i="8"/>
  <c r="N249" i="8"/>
  <c r="O248" i="8"/>
  <c r="N248" i="8"/>
  <c r="O247" i="8"/>
  <c r="N247" i="8"/>
  <c r="O246" i="8"/>
  <c r="N246" i="8"/>
  <c r="O245" i="8"/>
  <c r="N245" i="8"/>
  <c r="O244" i="8"/>
  <c r="N244" i="8"/>
  <c r="O243" i="8"/>
  <c r="N243" i="8"/>
  <c r="O242" i="8"/>
  <c r="N242" i="8"/>
  <c r="O241" i="8"/>
  <c r="N241" i="8"/>
  <c r="O240" i="8"/>
  <c r="N240" i="8"/>
  <c r="O239" i="8"/>
  <c r="N239" i="8"/>
  <c r="O238" i="8"/>
  <c r="N238" i="8"/>
  <c r="O237" i="8"/>
  <c r="N237" i="8"/>
  <c r="O236" i="8"/>
  <c r="N236" i="8"/>
  <c r="O235" i="8"/>
  <c r="N235" i="8"/>
  <c r="O234" i="8"/>
  <c r="N234" i="8"/>
  <c r="O233" i="8"/>
  <c r="N233" i="8"/>
  <c r="O232" i="8"/>
  <c r="N232" i="8"/>
  <c r="O231" i="8"/>
  <c r="N231" i="8"/>
  <c r="O230" i="8"/>
  <c r="N230" i="8"/>
  <c r="O229" i="8"/>
  <c r="N229" i="8"/>
  <c r="O228" i="8"/>
  <c r="N228" i="8"/>
  <c r="O227" i="8"/>
  <c r="N227" i="8"/>
  <c r="O226" i="8"/>
  <c r="N226" i="8"/>
  <c r="O225" i="8"/>
  <c r="N225" i="8"/>
  <c r="O224" i="8"/>
  <c r="N224" i="8"/>
  <c r="O223" i="8"/>
  <c r="N223" i="8"/>
  <c r="O222" i="8"/>
  <c r="N222" i="8"/>
  <c r="O221" i="8"/>
  <c r="N221" i="8"/>
  <c r="O220" i="8"/>
  <c r="N220" i="8"/>
  <c r="O219" i="8"/>
  <c r="N219" i="8"/>
  <c r="O218" i="8"/>
  <c r="N218" i="8"/>
  <c r="O217" i="8"/>
  <c r="N217" i="8"/>
  <c r="O216" i="8"/>
  <c r="N216" i="8"/>
  <c r="O215" i="8"/>
  <c r="N215" i="8"/>
  <c r="O214" i="8"/>
  <c r="N214" i="8"/>
  <c r="O213" i="8"/>
  <c r="N213" i="8"/>
  <c r="O212" i="8"/>
  <c r="N212" i="8"/>
  <c r="O211" i="8"/>
  <c r="N211" i="8"/>
  <c r="O210" i="8"/>
  <c r="N210" i="8"/>
  <c r="O209" i="8"/>
  <c r="N209" i="8"/>
  <c r="O208" i="8"/>
  <c r="N208" i="8"/>
  <c r="O207" i="8"/>
  <c r="N207" i="8"/>
  <c r="O206" i="8"/>
  <c r="N206" i="8"/>
  <c r="O205" i="8"/>
  <c r="N205" i="8"/>
  <c r="O204" i="8"/>
  <c r="N204" i="8"/>
  <c r="O203" i="8"/>
  <c r="N203" i="8"/>
  <c r="O202" i="8"/>
  <c r="N202" i="8"/>
  <c r="O201" i="8"/>
  <c r="N201" i="8"/>
  <c r="O200" i="8"/>
  <c r="N200" i="8"/>
  <c r="O199" i="8"/>
  <c r="N199" i="8"/>
  <c r="O198" i="8"/>
  <c r="N198" i="8"/>
  <c r="O197" i="8"/>
  <c r="N197" i="8"/>
  <c r="O196" i="8"/>
  <c r="N196" i="8"/>
  <c r="O195" i="8"/>
  <c r="N195" i="8"/>
  <c r="O194" i="8"/>
  <c r="N194" i="8"/>
  <c r="O193" i="8"/>
  <c r="N193" i="8"/>
  <c r="O192" i="8"/>
  <c r="N192" i="8"/>
  <c r="O191" i="8"/>
  <c r="N191" i="8"/>
  <c r="O190" i="8"/>
  <c r="N190" i="8"/>
  <c r="O189" i="8"/>
  <c r="N189" i="8"/>
  <c r="O188" i="8"/>
  <c r="N188" i="8"/>
  <c r="O187" i="8"/>
  <c r="N187" i="8"/>
  <c r="O186" i="8"/>
  <c r="N186" i="8"/>
  <c r="O185" i="8"/>
  <c r="N185" i="8"/>
  <c r="O184" i="8"/>
  <c r="N184" i="8"/>
  <c r="O183" i="8"/>
  <c r="N183" i="8"/>
  <c r="O182" i="8"/>
  <c r="N182" i="8"/>
  <c r="O181" i="8"/>
  <c r="N181" i="8"/>
  <c r="O180" i="8"/>
  <c r="N180" i="8"/>
  <c r="O179" i="8"/>
  <c r="N179" i="8"/>
  <c r="O178" i="8"/>
  <c r="N178" i="8"/>
  <c r="O177" i="8"/>
  <c r="N177" i="8"/>
  <c r="O176" i="8"/>
  <c r="N176" i="8"/>
  <c r="O175" i="8"/>
  <c r="N175" i="8"/>
  <c r="O174" i="8"/>
  <c r="N174" i="8"/>
  <c r="O173" i="8"/>
  <c r="N173" i="8"/>
  <c r="O172" i="8"/>
  <c r="N172" i="8"/>
  <c r="O171" i="8"/>
  <c r="N171" i="8"/>
  <c r="O170" i="8"/>
  <c r="N170" i="8"/>
  <c r="O169" i="8"/>
  <c r="N169" i="8"/>
  <c r="O168" i="8"/>
  <c r="N168" i="8"/>
  <c r="O167" i="8"/>
  <c r="N167" i="8"/>
  <c r="O166" i="8"/>
  <c r="N166" i="8"/>
  <c r="O165" i="8"/>
  <c r="N165" i="8"/>
  <c r="O164" i="8"/>
  <c r="N164" i="8"/>
  <c r="O163" i="8"/>
  <c r="N163" i="8"/>
  <c r="O162" i="8"/>
  <c r="N162" i="8"/>
  <c r="O161" i="8"/>
  <c r="N161" i="8"/>
  <c r="O160" i="8"/>
  <c r="N160" i="8"/>
  <c r="O159" i="8"/>
  <c r="N159" i="8"/>
  <c r="O158" i="8"/>
  <c r="N158" i="8"/>
  <c r="O157" i="8"/>
  <c r="N157" i="8"/>
  <c r="O156" i="8"/>
  <c r="N156" i="8"/>
  <c r="O155" i="8"/>
  <c r="N155" i="8"/>
  <c r="O154" i="8"/>
  <c r="N154" i="8"/>
  <c r="O153" i="8"/>
  <c r="N153" i="8"/>
  <c r="O152" i="8"/>
  <c r="N152" i="8"/>
  <c r="O151" i="8"/>
  <c r="N151" i="8"/>
  <c r="O150" i="8"/>
  <c r="N150" i="8"/>
  <c r="O149" i="8"/>
  <c r="N149" i="8"/>
  <c r="O148" i="8"/>
  <c r="N148" i="8"/>
  <c r="O147" i="8"/>
  <c r="N147" i="8"/>
  <c r="O146" i="8"/>
  <c r="N146" i="8"/>
  <c r="O145" i="8"/>
  <c r="N145" i="8"/>
  <c r="O144" i="8"/>
  <c r="N144" i="8"/>
  <c r="O143" i="8"/>
  <c r="N143" i="8"/>
  <c r="O142" i="8"/>
  <c r="N142" i="8"/>
  <c r="O141" i="8"/>
  <c r="N141" i="8"/>
  <c r="O140" i="8"/>
  <c r="N140" i="8"/>
  <c r="O139" i="8"/>
  <c r="N139" i="8"/>
  <c r="O138" i="8"/>
  <c r="N138" i="8"/>
  <c r="O137" i="8"/>
  <c r="N137" i="8"/>
  <c r="O136" i="8"/>
  <c r="N136" i="8"/>
  <c r="O135" i="8"/>
  <c r="N135" i="8"/>
  <c r="O134" i="8"/>
  <c r="N134" i="8"/>
  <c r="O133" i="8"/>
  <c r="N133" i="8"/>
  <c r="O132" i="8"/>
  <c r="N132" i="8"/>
  <c r="O131" i="8"/>
  <c r="N131" i="8"/>
  <c r="O130" i="8"/>
  <c r="N130" i="8"/>
  <c r="O129" i="8"/>
  <c r="N129" i="8"/>
  <c r="O128" i="8"/>
  <c r="N128" i="8"/>
  <c r="O127" i="8"/>
  <c r="N127" i="8"/>
  <c r="O126" i="8"/>
  <c r="N126" i="8"/>
  <c r="O125" i="8"/>
  <c r="N125" i="8"/>
  <c r="O124" i="8"/>
  <c r="N124" i="8"/>
  <c r="O123" i="8"/>
  <c r="N123" i="8"/>
  <c r="O122" i="8"/>
  <c r="N122" i="8"/>
  <c r="O121" i="8"/>
  <c r="N121" i="8"/>
  <c r="O120" i="8"/>
  <c r="N120" i="8"/>
  <c r="O119" i="8"/>
  <c r="N119" i="8"/>
  <c r="O118" i="8"/>
  <c r="N118" i="8"/>
  <c r="O117" i="8"/>
  <c r="N117" i="8"/>
  <c r="O116" i="8"/>
  <c r="N116" i="8"/>
  <c r="O115" i="8"/>
  <c r="N115" i="8"/>
  <c r="O114" i="8"/>
  <c r="N114" i="8"/>
  <c r="O113" i="8"/>
  <c r="N113" i="8"/>
  <c r="O112" i="8"/>
  <c r="N112" i="8"/>
  <c r="O111" i="8"/>
  <c r="N111" i="8"/>
  <c r="O110" i="8"/>
  <c r="N110" i="8"/>
  <c r="O109" i="8"/>
  <c r="N109" i="8"/>
  <c r="O108" i="8"/>
  <c r="N108" i="8"/>
  <c r="O107" i="8"/>
  <c r="N107" i="8"/>
  <c r="O106" i="8"/>
  <c r="N106" i="8"/>
  <c r="O105" i="8"/>
  <c r="N105" i="8"/>
  <c r="O104" i="8"/>
  <c r="N104" i="8"/>
  <c r="O103" i="8"/>
  <c r="N103" i="8"/>
  <c r="O102" i="8"/>
  <c r="N102" i="8"/>
  <c r="O101" i="8"/>
  <c r="N101" i="8"/>
  <c r="O100" i="8"/>
  <c r="N100" i="8"/>
  <c r="O99" i="8"/>
  <c r="N99" i="8"/>
  <c r="O98" i="8"/>
  <c r="N98" i="8"/>
  <c r="O97" i="8"/>
  <c r="N97" i="8"/>
  <c r="O96" i="8"/>
  <c r="N96" i="8"/>
  <c r="O95" i="8"/>
  <c r="N95" i="8"/>
  <c r="O94" i="8"/>
  <c r="N94" i="8"/>
  <c r="O93" i="8"/>
  <c r="N93" i="8"/>
  <c r="O92" i="8"/>
  <c r="N92" i="8"/>
  <c r="O91" i="8"/>
  <c r="N91" i="8"/>
  <c r="O90" i="8"/>
  <c r="N90" i="8"/>
  <c r="O89" i="8"/>
  <c r="N89" i="8"/>
  <c r="O88" i="8"/>
  <c r="N88" i="8"/>
  <c r="O87" i="8"/>
  <c r="N87" i="8"/>
  <c r="O86" i="8"/>
  <c r="N86" i="8"/>
  <c r="O85" i="8"/>
  <c r="N85" i="8"/>
  <c r="O84" i="8"/>
  <c r="N84" i="8"/>
  <c r="O83" i="8"/>
  <c r="N83" i="8"/>
  <c r="O82" i="8"/>
  <c r="N82" i="8"/>
  <c r="O81" i="8"/>
  <c r="N81" i="8"/>
  <c r="O80" i="8"/>
  <c r="N80" i="8"/>
  <c r="O79" i="8"/>
  <c r="N79" i="8"/>
  <c r="O78" i="8"/>
  <c r="N78" i="8"/>
  <c r="O77" i="8"/>
  <c r="N77" i="8"/>
  <c r="O76" i="8"/>
  <c r="N76" i="8"/>
  <c r="O75" i="8"/>
  <c r="N75" i="8"/>
  <c r="O74" i="8"/>
  <c r="N74" i="8"/>
  <c r="O73" i="8"/>
  <c r="N73" i="8"/>
  <c r="O72" i="8"/>
  <c r="N72" i="8"/>
  <c r="O71" i="8"/>
  <c r="N71" i="8"/>
  <c r="O70" i="8"/>
  <c r="N70" i="8"/>
  <c r="O69" i="8"/>
  <c r="N69" i="8"/>
  <c r="O68" i="8"/>
  <c r="N68" i="8"/>
  <c r="O67" i="8"/>
  <c r="N67" i="8"/>
  <c r="O66" i="8"/>
  <c r="N66" i="8"/>
  <c r="O65" i="8"/>
  <c r="N65" i="8"/>
  <c r="O64" i="8"/>
  <c r="N64" i="8"/>
  <c r="O63" i="8"/>
  <c r="N63" i="8"/>
  <c r="O62" i="8"/>
  <c r="N62" i="8"/>
  <c r="O61" i="8"/>
  <c r="N61" i="8"/>
  <c r="O60" i="8"/>
  <c r="N60" i="8"/>
  <c r="O59" i="8"/>
  <c r="N59" i="8"/>
  <c r="O58" i="8"/>
  <c r="N58" i="8"/>
  <c r="O57" i="8"/>
  <c r="N57" i="8"/>
  <c r="O56" i="8"/>
  <c r="N56" i="8"/>
  <c r="O55" i="8"/>
  <c r="N55" i="8"/>
  <c r="O54" i="8"/>
  <c r="N54" i="8"/>
  <c r="O53" i="8"/>
  <c r="N53" i="8"/>
  <c r="O52" i="8"/>
  <c r="N52" i="8"/>
  <c r="O51" i="8"/>
  <c r="N51" i="8"/>
  <c r="O50" i="8"/>
  <c r="N50" i="8"/>
  <c r="O49" i="8"/>
  <c r="N49" i="8"/>
  <c r="O48" i="8"/>
  <c r="N48" i="8"/>
  <c r="O47" i="8"/>
  <c r="N47" i="8"/>
  <c r="O46" i="8"/>
  <c r="N46" i="8"/>
  <c r="O45" i="8"/>
  <c r="N45" i="8"/>
  <c r="O44" i="8"/>
  <c r="N44" i="8"/>
  <c r="O43" i="8"/>
  <c r="N43" i="8"/>
  <c r="O42" i="8"/>
  <c r="N42" i="8"/>
  <c r="O41" i="8"/>
  <c r="N41" i="8"/>
  <c r="O40" i="8"/>
  <c r="N40" i="8"/>
  <c r="O39" i="8"/>
  <c r="N39" i="8"/>
  <c r="O38" i="8"/>
  <c r="N38" i="8"/>
  <c r="O37" i="8"/>
  <c r="N37" i="8"/>
  <c r="O36" i="8"/>
  <c r="N36" i="8"/>
  <c r="O35" i="8"/>
  <c r="N35" i="8"/>
  <c r="O34" i="8"/>
  <c r="N34" i="8"/>
  <c r="O33" i="8"/>
  <c r="N33" i="8"/>
  <c r="O32" i="8"/>
  <c r="N32" i="8"/>
  <c r="O31" i="8"/>
  <c r="N31" i="8"/>
  <c r="O30" i="8"/>
  <c r="N30" i="8"/>
  <c r="O29" i="8"/>
  <c r="N29" i="8"/>
  <c r="O28" i="8"/>
  <c r="N28" i="8"/>
  <c r="O27" i="8"/>
  <c r="N27" i="8"/>
  <c r="O26" i="8"/>
  <c r="N26" i="8"/>
  <c r="O25" i="8"/>
  <c r="N25" i="8"/>
  <c r="O24" i="8"/>
  <c r="N24" i="8"/>
  <c r="O23" i="8"/>
  <c r="N23" i="8"/>
  <c r="O22" i="8"/>
  <c r="N22" i="8"/>
  <c r="O21" i="8"/>
  <c r="N21" i="8"/>
  <c r="O20" i="8"/>
  <c r="N20" i="8"/>
  <c r="O19" i="8"/>
  <c r="N19" i="8"/>
  <c r="O18" i="8"/>
  <c r="N18" i="8"/>
  <c r="O17" i="8"/>
  <c r="N17" i="8"/>
  <c r="O16" i="8"/>
  <c r="N16" i="8"/>
  <c r="O15" i="8"/>
  <c r="N15" i="8"/>
  <c r="O14" i="8"/>
  <c r="N14" i="8"/>
  <c r="O13" i="8"/>
  <c r="N13" i="8"/>
  <c r="O12" i="8"/>
  <c r="N12" i="8"/>
  <c r="O11" i="8"/>
  <c r="N11" i="8"/>
  <c r="O10" i="8"/>
  <c r="N10" i="8"/>
  <c r="O9" i="8"/>
  <c r="N9" i="8"/>
  <c r="O8" i="8"/>
  <c r="N8" i="8"/>
  <c r="O7" i="8"/>
  <c r="N7" i="8"/>
  <c r="M821" i="8"/>
  <c r="M820" i="8"/>
  <c r="M819" i="8"/>
  <c r="M818" i="8"/>
  <c r="M817" i="8"/>
  <c r="M816" i="8"/>
  <c r="M815" i="8"/>
  <c r="M814" i="8"/>
  <c r="M813" i="8"/>
  <c r="M812" i="8"/>
  <c r="M811" i="8"/>
  <c r="M810" i="8"/>
  <c r="M809" i="8"/>
  <c r="M808" i="8"/>
  <c r="M807" i="8"/>
  <c r="M806" i="8"/>
  <c r="M805" i="8"/>
  <c r="M804" i="8"/>
  <c r="M803" i="8"/>
  <c r="M802" i="8"/>
  <c r="M801" i="8"/>
  <c r="M800" i="8"/>
  <c r="M799" i="8"/>
  <c r="M798" i="8"/>
  <c r="M797" i="8"/>
  <c r="M796" i="8"/>
  <c r="M795" i="8"/>
  <c r="M794" i="8"/>
  <c r="M793" i="8"/>
  <c r="M792" i="8"/>
  <c r="M791" i="8"/>
  <c r="M790" i="8"/>
  <c r="M789" i="8"/>
  <c r="M788" i="8"/>
  <c r="M787" i="8"/>
  <c r="M786" i="8"/>
  <c r="M785" i="8"/>
  <c r="M784" i="8"/>
  <c r="M783" i="8"/>
  <c r="M782" i="8"/>
  <c r="M781" i="8"/>
  <c r="M780" i="8"/>
  <c r="M779" i="8"/>
  <c r="M778" i="8"/>
  <c r="M777" i="8"/>
  <c r="M776" i="8"/>
  <c r="M775" i="8"/>
  <c r="M774" i="8"/>
  <c r="M773" i="8"/>
  <c r="M772" i="8"/>
  <c r="M771" i="8"/>
  <c r="M770" i="8"/>
  <c r="M769" i="8"/>
  <c r="M768" i="8"/>
  <c r="M767" i="8"/>
  <c r="M766" i="8"/>
  <c r="M765" i="8"/>
  <c r="M764" i="8"/>
  <c r="M763" i="8"/>
  <c r="M762" i="8"/>
  <c r="M761" i="8"/>
  <c r="M760" i="8"/>
  <c r="M759" i="8"/>
  <c r="M758" i="8"/>
  <c r="M757" i="8"/>
  <c r="M756" i="8"/>
  <c r="M755" i="8"/>
  <c r="M754" i="8"/>
  <c r="M753" i="8"/>
  <c r="M752" i="8"/>
  <c r="M751" i="8"/>
  <c r="M750" i="8"/>
  <c r="M749" i="8"/>
  <c r="M748" i="8"/>
  <c r="M747" i="8"/>
  <c r="M746" i="8"/>
  <c r="M745" i="8"/>
  <c r="M744" i="8"/>
  <c r="M743" i="8"/>
  <c r="M742" i="8"/>
  <c r="M741" i="8"/>
  <c r="M740" i="8"/>
  <c r="M739" i="8"/>
  <c r="M738" i="8"/>
  <c r="M737" i="8"/>
  <c r="M736" i="8"/>
  <c r="M735" i="8"/>
  <c r="M734" i="8"/>
  <c r="M733" i="8"/>
  <c r="M732" i="8"/>
  <c r="M731" i="8"/>
  <c r="M730" i="8"/>
  <c r="M729" i="8"/>
  <c r="M728" i="8"/>
  <c r="M727" i="8"/>
  <c r="M726" i="8"/>
  <c r="M725" i="8"/>
  <c r="M724" i="8"/>
  <c r="M723" i="8"/>
  <c r="M722" i="8"/>
  <c r="M721" i="8"/>
  <c r="M720" i="8"/>
  <c r="M719" i="8"/>
  <c r="M718" i="8"/>
  <c r="M717" i="8"/>
  <c r="M716" i="8"/>
  <c r="M715" i="8"/>
  <c r="M714" i="8"/>
  <c r="M713" i="8"/>
  <c r="M712" i="8"/>
  <c r="M711" i="8"/>
  <c r="M710" i="8"/>
  <c r="M709" i="8"/>
  <c r="M708" i="8"/>
  <c r="M707" i="8"/>
  <c r="M706" i="8"/>
  <c r="M705" i="8"/>
  <c r="M704" i="8"/>
  <c r="M703" i="8"/>
  <c r="M702" i="8"/>
  <c r="M701" i="8"/>
  <c r="M700" i="8"/>
  <c r="M699" i="8"/>
  <c r="M698" i="8"/>
  <c r="M697" i="8"/>
  <c r="M696" i="8"/>
  <c r="M695" i="8"/>
  <c r="M694" i="8"/>
  <c r="M693" i="8"/>
  <c r="M692" i="8"/>
  <c r="M691" i="8"/>
  <c r="M690" i="8"/>
  <c r="M689" i="8"/>
  <c r="M688" i="8"/>
  <c r="M687" i="8"/>
  <c r="M686" i="8"/>
  <c r="M685" i="8"/>
  <c r="M684" i="8"/>
  <c r="M683" i="8"/>
  <c r="M682" i="8"/>
  <c r="M681" i="8"/>
  <c r="M680" i="8"/>
  <c r="M679" i="8"/>
  <c r="M678" i="8"/>
  <c r="M677" i="8"/>
  <c r="M676" i="8"/>
  <c r="M675" i="8"/>
  <c r="M674" i="8"/>
  <c r="M673" i="8"/>
  <c r="M672" i="8"/>
  <c r="M671" i="8"/>
  <c r="M670" i="8"/>
  <c r="M669" i="8"/>
  <c r="M668" i="8"/>
  <c r="M667" i="8"/>
  <c r="M666" i="8"/>
  <c r="M665" i="8"/>
  <c r="M664" i="8"/>
  <c r="M663" i="8"/>
  <c r="M662" i="8"/>
  <c r="M661" i="8"/>
  <c r="M660" i="8"/>
  <c r="M659" i="8"/>
  <c r="M658" i="8"/>
  <c r="M657" i="8"/>
  <c r="M656" i="8"/>
  <c r="M655" i="8"/>
  <c r="M654" i="8"/>
  <c r="M653" i="8"/>
  <c r="M652" i="8"/>
  <c r="M651" i="8"/>
  <c r="M650" i="8"/>
  <c r="M649" i="8"/>
  <c r="M648" i="8"/>
  <c r="M647" i="8"/>
  <c r="M646" i="8"/>
  <c r="M645" i="8"/>
  <c r="M644" i="8"/>
  <c r="M643" i="8"/>
  <c r="M642" i="8"/>
  <c r="M641" i="8"/>
  <c r="M640" i="8"/>
  <c r="M639" i="8"/>
  <c r="M638" i="8"/>
  <c r="M637" i="8"/>
  <c r="M636" i="8"/>
  <c r="M635" i="8"/>
  <c r="M634" i="8"/>
  <c r="M633" i="8"/>
  <c r="M632" i="8"/>
  <c r="M631" i="8"/>
  <c r="M630" i="8"/>
  <c r="M629" i="8"/>
  <c r="M628" i="8"/>
  <c r="M627" i="8"/>
  <c r="M626" i="8"/>
  <c r="M625" i="8"/>
  <c r="M624" i="8"/>
  <c r="M623" i="8"/>
  <c r="M622" i="8"/>
  <c r="M621" i="8"/>
  <c r="M620" i="8"/>
  <c r="M619" i="8"/>
  <c r="M618" i="8"/>
  <c r="M617" i="8"/>
  <c r="M616" i="8"/>
  <c r="M615" i="8"/>
  <c r="M614" i="8"/>
  <c r="M613" i="8"/>
  <c r="M612" i="8"/>
  <c r="M611" i="8"/>
  <c r="M610" i="8"/>
  <c r="M609" i="8"/>
  <c r="M608" i="8"/>
  <c r="M607" i="8"/>
  <c r="M606" i="8"/>
  <c r="M605" i="8"/>
  <c r="M604" i="8"/>
  <c r="M603" i="8"/>
  <c r="M602" i="8"/>
  <c r="M601" i="8"/>
  <c r="M600" i="8"/>
  <c r="M599" i="8"/>
  <c r="M598" i="8"/>
  <c r="M597" i="8"/>
  <c r="M596" i="8"/>
  <c r="M595" i="8"/>
  <c r="M594" i="8"/>
  <c r="M593" i="8"/>
  <c r="M592" i="8"/>
  <c r="M591" i="8"/>
  <c r="M590" i="8"/>
  <c r="M589" i="8"/>
  <c r="M588" i="8"/>
  <c r="M587" i="8"/>
  <c r="M586" i="8"/>
  <c r="M585" i="8"/>
  <c r="M584" i="8"/>
  <c r="M583" i="8"/>
  <c r="M582" i="8"/>
  <c r="M581" i="8"/>
  <c r="M580" i="8"/>
  <c r="M579" i="8"/>
  <c r="M578" i="8"/>
  <c r="M577" i="8"/>
  <c r="M576" i="8"/>
  <c r="M575" i="8"/>
  <c r="M574" i="8"/>
  <c r="M573" i="8"/>
  <c r="M572" i="8"/>
  <c r="M571" i="8"/>
  <c r="M570" i="8"/>
  <c r="M569" i="8"/>
  <c r="M568" i="8"/>
  <c r="M567" i="8"/>
  <c r="M566" i="8"/>
  <c r="M565" i="8"/>
  <c r="M564" i="8"/>
  <c r="M563" i="8"/>
  <c r="M562" i="8"/>
  <c r="M561" i="8"/>
  <c r="M560" i="8"/>
  <c r="M559" i="8"/>
  <c r="M558" i="8"/>
  <c r="M557" i="8"/>
  <c r="M556" i="8"/>
  <c r="M555" i="8"/>
  <c r="M554" i="8"/>
  <c r="M553" i="8"/>
  <c r="M552" i="8"/>
  <c r="M551" i="8"/>
  <c r="M550" i="8"/>
  <c r="M549" i="8"/>
  <c r="M548" i="8"/>
  <c r="M547" i="8"/>
  <c r="M546" i="8"/>
  <c r="M545" i="8"/>
  <c r="M544" i="8"/>
  <c r="M543" i="8"/>
  <c r="M542" i="8"/>
  <c r="M541" i="8"/>
  <c r="M540" i="8"/>
  <c r="M539" i="8"/>
  <c r="M538" i="8"/>
  <c r="M537" i="8"/>
  <c r="M536" i="8"/>
  <c r="M535" i="8"/>
  <c r="M534" i="8"/>
  <c r="M533" i="8"/>
  <c r="M532" i="8"/>
  <c r="M531" i="8"/>
  <c r="M530" i="8"/>
  <c r="M529" i="8"/>
  <c r="M528" i="8"/>
  <c r="M527" i="8"/>
  <c r="M526" i="8"/>
  <c r="M525" i="8"/>
  <c r="M524" i="8"/>
  <c r="M523" i="8"/>
  <c r="M522" i="8"/>
  <c r="M521" i="8"/>
  <c r="M520" i="8"/>
  <c r="M519" i="8"/>
  <c r="M518" i="8"/>
  <c r="M517" i="8"/>
  <c r="M516" i="8"/>
  <c r="M515" i="8"/>
  <c r="M514" i="8"/>
  <c r="M513" i="8"/>
  <c r="M512" i="8"/>
  <c r="M511" i="8"/>
  <c r="M510" i="8"/>
  <c r="M509" i="8"/>
  <c r="M508" i="8"/>
  <c r="M507" i="8"/>
  <c r="M506" i="8"/>
  <c r="M505" i="8"/>
  <c r="M504" i="8"/>
  <c r="M503" i="8"/>
  <c r="M502" i="8"/>
  <c r="M501" i="8"/>
  <c r="M500" i="8"/>
  <c r="M499" i="8"/>
  <c r="M498" i="8"/>
  <c r="M497" i="8"/>
  <c r="M496" i="8"/>
  <c r="M495" i="8"/>
  <c r="M494" i="8"/>
  <c r="M493" i="8"/>
  <c r="M492" i="8"/>
  <c r="M491" i="8"/>
  <c r="M490" i="8"/>
  <c r="M489" i="8"/>
  <c r="M488" i="8"/>
  <c r="M487" i="8"/>
  <c r="M486" i="8"/>
  <c r="M485" i="8"/>
  <c r="M484" i="8"/>
  <c r="M483" i="8"/>
  <c r="M482" i="8"/>
  <c r="M481" i="8"/>
  <c r="M480" i="8"/>
  <c r="M479" i="8"/>
  <c r="M478" i="8"/>
  <c r="M477" i="8"/>
  <c r="M476" i="8"/>
  <c r="M475" i="8"/>
  <c r="M474" i="8"/>
  <c r="M473" i="8"/>
  <c r="M472" i="8"/>
  <c r="M471" i="8"/>
  <c r="M470" i="8"/>
  <c r="M469" i="8"/>
  <c r="M468" i="8"/>
  <c r="M467" i="8"/>
  <c r="M466" i="8"/>
  <c r="M465" i="8"/>
  <c r="M464" i="8"/>
  <c r="M463" i="8"/>
  <c r="M462" i="8"/>
  <c r="M461" i="8"/>
  <c r="M460" i="8"/>
  <c r="M459" i="8"/>
  <c r="M458" i="8"/>
  <c r="M457" i="8"/>
  <c r="M456" i="8"/>
  <c r="M455" i="8"/>
  <c r="M454" i="8"/>
  <c r="M453" i="8"/>
  <c r="M452" i="8"/>
  <c r="M451" i="8"/>
  <c r="M450" i="8"/>
  <c r="M449" i="8"/>
  <c r="M448" i="8"/>
  <c r="M447" i="8"/>
  <c r="M446" i="8"/>
  <c r="M445" i="8"/>
  <c r="M444" i="8"/>
  <c r="M443" i="8"/>
  <c r="M442" i="8"/>
  <c r="M441" i="8"/>
  <c r="M440" i="8"/>
  <c r="M439" i="8"/>
  <c r="M438" i="8"/>
  <c r="M437" i="8"/>
  <c r="M436" i="8"/>
  <c r="M435" i="8"/>
  <c r="M434" i="8"/>
  <c r="M433" i="8"/>
  <c r="M432" i="8"/>
  <c r="M431" i="8"/>
  <c r="M430" i="8"/>
  <c r="M429" i="8"/>
  <c r="M428" i="8"/>
  <c r="M427" i="8"/>
  <c r="M426" i="8"/>
  <c r="M425" i="8"/>
  <c r="M424" i="8"/>
  <c r="M423" i="8"/>
  <c r="M422" i="8"/>
  <c r="M421" i="8"/>
  <c r="M420" i="8"/>
  <c r="M419" i="8"/>
  <c r="M418" i="8"/>
  <c r="M417" i="8"/>
  <c r="M416" i="8"/>
  <c r="M415" i="8"/>
  <c r="M414" i="8"/>
  <c r="M413" i="8"/>
  <c r="M412" i="8"/>
  <c r="M411" i="8"/>
  <c r="M410" i="8"/>
  <c r="M409" i="8"/>
  <c r="M408" i="8"/>
  <c r="M407" i="8"/>
  <c r="M406" i="8"/>
  <c r="M405" i="8"/>
  <c r="M404" i="8"/>
  <c r="M403" i="8"/>
  <c r="M402" i="8"/>
  <c r="M401" i="8"/>
  <c r="M400" i="8"/>
  <c r="M399" i="8"/>
  <c r="M398" i="8"/>
  <c r="M397" i="8"/>
  <c r="M396" i="8"/>
  <c r="M395" i="8"/>
  <c r="M394" i="8"/>
  <c r="M393" i="8"/>
  <c r="M392" i="8"/>
  <c r="M391" i="8"/>
  <c r="M390" i="8"/>
  <c r="M389" i="8"/>
  <c r="M388" i="8"/>
  <c r="M387" i="8"/>
  <c r="M386" i="8"/>
  <c r="M385" i="8"/>
  <c r="M384" i="8"/>
  <c r="M383" i="8"/>
  <c r="M382" i="8"/>
  <c r="M381" i="8"/>
  <c r="M380" i="8"/>
  <c r="M379" i="8"/>
  <c r="M378" i="8"/>
  <c r="M377" i="8"/>
  <c r="M376" i="8"/>
  <c r="M375" i="8"/>
  <c r="M374" i="8"/>
  <c r="M373" i="8"/>
  <c r="M372" i="8"/>
  <c r="M371" i="8"/>
  <c r="M370" i="8"/>
  <c r="M369" i="8"/>
  <c r="M368" i="8"/>
  <c r="M367" i="8"/>
  <c r="M366" i="8"/>
  <c r="M365" i="8"/>
  <c r="M364" i="8"/>
  <c r="M363" i="8"/>
  <c r="M362" i="8"/>
  <c r="M361" i="8"/>
  <c r="M360" i="8"/>
  <c r="M359" i="8"/>
  <c r="M358" i="8"/>
  <c r="M357" i="8"/>
  <c r="M356" i="8"/>
  <c r="M355" i="8"/>
  <c r="M354" i="8"/>
  <c r="M353" i="8"/>
  <c r="M352" i="8"/>
  <c r="M351" i="8"/>
  <c r="M350" i="8"/>
  <c r="M349" i="8"/>
  <c r="M348" i="8"/>
  <c r="M347" i="8"/>
  <c r="M346" i="8"/>
  <c r="M345" i="8"/>
  <c r="M344" i="8"/>
  <c r="M343" i="8"/>
  <c r="M342" i="8"/>
  <c r="M341" i="8"/>
  <c r="M340" i="8"/>
  <c r="M339" i="8"/>
  <c r="M338" i="8"/>
  <c r="M337" i="8"/>
  <c r="M336" i="8"/>
  <c r="M335" i="8"/>
  <c r="M334" i="8"/>
  <c r="M333" i="8"/>
  <c r="M332" i="8"/>
  <c r="M331" i="8"/>
  <c r="M330" i="8"/>
  <c r="M329" i="8"/>
  <c r="M328" i="8"/>
  <c r="M327" i="8"/>
  <c r="M326" i="8"/>
  <c r="M325" i="8"/>
  <c r="M324" i="8"/>
  <c r="M323" i="8"/>
  <c r="M322" i="8"/>
  <c r="M321" i="8"/>
  <c r="M320" i="8"/>
  <c r="M319" i="8"/>
  <c r="M318" i="8"/>
  <c r="M317" i="8"/>
  <c r="M316" i="8"/>
  <c r="M315" i="8"/>
  <c r="M314" i="8"/>
  <c r="M313" i="8"/>
  <c r="M312" i="8"/>
  <c r="M311" i="8"/>
  <c r="M310" i="8"/>
  <c r="M309" i="8"/>
  <c r="M308" i="8"/>
  <c r="M307" i="8"/>
  <c r="M306" i="8"/>
  <c r="M305" i="8"/>
  <c r="M304" i="8"/>
  <c r="M303" i="8"/>
  <c r="M302" i="8"/>
  <c r="M301" i="8"/>
  <c r="M300" i="8"/>
  <c r="M299" i="8"/>
  <c r="M298" i="8"/>
  <c r="M297" i="8"/>
  <c r="M296" i="8"/>
  <c r="M295" i="8"/>
  <c r="M294" i="8"/>
  <c r="M293" i="8"/>
  <c r="M292" i="8"/>
  <c r="M291" i="8"/>
  <c r="M290" i="8"/>
  <c r="M289" i="8"/>
  <c r="M288" i="8"/>
  <c r="M287" i="8"/>
  <c r="M286" i="8"/>
  <c r="M285" i="8"/>
  <c r="M284" i="8"/>
  <c r="M283" i="8"/>
  <c r="M282" i="8"/>
  <c r="M281" i="8"/>
  <c r="M280" i="8"/>
  <c r="M279" i="8"/>
  <c r="M278" i="8"/>
  <c r="M277" i="8"/>
  <c r="M276" i="8"/>
  <c r="M275" i="8"/>
  <c r="M274" i="8"/>
  <c r="M273" i="8"/>
  <c r="M272" i="8"/>
  <c r="M271" i="8"/>
  <c r="M270" i="8"/>
  <c r="M269" i="8"/>
  <c r="M268" i="8"/>
  <c r="M267" i="8"/>
  <c r="M266" i="8"/>
  <c r="M265" i="8"/>
  <c r="M264" i="8"/>
  <c r="M263" i="8"/>
  <c r="M262" i="8"/>
  <c r="M261" i="8"/>
  <c r="M260" i="8"/>
  <c r="M259" i="8"/>
  <c r="M258" i="8"/>
  <c r="M257" i="8"/>
  <c r="M256" i="8"/>
  <c r="M255" i="8"/>
  <c r="M254" i="8"/>
  <c r="M253" i="8"/>
  <c r="M252" i="8"/>
  <c r="M251" i="8"/>
  <c r="M250" i="8"/>
  <c r="M249" i="8"/>
  <c r="M248" i="8"/>
  <c r="M247" i="8"/>
  <c r="M246" i="8"/>
  <c r="M245" i="8"/>
  <c r="M244" i="8"/>
  <c r="M243" i="8"/>
  <c r="M242" i="8"/>
  <c r="M241" i="8"/>
  <c r="M240" i="8"/>
  <c r="M239" i="8"/>
  <c r="M238" i="8"/>
  <c r="M237" i="8"/>
  <c r="M236" i="8"/>
  <c r="M235" i="8"/>
  <c r="M234" i="8"/>
  <c r="M233" i="8"/>
  <c r="M232" i="8"/>
  <c r="M231" i="8"/>
  <c r="M230" i="8"/>
  <c r="M229" i="8"/>
  <c r="M228" i="8"/>
  <c r="M227" i="8"/>
  <c r="M226" i="8"/>
  <c r="M225" i="8"/>
  <c r="M224" i="8"/>
  <c r="M223" i="8"/>
  <c r="M222" i="8"/>
  <c r="M221" i="8"/>
  <c r="M220" i="8"/>
  <c r="M219" i="8"/>
  <c r="M218" i="8"/>
  <c r="M217" i="8"/>
  <c r="M216" i="8"/>
  <c r="M215" i="8"/>
  <c r="M214" i="8"/>
  <c r="M213" i="8"/>
  <c r="M212" i="8"/>
  <c r="M211" i="8"/>
  <c r="M210" i="8"/>
  <c r="M209" i="8"/>
  <c r="M208" i="8"/>
  <c r="M207" i="8"/>
  <c r="M206" i="8"/>
  <c r="M205" i="8"/>
  <c r="M204" i="8"/>
  <c r="M203" i="8"/>
  <c r="M202" i="8"/>
  <c r="M201" i="8"/>
  <c r="M200" i="8"/>
  <c r="M199" i="8"/>
  <c r="M198" i="8"/>
  <c r="M197" i="8"/>
  <c r="M196" i="8"/>
  <c r="M195" i="8"/>
  <c r="M194" i="8"/>
  <c r="M193" i="8"/>
  <c r="M192" i="8"/>
  <c r="M191" i="8"/>
  <c r="M190" i="8"/>
  <c r="M189" i="8"/>
  <c r="M188" i="8"/>
  <c r="M187" i="8"/>
  <c r="M186" i="8"/>
  <c r="M185" i="8"/>
  <c r="M184" i="8"/>
  <c r="M183" i="8"/>
  <c r="M182" i="8"/>
  <c r="M181" i="8"/>
  <c r="M180" i="8"/>
  <c r="M179" i="8"/>
  <c r="M178" i="8"/>
  <c r="M177" i="8"/>
  <c r="M176" i="8"/>
  <c r="M175" i="8"/>
  <c r="M174" i="8"/>
  <c r="M173" i="8"/>
  <c r="M172" i="8"/>
  <c r="M171" i="8"/>
  <c r="M170" i="8"/>
  <c r="M169" i="8"/>
  <c r="M168" i="8"/>
  <c r="M167" i="8"/>
  <c r="M166" i="8"/>
  <c r="M165" i="8"/>
  <c r="M164" i="8"/>
  <c r="M163" i="8"/>
  <c r="M162" i="8"/>
  <c r="M161" i="8"/>
  <c r="M160" i="8"/>
  <c r="M159" i="8"/>
  <c r="M158" i="8"/>
  <c r="M157" i="8"/>
  <c r="M156" i="8"/>
  <c r="M155" i="8"/>
  <c r="M154" i="8"/>
  <c r="M153" i="8"/>
  <c r="M152" i="8"/>
  <c r="M151" i="8"/>
  <c r="M150" i="8"/>
  <c r="M149" i="8"/>
  <c r="M148" i="8"/>
  <c r="M147" i="8"/>
  <c r="M146" i="8"/>
  <c r="M145" i="8"/>
  <c r="M144" i="8"/>
  <c r="M143" i="8"/>
  <c r="M142" i="8"/>
  <c r="M141" i="8"/>
  <c r="M140" i="8"/>
  <c r="M139" i="8"/>
  <c r="M138" i="8"/>
  <c r="M137" i="8"/>
  <c r="M136" i="8"/>
  <c r="M135" i="8"/>
  <c r="M134" i="8"/>
  <c r="M133" i="8"/>
  <c r="M132" i="8"/>
  <c r="M131" i="8"/>
  <c r="M130" i="8"/>
  <c r="M129" i="8"/>
  <c r="M128" i="8"/>
  <c r="M127" i="8"/>
  <c r="M126" i="8"/>
  <c r="M125" i="8"/>
  <c r="M124" i="8"/>
  <c r="M123" i="8"/>
  <c r="M122" i="8"/>
  <c r="M121" i="8"/>
  <c r="M120" i="8"/>
  <c r="M119" i="8"/>
  <c r="M118" i="8"/>
  <c r="M117" i="8"/>
  <c r="M116" i="8"/>
  <c r="M115" i="8"/>
  <c r="M114" i="8"/>
  <c r="M113" i="8"/>
  <c r="M112" i="8"/>
  <c r="M111" i="8"/>
  <c r="M110" i="8"/>
  <c r="M109" i="8"/>
  <c r="M108" i="8"/>
  <c r="M107" i="8"/>
  <c r="M106" i="8"/>
  <c r="M105" i="8"/>
  <c r="M104" i="8"/>
  <c r="M103" i="8"/>
  <c r="M102" i="8"/>
  <c r="M101" i="8"/>
  <c r="M100" i="8"/>
  <c r="M99" i="8"/>
  <c r="M98" i="8"/>
  <c r="M97" i="8"/>
  <c r="M96" i="8"/>
  <c r="M95" i="8"/>
  <c r="M94" i="8"/>
  <c r="M93" i="8"/>
  <c r="M92" i="8"/>
  <c r="M91" i="8"/>
  <c r="M90" i="8"/>
  <c r="M89" i="8"/>
  <c r="M88" i="8"/>
  <c r="M87" i="8"/>
  <c r="M86" i="8"/>
  <c r="M85" i="8"/>
  <c r="M84" i="8"/>
  <c r="M83" i="8"/>
  <c r="M82" i="8"/>
  <c r="M81" i="8"/>
  <c r="M80" i="8"/>
  <c r="M79" i="8"/>
  <c r="M78" i="8"/>
  <c r="M77" i="8"/>
  <c r="M76" i="8"/>
  <c r="M75" i="8"/>
  <c r="M74" i="8"/>
  <c r="M73" i="8"/>
  <c r="M72" i="8"/>
  <c r="M71" i="8"/>
  <c r="M70" i="8"/>
  <c r="M69" i="8"/>
  <c r="M68" i="8"/>
  <c r="M67" i="8"/>
  <c r="M66" i="8"/>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M9" i="8"/>
  <c r="M8" i="8"/>
  <c r="M7" i="8"/>
  <c r="L9" i="8"/>
  <c r="L10" i="8" s="1"/>
  <c r="L11" i="8" s="1"/>
  <c r="L12" i="8" s="1"/>
  <c r="L13" i="8" s="1"/>
  <c r="L14" i="8" s="1"/>
  <c r="L15" i="8" s="1"/>
  <c r="L16" i="8" s="1"/>
  <c r="L17" i="8" s="1"/>
  <c r="L18" i="8" s="1"/>
  <c r="L19" i="8" s="1"/>
  <c r="L20" i="8" s="1"/>
  <c r="L21" i="8" s="1"/>
  <c r="L22" i="8" s="1"/>
  <c r="L23" i="8" s="1"/>
  <c r="L24" i="8" s="1"/>
  <c r="L25" i="8" s="1"/>
  <c r="L26" i="8" s="1"/>
  <c r="L27" i="8" s="1"/>
  <c r="L28" i="8" s="1"/>
  <c r="L29" i="8" s="1"/>
  <c r="L30" i="8" s="1"/>
  <c r="L31" i="8" s="1"/>
  <c r="L32" i="8" s="1"/>
  <c r="L33" i="8" s="1"/>
  <c r="L34" i="8" s="1"/>
  <c r="L35" i="8" s="1"/>
  <c r="L36" i="8" s="1"/>
  <c r="L37" i="8" s="1"/>
  <c r="L38" i="8" s="1"/>
  <c r="L39" i="8" s="1"/>
  <c r="L40" i="8" s="1"/>
  <c r="L41" i="8" s="1"/>
  <c r="L42" i="8" s="1"/>
  <c r="L43" i="8" s="1"/>
  <c r="L44" i="8" s="1"/>
  <c r="L45" i="8" s="1"/>
  <c r="L46" i="8" s="1"/>
  <c r="L47" i="8" s="1"/>
  <c r="L48" i="8" s="1"/>
  <c r="L49" i="8" s="1"/>
  <c r="L50" i="8" s="1"/>
  <c r="L51" i="8" s="1"/>
  <c r="L52" i="8" s="1"/>
  <c r="L53" i="8" s="1"/>
  <c r="L54" i="8" s="1"/>
  <c r="L55" i="8" s="1"/>
  <c r="L56" i="8" s="1"/>
  <c r="L57" i="8" s="1"/>
  <c r="L58" i="8" s="1"/>
  <c r="L59" i="8" s="1"/>
  <c r="L60" i="8" s="1"/>
  <c r="L61" i="8" s="1"/>
  <c r="L62" i="8" s="1"/>
  <c r="L63" i="8" s="1"/>
  <c r="L64" i="8" s="1"/>
  <c r="L65" i="8" s="1"/>
  <c r="L66" i="8" s="1"/>
  <c r="L67" i="8" s="1"/>
  <c r="L68" i="8" s="1"/>
  <c r="L69" i="8" s="1"/>
  <c r="L70" i="8" s="1"/>
  <c r="L71" i="8" s="1"/>
  <c r="L72" i="8" s="1"/>
  <c r="L73" i="8" s="1"/>
  <c r="L74" i="8" s="1"/>
  <c r="L75" i="8" s="1"/>
  <c r="L76" i="8" s="1"/>
  <c r="L77" i="8" s="1"/>
  <c r="L78" i="8" s="1"/>
  <c r="L79" i="8" s="1"/>
  <c r="L80" i="8" s="1"/>
  <c r="L81" i="8" s="1"/>
  <c r="L82" i="8" s="1"/>
  <c r="L83" i="8" s="1"/>
  <c r="L84" i="8" s="1"/>
  <c r="L85" i="8" s="1"/>
  <c r="L86" i="8" s="1"/>
  <c r="L87" i="8" s="1"/>
  <c r="L88" i="8" s="1"/>
  <c r="L89" i="8" s="1"/>
  <c r="L90" i="8" s="1"/>
  <c r="L91" i="8" s="1"/>
  <c r="L92" i="8" s="1"/>
  <c r="L93" i="8" s="1"/>
  <c r="L94" i="8" s="1"/>
  <c r="L95" i="8" s="1"/>
  <c r="L96" i="8" s="1"/>
  <c r="L97" i="8" s="1"/>
  <c r="L98" i="8" s="1"/>
  <c r="L99" i="8" s="1"/>
  <c r="L100" i="8" s="1"/>
  <c r="L101" i="8" s="1"/>
  <c r="L102" i="8" s="1"/>
  <c r="L103" i="8" s="1"/>
  <c r="L104" i="8" s="1"/>
  <c r="L105" i="8" s="1"/>
  <c r="L106" i="8" s="1"/>
  <c r="L107" i="8" s="1"/>
  <c r="L108" i="8" s="1"/>
  <c r="L109" i="8" s="1"/>
  <c r="L110" i="8" s="1"/>
  <c r="L111" i="8" s="1"/>
  <c r="L112" i="8" s="1"/>
  <c r="L113" i="8" s="1"/>
  <c r="L114" i="8" s="1"/>
  <c r="L115" i="8" s="1"/>
  <c r="L116" i="8" s="1"/>
  <c r="L117" i="8" s="1"/>
  <c r="L118" i="8" s="1"/>
  <c r="L119" i="8" s="1"/>
  <c r="L120" i="8" s="1"/>
  <c r="L121" i="8" s="1"/>
  <c r="L122" i="8" s="1"/>
  <c r="L123" i="8" s="1"/>
  <c r="L124" i="8" s="1"/>
  <c r="L125" i="8" s="1"/>
  <c r="L126" i="8" s="1"/>
  <c r="L127" i="8" s="1"/>
  <c r="L128" i="8" s="1"/>
  <c r="L129" i="8" s="1"/>
  <c r="L130" i="8" s="1"/>
  <c r="L131" i="8" s="1"/>
  <c r="L132" i="8" s="1"/>
  <c r="L133" i="8" s="1"/>
  <c r="L134" i="8" s="1"/>
  <c r="L135" i="8" s="1"/>
  <c r="L136" i="8" s="1"/>
  <c r="L137" i="8" s="1"/>
  <c r="L138" i="8" s="1"/>
  <c r="L139" i="8" s="1"/>
  <c r="L140" i="8" s="1"/>
  <c r="L141" i="8" s="1"/>
  <c r="L142" i="8" s="1"/>
  <c r="L143" i="8" s="1"/>
  <c r="L144" i="8" s="1"/>
  <c r="L145" i="8" s="1"/>
  <c r="L146" i="8" s="1"/>
  <c r="L147" i="8" s="1"/>
  <c r="L148" i="8" s="1"/>
  <c r="L149" i="8" s="1"/>
  <c r="L150" i="8" s="1"/>
  <c r="L151" i="8" s="1"/>
  <c r="L152" i="8" s="1"/>
  <c r="L153" i="8" s="1"/>
  <c r="L154" i="8" s="1"/>
  <c r="L155" i="8" s="1"/>
  <c r="L156" i="8" s="1"/>
  <c r="L157" i="8" s="1"/>
  <c r="L158" i="8" s="1"/>
  <c r="L159" i="8" s="1"/>
  <c r="L160" i="8" s="1"/>
  <c r="L161" i="8" s="1"/>
  <c r="L162" i="8" s="1"/>
  <c r="L163" i="8" s="1"/>
  <c r="L164" i="8" s="1"/>
  <c r="L165" i="8" s="1"/>
  <c r="L166" i="8" s="1"/>
  <c r="L167" i="8" s="1"/>
  <c r="L168" i="8" s="1"/>
  <c r="L169" i="8" s="1"/>
  <c r="L170" i="8" s="1"/>
  <c r="L171" i="8" s="1"/>
  <c r="L172" i="8" s="1"/>
  <c r="L173" i="8" s="1"/>
  <c r="L174" i="8" s="1"/>
  <c r="L175" i="8" s="1"/>
  <c r="L176" i="8" s="1"/>
  <c r="L177" i="8" s="1"/>
  <c r="L178" i="8" s="1"/>
  <c r="L179" i="8" s="1"/>
  <c r="L180" i="8" s="1"/>
  <c r="L181" i="8" s="1"/>
  <c r="L182" i="8" s="1"/>
  <c r="L183" i="8" s="1"/>
  <c r="L184" i="8" s="1"/>
  <c r="L185" i="8" s="1"/>
  <c r="L186" i="8" s="1"/>
  <c r="L187" i="8" s="1"/>
  <c r="L188" i="8" s="1"/>
  <c r="L189" i="8" s="1"/>
  <c r="L190" i="8" s="1"/>
  <c r="L191" i="8" s="1"/>
  <c r="L192" i="8" s="1"/>
  <c r="L193" i="8" s="1"/>
  <c r="L194" i="8" s="1"/>
  <c r="L195" i="8" s="1"/>
  <c r="L196" i="8" s="1"/>
  <c r="L197" i="8" s="1"/>
  <c r="L198" i="8" s="1"/>
  <c r="L199" i="8" s="1"/>
  <c r="L200" i="8" s="1"/>
  <c r="L201" i="8" s="1"/>
  <c r="L202" i="8" s="1"/>
  <c r="L203" i="8" s="1"/>
  <c r="L204" i="8" s="1"/>
  <c r="L205" i="8" s="1"/>
  <c r="L206" i="8" s="1"/>
  <c r="L207" i="8" s="1"/>
  <c r="L208" i="8" s="1"/>
  <c r="L209" i="8" s="1"/>
  <c r="L210" i="8" s="1"/>
  <c r="L211" i="8" s="1"/>
  <c r="L212" i="8" s="1"/>
  <c r="L213" i="8" s="1"/>
  <c r="L214" i="8" s="1"/>
  <c r="L215" i="8" s="1"/>
  <c r="L216" i="8" s="1"/>
  <c r="L217" i="8" s="1"/>
  <c r="L218" i="8" s="1"/>
  <c r="L219" i="8" s="1"/>
  <c r="L220" i="8" s="1"/>
  <c r="L221" i="8" s="1"/>
  <c r="L222" i="8" s="1"/>
  <c r="L223" i="8" s="1"/>
  <c r="L224" i="8" s="1"/>
  <c r="L225" i="8" s="1"/>
  <c r="L226" i="8" s="1"/>
  <c r="L227" i="8" s="1"/>
  <c r="L228" i="8" s="1"/>
  <c r="L229" i="8" s="1"/>
  <c r="L230" i="8" s="1"/>
  <c r="L231" i="8" s="1"/>
  <c r="L232" i="8" s="1"/>
  <c r="L233" i="8" s="1"/>
  <c r="L234" i="8" s="1"/>
  <c r="L235" i="8" s="1"/>
  <c r="L236" i="8" s="1"/>
  <c r="L237" i="8" s="1"/>
  <c r="L238" i="8" s="1"/>
  <c r="L239" i="8" s="1"/>
  <c r="L240" i="8" s="1"/>
  <c r="L241" i="8" s="1"/>
  <c r="L242" i="8" s="1"/>
  <c r="L243" i="8" s="1"/>
  <c r="L244" i="8" s="1"/>
  <c r="L245" i="8" s="1"/>
  <c r="L246" i="8" s="1"/>
  <c r="L247" i="8" s="1"/>
  <c r="L248" i="8" s="1"/>
  <c r="L249" i="8" s="1"/>
  <c r="L250" i="8" s="1"/>
  <c r="L251" i="8" s="1"/>
  <c r="L252" i="8" s="1"/>
  <c r="L253" i="8" s="1"/>
  <c r="L254" i="8" s="1"/>
  <c r="L255" i="8" s="1"/>
  <c r="L256" i="8" s="1"/>
  <c r="L257" i="8" s="1"/>
  <c r="L258" i="8" s="1"/>
  <c r="L259" i="8" s="1"/>
  <c r="L260" i="8" s="1"/>
  <c r="L261" i="8" s="1"/>
  <c r="L262" i="8" s="1"/>
  <c r="L263" i="8" s="1"/>
  <c r="L264" i="8" s="1"/>
  <c r="L265" i="8" s="1"/>
  <c r="L266" i="8" s="1"/>
  <c r="L267" i="8" s="1"/>
  <c r="L268" i="8" s="1"/>
  <c r="L269" i="8" s="1"/>
  <c r="L270" i="8" s="1"/>
  <c r="L271" i="8" s="1"/>
  <c r="L272" i="8" s="1"/>
  <c r="L273" i="8" s="1"/>
  <c r="L274" i="8" s="1"/>
  <c r="L275" i="8" s="1"/>
  <c r="L276" i="8" s="1"/>
  <c r="L277" i="8" s="1"/>
  <c r="L278" i="8" s="1"/>
  <c r="L279" i="8" s="1"/>
  <c r="L280" i="8" s="1"/>
  <c r="L281" i="8" s="1"/>
  <c r="L282" i="8" s="1"/>
  <c r="L283" i="8" s="1"/>
  <c r="L284" i="8" s="1"/>
  <c r="L285" i="8" s="1"/>
  <c r="L286" i="8" s="1"/>
  <c r="L287" i="8" s="1"/>
  <c r="L288" i="8" s="1"/>
  <c r="L289" i="8" s="1"/>
  <c r="L290" i="8" s="1"/>
  <c r="L291" i="8" s="1"/>
  <c r="L292" i="8" s="1"/>
  <c r="L293" i="8" s="1"/>
  <c r="L294" i="8" s="1"/>
  <c r="L295" i="8" s="1"/>
  <c r="L296" i="8" s="1"/>
  <c r="L297" i="8" s="1"/>
  <c r="L298" i="8" s="1"/>
  <c r="L299" i="8" s="1"/>
  <c r="L300" i="8" s="1"/>
  <c r="L301" i="8" s="1"/>
  <c r="L302" i="8" s="1"/>
  <c r="L303" i="8" s="1"/>
  <c r="L304" i="8" s="1"/>
  <c r="L305" i="8" s="1"/>
  <c r="L306" i="8" s="1"/>
  <c r="L307" i="8" s="1"/>
  <c r="L308" i="8" s="1"/>
  <c r="L309" i="8" s="1"/>
  <c r="L310" i="8" s="1"/>
  <c r="L311" i="8" s="1"/>
  <c r="L312" i="8" s="1"/>
  <c r="L313" i="8" s="1"/>
  <c r="L314" i="8" s="1"/>
  <c r="L315" i="8" s="1"/>
  <c r="L316" i="8" s="1"/>
  <c r="L317" i="8" s="1"/>
  <c r="L318" i="8" s="1"/>
  <c r="L319" i="8" s="1"/>
  <c r="L320" i="8" s="1"/>
  <c r="L321" i="8" s="1"/>
  <c r="L322" i="8" s="1"/>
  <c r="L323" i="8" s="1"/>
  <c r="L324" i="8" s="1"/>
  <c r="L325" i="8" s="1"/>
  <c r="L326" i="8" s="1"/>
  <c r="L327" i="8" s="1"/>
  <c r="L328" i="8" s="1"/>
  <c r="L329" i="8" s="1"/>
  <c r="L330" i="8" s="1"/>
  <c r="L331" i="8" s="1"/>
  <c r="L332" i="8" s="1"/>
  <c r="L333" i="8" s="1"/>
  <c r="L334" i="8" s="1"/>
  <c r="L335" i="8" s="1"/>
  <c r="L336" i="8" s="1"/>
  <c r="L337" i="8" s="1"/>
  <c r="L338" i="8" s="1"/>
  <c r="L339" i="8" s="1"/>
  <c r="L340" i="8" s="1"/>
  <c r="L341" i="8" s="1"/>
  <c r="L342" i="8" s="1"/>
  <c r="L343" i="8" s="1"/>
  <c r="L344" i="8" s="1"/>
  <c r="L345" i="8" s="1"/>
  <c r="L346" i="8" s="1"/>
  <c r="L347" i="8" s="1"/>
  <c r="L348" i="8" s="1"/>
  <c r="L349" i="8" s="1"/>
  <c r="L350" i="8" s="1"/>
  <c r="L351" i="8" s="1"/>
  <c r="L352" i="8" s="1"/>
  <c r="L353" i="8" s="1"/>
  <c r="L354" i="8" s="1"/>
  <c r="L355" i="8" s="1"/>
  <c r="L356" i="8" s="1"/>
  <c r="L357" i="8" s="1"/>
  <c r="L358" i="8" s="1"/>
  <c r="L359" i="8" s="1"/>
  <c r="L360" i="8" s="1"/>
  <c r="L361" i="8" s="1"/>
  <c r="L362" i="8" s="1"/>
  <c r="L363" i="8" s="1"/>
  <c r="L364" i="8" s="1"/>
  <c r="L365" i="8" s="1"/>
  <c r="L366" i="8" s="1"/>
  <c r="L367" i="8" s="1"/>
  <c r="L368" i="8" s="1"/>
  <c r="L369" i="8" s="1"/>
  <c r="L370" i="8" s="1"/>
  <c r="L371" i="8" s="1"/>
  <c r="L372" i="8" s="1"/>
  <c r="L373" i="8" s="1"/>
  <c r="L374" i="8" s="1"/>
  <c r="L375" i="8" s="1"/>
  <c r="L376" i="8" s="1"/>
  <c r="L377" i="8" s="1"/>
  <c r="L378" i="8" s="1"/>
  <c r="L379" i="8" s="1"/>
  <c r="L380" i="8" s="1"/>
  <c r="L381" i="8" s="1"/>
  <c r="L382" i="8" s="1"/>
  <c r="L383" i="8" s="1"/>
  <c r="L384" i="8" s="1"/>
  <c r="L385" i="8" s="1"/>
  <c r="L386" i="8" s="1"/>
  <c r="L387" i="8" s="1"/>
  <c r="L388" i="8" s="1"/>
  <c r="L389" i="8" s="1"/>
  <c r="L390" i="8" s="1"/>
  <c r="L391" i="8" s="1"/>
  <c r="L392" i="8" s="1"/>
  <c r="L393" i="8" s="1"/>
  <c r="L394" i="8" s="1"/>
  <c r="L395" i="8" s="1"/>
  <c r="L396" i="8" s="1"/>
  <c r="L397" i="8" s="1"/>
  <c r="L398" i="8" s="1"/>
  <c r="L399" i="8" s="1"/>
  <c r="L400" i="8" s="1"/>
  <c r="L401" i="8" s="1"/>
  <c r="L402" i="8" s="1"/>
  <c r="L403" i="8" s="1"/>
  <c r="L404" i="8" s="1"/>
  <c r="L405" i="8" s="1"/>
  <c r="L406" i="8" s="1"/>
  <c r="L407" i="8" s="1"/>
  <c r="L408" i="8" s="1"/>
  <c r="L409" i="8" s="1"/>
  <c r="L410" i="8" s="1"/>
  <c r="L411" i="8" s="1"/>
  <c r="L412" i="8" s="1"/>
  <c r="L413" i="8" s="1"/>
  <c r="L414" i="8" s="1"/>
  <c r="L415" i="8" s="1"/>
  <c r="L416" i="8" s="1"/>
  <c r="L417" i="8" s="1"/>
  <c r="L418" i="8" s="1"/>
  <c r="L419" i="8" s="1"/>
  <c r="L420" i="8" s="1"/>
  <c r="L421" i="8" s="1"/>
  <c r="L422" i="8" s="1"/>
  <c r="L423" i="8" s="1"/>
  <c r="L424" i="8" s="1"/>
  <c r="L425" i="8" s="1"/>
  <c r="L426" i="8" s="1"/>
  <c r="L427" i="8" s="1"/>
  <c r="L428" i="8" s="1"/>
  <c r="L429" i="8" s="1"/>
  <c r="L430" i="8" s="1"/>
  <c r="L431" i="8" s="1"/>
  <c r="L432" i="8" s="1"/>
  <c r="L433" i="8" s="1"/>
  <c r="L434" i="8" s="1"/>
  <c r="L435" i="8" s="1"/>
  <c r="L436" i="8" s="1"/>
  <c r="L437" i="8" s="1"/>
  <c r="L438" i="8" s="1"/>
  <c r="L439" i="8" s="1"/>
  <c r="L440" i="8" s="1"/>
  <c r="L441" i="8" s="1"/>
  <c r="L442" i="8" s="1"/>
  <c r="L443" i="8" s="1"/>
  <c r="L444" i="8" s="1"/>
  <c r="L445" i="8" s="1"/>
  <c r="L446" i="8" s="1"/>
  <c r="L447" i="8" s="1"/>
  <c r="L448" i="8" s="1"/>
  <c r="L449" i="8" s="1"/>
  <c r="L450" i="8" s="1"/>
  <c r="L451" i="8" s="1"/>
  <c r="L452" i="8" s="1"/>
  <c r="L453" i="8" s="1"/>
  <c r="L454" i="8" s="1"/>
  <c r="L455" i="8" s="1"/>
  <c r="L456" i="8" s="1"/>
  <c r="L457" i="8" s="1"/>
  <c r="L458" i="8" s="1"/>
  <c r="L459" i="8" s="1"/>
  <c r="L460" i="8" s="1"/>
  <c r="L461" i="8" s="1"/>
  <c r="L462" i="8" s="1"/>
  <c r="L463" i="8" s="1"/>
  <c r="L464" i="8" s="1"/>
  <c r="L465" i="8" s="1"/>
  <c r="L466" i="8" s="1"/>
  <c r="L467" i="8" s="1"/>
  <c r="L468" i="8" s="1"/>
  <c r="L469" i="8" s="1"/>
  <c r="L470" i="8" s="1"/>
  <c r="L471" i="8" s="1"/>
  <c r="L472" i="8" s="1"/>
  <c r="L473" i="8" s="1"/>
  <c r="L474" i="8" s="1"/>
  <c r="L475" i="8" s="1"/>
  <c r="L476" i="8" s="1"/>
  <c r="L477" i="8" s="1"/>
  <c r="L478" i="8" s="1"/>
  <c r="L479" i="8" s="1"/>
  <c r="L480" i="8" s="1"/>
  <c r="L481" i="8" s="1"/>
  <c r="L482" i="8" s="1"/>
  <c r="L483" i="8" s="1"/>
  <c r="L484" i="8" s="1"/>
  <c r="L485" i="8" s="1"/>
  <c r="L486" i="8" s="1"/>
  <c r="L487" i="8" s="1"/>
  <c r="L488" i="8" s="1"/>
  <c r="L489" i="8" s="1"/>
  <c r="L490" i="8" s="1"/>
  <c r="L491" i="8" s="1"/>
  <c r="L492" i="8" s="1"/>
  <c r="L493" i="8" s="1"/>
  <c r="L494" i="8" s="1"/>
  <c r="L495" i="8" s="1"/>
  <c r="L496" i="8" s="1"/>
  <c r="L497" i="8" s="1"/>
  <c r="L498" i="8" s="1"/>
  <c r="L499" i="8" s="1"/>
  <c r="L500" i="8" s="1"/>
  <c r="L501" i="8" s="1"/>
  <c r="L502" i="8" s="1"/>
  <c r="L503" i="8" s="1"/>
  <c r="L504" i="8" s="1"/>
  <c r="L505" i="8" s="1"/>
  <c r="L506" i="8" s="1"/>
  <c r="L507" i="8" s="1"/>
  <c r="L508" i="8" s="1"/>
  <c r="L509" i="8" s="1"/>
  <c r="L510" i="8" s="1"/>
  <c r="L511" i="8" s="1"/>
  <c r="L512" i="8" s="1"/>
  <c r="L513" i="8" s="1"/>
  <c r="L514" i="8" s="1"/>
  <c r="L515" i="8" s="1"/>
  <c r="L516" i="8" s="1"/>
  <c r="L517" i="8" s="1"/>
  <c r="L518" i="8" s="1"/>
  <c r="L519" i="8" s="1"/>
  <c r="L520" i="8" s="1"/>
  <c r="L521" i="8" s="1"/>
  <c r="L522" i="8" s="1"/>
  <c r="L523" i="8" s="1"/>
  <c r="L524" i="8" s="1"/>
  <c r="L525" i="8" s="1"/>
  <c r="L526" i="8" s="1"/>
  <c r="L527" i="8" s="1"/>
  <c r="L528" i="8" s="1"/>
  <c r="L529" i="8" s="1"/>
  <c r="L530" i="8" s="1"/>
  <c r="L531" i="8" s="1"/>
  <c r="L532" i="8" s="1"/>
  <c r="L533" i="8" s="1"/>
  <c r="L534" i="8" s="1"/>
  <c r="L535" i="8" s="1"/>
  <c r="L536" i="8" s="1"/>
  <c r="L537" i="8" s="1"/>
  <c r="L538" i="8" s="1"/>
  <c r="L539" i="8" s="1"/>
  <c r="L540" i="8" s="1"/>
  <c r="L541" i="8" s="1"/>
  <c r="L542" i="8" s="1"/>
  <c r="L543" i="8" s="1"/>
  <c r="L544" i="8" s="1"/>
  <c r="L545" i="8" s="1"/>
  <c r="L546" i="8" s="1"/>
  <c r="L547" i="8" s="1"/>
  <c r="L548" i="8" s="1"/>
  <c r="L549" i="8" s="1"/>
  <c r="L550" i="8" s="1"/>
  <c r="L551" i="8" s="1"/>
  <c r="L552" i="8" s="1"/>
  <c r="L553" i="8" s="1"/>
  <c r="L554" i="8" s="1"/>
  <c r="L555" i="8" s="1"/>
  <c r="L556" i="8" s="1"/>
  <c r="L557" i="8" s="1"/>
  <c r="L558" i="8" s="1"/>
  <c r="L559" i="8" s="1"/>
  <c r="L560" i="8" s="1"/>
  <c r="L561" i="8" s="1"/>
  <c r="L562" i="8" s="1"/>
  <c r="L563" i="8" s="1"/>
  <c r="L564" i="8" s="1"/>
  <c r="L565" i="8" s="1"/>
  <c r="L566" i="8" s="1"/>
  <c r="L567" i="8" s="1"/>
  <c r="L568" i="8" s="1"/>
  <c r="L569" i="8" s="1"/>
  <c r="L570" i="8" s="1"/>
  <c r="L571" i="8" s="1"/>
  <c r="L572" i="8" s="1"/>
  <c r="L573" i="8" s="1"/>
  <c r="L574" i="8" s="1"/>
  <c r="L575" i="8" s="1"/>
  <c r="L576" i="8" s="1"/>
  <c r="L577" i="8" s="1"/>
  <c r="L578" i="8" s="1"/>
  <c r="L579" i="8" s="1"/>
  <c r="L580" i="8" s="1"/>
  <c r="L581" i="8" s="1"/>
  <c r="L582" i="8" s="1"/>
  <c r="L583" i="8" s="1"/>
  <c r="L584" i="8" s="1"/>
  <c r="L585" i="8" s="1"/>
  <c r="L586" i="8" s="1"/>
  <c r="L587" i="8" s="1"/>
  <c r="L588" i="8" s="1"/>
  <c r="L589" i="8" s="1"/>
  <c r="L590" i="8" s="1"/>
  <c r="L591" i="8" s="1"/>
  <c r="L592" i="8" s="1"/>
  <c r="L593" i="8" s="1"/>
  <c r="L594" i="8" s="1"/>
  <c r="L595" i="8" s="1"/>
  <c r="L596" i="8" s="1"/>
  <c r="L597" i="8" s="1"/>
  <c r="L598" i="8" s="1"/>
  <c r="L599" i="8" s="1"/>
  <c r="L600" i="8" s="1"/>
  <c r="L601" i="8" s="1"/>
  <c r="L602" i="8" s="1"/>
  <c r="L603" i="8" s="1"/>
  <c r="L604" i="8" s="1"/>
  <c r="L605" i="8" s="1"/>
  <c r="L606" i="8" s="1"/>
  <c r="L607" i="8" s="1"/>
  <c r="L608" i="8" s="1"/>
  <c r="L609" i="8" s="1"/>
  <c r="L610" i="8" s="1"/>
  <c r="L611" i="8" s="1"/>
  <c r="L612" i="8" s="1"/>
  <c r="L613" i="8" s="1"/>
  <c r="L614" i="8" s="1"/>
  <c r="L615" i="8" s="1"/>
  <c r="L616" i="8" s="1"/>
  <c r="L617" i="8" s="1"/>
  <c r="L618" i="8" s="1"/>
  <c r="L619" i="8" s="1"/>
  <c r="L620" i="8" s="1"/>
  <c r="L621" i="8" s="1"/>
  <c r="L622" i="8" s="1"/>
  <c r="L623" i="8" s="1"/>
  <c r="L624" i="8" s="1"/>
  <c r="L625" i="8" s="1"/>
  <c r="L626" i="8" s="1"/>
  <c r="L627" i="8" s="1"/>
  <c r="L628" i="8" s="1"/>
  <c r="L629" i="8" s="1"/>
  <c r="L630" i="8" s="1"/>
  <c r="L631" i="8" s="1"/>
  <c r="L632" i="8" s="1"/>
  <c r="L633" i="8" s="1"/>
  <c r="L634" i="8" s="1"/>
  <c r="L635" i="8" s="1"/>
  <c r="L636" i="8" s="1"/>
  <c r="L637" i="8" s="1"/>
  <c r="L638" i="8" s="1"/>
  <c r="L639" i="8" s="1"/>
  <c r="L640" i="8" s="1"/>
  <c r="L641" i="8" s="1"/>
  <c r="L642" i="8" s="1"/>
  <c r="L643" i="8" s="1"/>
  <c r="L644" i="8" s="1"/>
  <c r="L645" i="8" s="1"/>
  <c r="L646" i="8" s="1"/>
  <c r="L647" i="8" s="1"/>
  <c r="L648" i="8" s="1"/>
  <c r="L649" i="8" s="1"/>
  <c r="L650" i="8" s="1"/>
  <c r="L651" i="8" s="1"/>
  <c r="L652" i="8" s="1"/>
  <c r="L653" i="8" s="1"/>
  <c r="L654" i="8" s="1"/>
  <c r="L655" i="8" s="1"/>
  <c r="L656" i="8" s="1"/>
  <c r="L657" i="8" s="1"/>
  <c r="L658" i="8" s="1"/>
  <c r="L659" i="8" s="1"/>
  <c r="L660" i="8" s="1"/>
  <c r="L661" i="8" s="1"/>
  <c r="L662" i="8" s="1"/>
  <c r="L663" i="8" s="1"/>
  <c r="L664" i="8" s="1"/>
  <c r="L665" i="8" s="1"/>
  <c r="L666" i="8" s="1"/>
  <c r="L667" i="8" s="1"/>
  <c r="L668" i="8" s="1"/>
  <c r="L669" i="8" s="1"/>
  <c r="L670" i="8" s="1"/>
  <c r="L671" i="8" s="1"/>
  <c r="L672" i="8" s="1"/>
  <c r="L673" i="8" s="1"/>
  <c r="L674" i="8" s="1"/>
  <c r="L675" i="8" s="1"/>
  <c r="L676" i="8" s="1"/>
  <c r="L677" i="8" s="1"/>
  <c r="L678" i="8" s="1"/>
  <c r="L679" i="8" s="1"/>
  <c r="L680" i="8" s="1"/>
  <c r="L681" i="8" s="1"/>
  <c r="L682" i="8" s="1"/>
  <c r="L683" i="8" s="1"/>
  <c r="L684" i="8" s="1"/>
  <c r="L685" i="8" s="1"/>
  <c r="L686" i="8" s="1"/>
  <c r="L687" i="8" s="1"/>
  <c r="L688" i="8" s="1"/>
  <c r="L689" i="8" s="1"/>
  <c r="L690" i="8" s="1"/>
  <c r="L691" i="8" s="1"/>
  <c r="L692" i="8" s="1"/>
  <c r="L693" i="8" s="1"/>
  <c r="L694" i="8" s="1"/>
  <c r="L695" i="8" s="1"/>
  <c r="L696" i="8" s="1"/>
  <c r="L697" i="8" s="1"/>
  <c r="L698" i="8" s="1"/>
  <c r="L699" i="8" s="1"/>
  <c r="L700" i="8" s="1"/>
  <c r="L701" i="8" s="1"/>
  <c r="L702" i="8" s="1"/>
  <c r="L703" i="8" s="1"/>
  <c r="L704" i="8" s="1"/>
  <c r="L705" i="8" s="1"/>
  <c r="L706" i="8" s="1"/>
  <c r="L707" i="8" s="1"/>
  <c r="L708" i="8" s="1"/>
  <c r="L709" i="8" s="1"/>
  <c r="L710" i="8" s="1"/>
  <c r="L711" i="8" s="1"/>
  <c r="L712" i="8" s="1"/>
  <c r="L713" i="8" s="1"/>
  <c r="L714" i="8" s="1"/>
  <c r="L715" i="8" s="1"/>
  <c r="L716" i="8" s="1"/>
  <c r="L717" i="8" s="1"/>
  <c r="L718" i="8" s="1"/>
  <c r="L719" i="8" s="1"/>
  <c r="L720" i="8" s="1"/>
  <c r="L721" i="8" s="1"/>
  <c r="L722" i="8" s="1"/>
  <c r="L723" i="8" s="1"/>
  <c r="L724" i="8" s="1"/>
  <c r="L725" i="8" s="1"/>
  <c r="L726" i="8" s="1"/>
  <c r="L727" i="8" s="1"/>
  <c r="L728" i="8" s="1"/>
  <c r="L729" i="8" s="1"/>
  <c r="L730" i="8" s="1"/>
  <c r="L731" i="8" s="1"/>
  <c r="L732" i="8" s="1"/>
  <c r="L733" i="8" s="1"/>
  <c r="L734" i="8" s="1"/>
  <c r="L735" i="8" s="1"/>
  <c r="L736" i="8" s="1"/>
  <c r="L737" i="8" s="1"/>
  <c r="L738" i="8" s="1"/>
  <c r="L739" i="8" s="1"/>
  <c r="L740" i="8" s="1"/>
  <c r="L741" i="8" s="1"/>
  <c r="L742" i="8" s="1"/>
  <c r="L743" i="8" s="1"/>
  <c r="L744" i="8" s="1"/>
  <c r="L745" i="8" s="1"/>
  <c r="L746" i="8" s="1"/>
  <c r="L747" i="8" s="1"/>
  <c r="L748" i="8" s="1"/>
  <c r="L749" i="8" s="1"/>
  <c r="L750" i="8" s="1"/>
  <c r="L751" i="8" s="1"/>
  <c r="L752" i="8" s="1"/>
  <c r="L753" i="8" s="1"/>
  <c r="L754" i="8" s="1"/>
  <c r="L755" i="8" s="1"/>
  <c r="L756" i="8" s="1"/>
  <c r="L757" i="8" s="1"/>
  <c r="L758" i="8" s="1"/>
  <c r="L759" i="8" s="1"/>
  <c r="L760" i="8" s="1"/>
  <c r="L761" i="8" s="1"/>
  <c r="L762" i="8" s="1"/>
  <c r="L763" i="8" s="1"/>
  <c r="L764" i="8" s="1"/>
  <c r="L765" i="8" s="1"/>
  <c r="L766" i="8" s="1"/>
  <c r="L767" i="8" s="1"/>
  <c r="L768" i="8" s="1"/>
  <c r="L769" i="8" s="1"/>
  <c r="L770" i="8" s="1"/>
  <c r="L771" i="8" s="1"/>
  <c r="L772" i="8" s="1"/>
  <c r="L773" i="8" s="1"/>
  <c r="L774" i="8" s="1"/>
  <c r="L775" i="8" s="1"/>
  <c r="L776" i="8" s="1"/>
  <c r="L777" i="8" s="1"/>
  <c r="L778" i="8" s="1"/>
  <c r="L779" i="8" s="1"/>
  <c r="L780" i="8" s="1"/>
  <c r="L781" i="8" s="1"/>
  <c r="L782" i="8" s="1"/>
  <c r="L783" i="8" s="1"/>
  <c r="L784" i="8" s="1"/>
  <c r="L785" i="8" s="1"/>
  <c r="L786" i="8" s="1"/>
  <c r="L787" i="8" s="1"/>
  <c r="L788" i="8" s="1"/>
  <c r="L789" i="8" s="1"/>
  <c r="L790" i="8" s="1"/>
  <c r="L791" i="8" s="1"/>
  <c r="L792" i="8" s="1"/>
  <c r="L793" i="8" s="1"/>
  <c r="L794" i="8" s="1"/>
  <c r="L795" i="8" s="1"/>
  <c r="L796" i="8" s="1"/>
  <c r="L797" i="8" s="1"/>
  <c r="L798" i="8" s="1"/>
  <c r="L799" i="8" s="1"/>
  <c r="L800" i="8" s="1"/>
  <c r="L801" i="8" s="1"/>
  <c r="L802" i="8" s="1"/>
  <c r="L803" i="8" s="1"/>
  <c r="L804" i="8" s="1"/>
  <c r="L805" i="8" s="1"/>
  <c r="L806" i="8" s="1"/>
  <c r="L807" i="8" s="1"/>
  <c r="L808" i="8" s="1"/>
  <c r="L809" i="8" s="1"/>
  <c r="L810" i="8" s="1"/>
  <c r="L811" i="8" s="1"/>
  <c r="L812" i="8" s="1"/>
  <c r="L813" i="8" s="1"/>
  <c r="L814" i="8" s="1"/>
  <c r="L815" i="8" s="1"/>
  <c r="L816" i="8" s="1"/>
  <c r="L817" i="8" s="1"/>
  <c r="L818" i="8" s="1"/>
  <c r="L819" i="8" s="1"/>
  <c r="L820" i="8" s="1"/>
  <c r="L821" i="8" s="1"/>
  <c r="L8" i="8"/>
  <c r="L7" i="8"/>
  <c r="N4" i="8"/>
  <c r="M4" i="8"/>
  <c r="I4" i="8"/>
  <c r="I819" i="8" s="1"/>
  <c r="J819" i="8" s="1"/>
  <c r="K820" i="8" s="1"/>
  <c r="I7" i="8"/>
  <c r="J7" i="8" s="1"/>
  <c r="E7" i="8"/>
  <c r="K819" i="8"/>
  <c r="K812" i="8"/>
  <c r="K789" i="8"/>
  <c r="K775" i="8"/>
  <c r="K774" i="8"/>
  <c r="K766" i="8"/>
  <c r="K765" i="8"/>
  <c r="K763" i="8"/>
  <c r="K762" i="8"/>
  <c r="K744" i="8"/>
  <c r="K743" i="8"/>
  <c r="K730" i="8"/>
  <c r="K728" i="8"/>
  <c r="K726" i="8"/>
  <c r="K723" i="8"/>
  <c r="K680" i="8"/>
  <c r="K679" i="8"/>
  <c r="K661" i="8"/>
  <c r="K647" i="8"/>
  <c r="K620" i="8"/>
  <c r="K619" i="8"/>
  <c r="K618" i="8"/>
  <c r="K612" i="8"/>
  <c r="K606" i="8"/>
  <c r="K586" i="8"/>
  <c r="K584" i="8"/>
  <c r="K583" i="8"/>
  <c r="K570" i="8"/>
  <c r="K558" i="8"/>
  <c r="K553" i="8"/>
  <c r="K517" i="8"/>
  <c r="K516" i="8"/>
  <c r="K507" i="8"/>
  <c r="K488" i="8"/>
  <c r="K477" i="8"/>
  <c r="K474" i="8"/>
  <c r="K465" i="8"/>
  <c r="K464" i="8"/>
  <c r="K457" i="8"/>
  <c r="K414" i="8"/>
  <c r="K404" i="8"/>
  <c r="K403" i="8"/>
  <c r="K396" i="8"/>
  <c r="K378" i="8"/>
  <c r="K372" i="8"/>
  <c r="K360" i="8"/>
  <c r="K359" i="8"/>
  <c r="K355" i="8"/>
  <c r="K345" i="8"/>
  <c r="K344" i="8"/>
  <c r="K296" i="8"/>
  <c r="K295" i="8"/>
  <c r="K265" i="8"/>
  <c r="K263" i="8"/>
  <c r="K251" i="8"/>
  <c r="K250" i="8"/>
  <c r="K249" i="8"/>
  <c r="K145" i="8"/>
  <c r="K143" i="8"/>
  <c r="K128" i="8"/>
  <c r="K73" i="8"/>
  <c r="K56" i="8"/>
  <c r="K43" i="8"/>
  <c r="K11" i="8"/>
  <c r="I821" i="8"/>
  <c r="J821" i="8" s="1"/>
  <c r="I820" i="8"/>
  <c r="J820" i="8" s="1"/>
  <c r="K821" i="8" s="1"/>
  <c r="I818" i="8"/>
  <c r="J818" i="8" s="1"/>
  <c r="I817" i="8"/>
  <c r="J817" i="8" s="1"/>
  <c r="K818" i="8" s="1"/>
  <c r="I816" i="8"/>
  <c r="J816" i="8" s="1"/>
  <c r="K817" i="8" s="1"/>
  <c r="I815" i="8"/>
  <c r="J815" i="8" s="1"/>
  <c r="K816" i="8" s="1"/>
  <c r="I814" i="8"/>
  <c r="J814" i="8" s="1"/>
  <c r="K815" i="8" s="1"/>
  <c r="I813" i="8"/>
  <c r="J813" i="8" s="1"/>
  <c r="K814" i="8" s="1"/>
  <c r="I812" i="8"/>
  <c r="J812" i="8" s="1"/>
  <c r="K813" i="8" s="1"/>
  <c r="I811" i="8"/>
  <c r="J811" i="8" s="1"/>
  <c r="I810" i="8"/>
  <c r="J810" i="8" s="1"/>
  <c r="K811" i="8" s="1"/>
  <c r="I809" i="8"/>
  <c r="J809" i="8" s="1"/>
  <c r="K810" i="8" s="1"/>
  <c r="I808" i="8"/>
  <c r="J808" i="8" s="1"/>
  <c r="K809" i="8" s="1"/>
  <c r="I807" i="8"/>
  <c r="J807" i="8" s="1"/>
  <c r="K808" i="8" s="1"/>
  <c r="I806" i="8"/>
  <c r="J806" i="8" s="1"/>
  <c r="K807" i="8" s="1"/>
  <c r="J805" i="8"/>
  <c r="K806" i="8" s="1"/>
  <c r="I805" i="8"/>
  <c r="I804" i="8"/>
  <c r="J804" i="8" s="1"/>
  <c r="K805" i="8" s="1"/>
  <c r="I803" i="8"/>
  <c r="J803" i="8" s="1"/>
  <c r="K804" i="8" s="1"/>
  <c r="I802" i="8"/>
  <c r="J802" i="8" s="1"/>
  <c r="K803" i="8" s="1"/>
  <c r="I801" i="8"/>
  <c r="J801" i="8" s="1"/>
  <c r="K802" i="8" s="1"/>
  <c r="I800" i="8"/>
  <c r="J800" i="8" s="1"/>
  <c r="K801" i="8" s="1"/>
  <c r="I799" i="8"/>
  <c r="J799" i="8" s="1"/>
  <c r="K800" i="8" s="1"/>
  <c r="I798" i="8"/>
  <c r="J798" i="8" s="1"/>
  <c r="K799" i="8" s="1"/>
  <c r="I797" i="8"/>
  <c r="J797" i="8" s="1"/>
  <c r="K798" i="8" s="1"/>
  <c r="I796" i="8"/>
  <c r="J796" i="8" s="1"/>
  <c r="K797" i="8" s="1"/>
  <c r="J795" i="8"/>
  <c r="K796" i="8" s="1"/>
  <c r="I795" i="8"/>
  <c r="I794" i="8"/>
  <c r="J794" i="8" s="1"/>
  <c r="K795" i="8" s="1"/>
  <c r="I793" i="8"/>
  <c r="J793" i="8" s="1"/>
  <c r="K794" i="8" s="1"/>
  <c r="I792" i="8"/>
  <c r="J792" i="8" s="1"/>
  <c r="K793" i="8" s="1"/>
  <c r="I791" i="8"/>
  <c r="J791" i="8" s="1"/>
  <c r="K792" i="8" s="1"/>
  <c r="I790" i="8"/>
  <c r="J790" i="8" s="1"/>
  <c r="K791" i="8" s="1"/>
  <c r="I789" i="8"/>
  <c r="J789" i="8" s="1"/>
  <c r="K790" i="8" s="1"/>
  <c r="I788" i="8"/>
  <c r="J788" i="8" s="1"/>
  <c r="I787" i="8"/>
  <c r="J787" i="8" s="1"/>
  <c r="K788" i="8" s="1"/>
  <c r="I786" i="8"/>
  <c r="J786" i="8" s="1"/>
  <c r="K787" i="8" s="1"/>
  <c r="I785" i="8"/>
  <c r="J785" i="8" s="1"/>
  <c r="K786" i="8" s="1"/>
  <c r="I784" i="8"/>
  <c r="J784" i="8" s="1"/>
  <c r="K785" i="8" s="1"/>
  <c r="I783" i="8"/>
  <c r="J783" i="8" s="1"/>
  <c r="K784" i="8" s="1"/>
  <c r="I782" i="8"/>
  <c r="J782" i="8" s="1"/>
  <c r="K783" i="8" s="1"/>
  <c r="I781" i="8"/>
  <c r="J781" i="8" s="1"/>
  <c r="K782" i="8" s="1"/>
  <c r="I780" i="8"/>
  <c r="J780" i="8" s="1"/>
  <c r="K781" i="8" s="1"/>
  <c r="I779" i="8"/>
  <c r="J779" i="8" s="1"/>
  <c r="K780" i="8" s="1"/>
  <c r="I778" i="8"/>
  <c r="J778" i="8" s="1"/>
  <c r="K779" i="8" s="1"/>
  <c r="I777" i="8"/>
  <c r="J777" i="8" s="1"/>
  <c r="K778" i="8" s="1"/>
  <c r="I776" i="8"/>
  <c r="J776" i="8" s="1"/>
  <c r="K777" i="8" s="1"/>
  <c r="I775" i="8"/>
  <c r="J775" i="8" s="1"/>
  <c r="K776" i="8" s="1"/>
  <c r="I774" i="8"/>
  <c r="J774" i="8" s="1"/>
  <c r="I773" i="8"/>
  <c r="J773" i="8" s="1"/>
  <c r="I772" i="8"/>
  <c r="J772" i="8" s="1"/>
  <c r="K773" i="8" s="1"/>
  <c r="I771" i="8"/>
  <c r="J771" i="8" s="1"/>
  <c r="K772" i="8" s="1"/>
  <c r="I770" i="8"/>
  <c r="J770" i="8" s="1"/>
  <c r="K771" i="8" s="1"/>
  <c r="I769" i="8"/>
  <c r="J769" i="8" s="1"/>
  <c r="K770" i="8" s="1"/>
  <c r="I768" i="8"/>
  <c r="J768" i="8" s="1"/>
  <c r="K769" i="8" s="1"/>
  <c r="I767" i="8"/>
  <c r="J767" i="8" s="1"/>
  <c r="K768" i="8" s="1"/>
  <c r="I766" i="8"/>
  <c r="J766" i="8" s="1"/>
  <c r="K767" i="8" s="1"/>
  <c r="I765" i="8"/>
  <c r="J765" i="8" s="1"/>
  <c r="I764" i="8"/>
  <c r="J764" i="8" s="1"/>
  <c r="I763" i="8"/>
  <c r="J763" i="8" s="1"/>
  <c r="K764" i="8" s="1"/>
  <c r="I762" i="8"/>
  <c r="J762" i="8" s="1"/>
  <c r="I761" i="8"/>
  <c r="J761" i="8" s="1"/>
  <c r="I760" i="8"/>
  <c r="J760" i="8" s="1"/>
  <c r="K761" i="8" s="1"/>
  <c r="I759" i="8"/>
  <c r="J759" i="8" s="1"/>
  <c r="K760" i="8" s="1"/>
  <c r="I758" i="8"/>
  <c r="J758" i="8" s="1"/>
  <c r="K759" i="8" s="1"/>
  <c r="I757" i="8"/>
  <c r="J757" i="8" s="1"/>
  <c r="K758" i="8" s="1"/>
  <c r="J756" i="8"/>
  <c r="K757" i="8" s="1"/>
  <c r="I756" i="8"/>
  <c r="I755" i="8"/>
  <c r="J755" i="8" s="1"/>
  <c r="K756" i="8" s="1"/>
  <c r="I754" i="8"/>
  <c r="J754" i="8" s="1"/>
  <c r="K755" i="8" s="1"/>
  <c r="I753" i="8"/>
  <c r="J753" i="8" s="1"/>
  <c r="K754" i="8" s="1"/>
  <c r="I752" i="8"/>
  <c r="J752" i="8" s="1"/>
  <c r="K753" i="8" s="1"/>
  <c r="I751" i="8"/>
  <c r="J751" i="8" s="1"/>
  <c r="K752" i="8" s="1"/>
  <c r="I750" i="8"/>
  <c r="J750" i="8" s="1"/>
  <c r="K751" i="8" s="1"/>
  <c r="I749" i="8"/>
  <c r="J749" i="8" s="1"/>
  <c r="K750" i="8" s="1"/>
  <c r="I748" i="8"/>
  <c r="J748" i="8" s="1"/>
  <c r="K749" i="8" s="1"/>
  <c r="I747" i="8"/>
  <c r="J747" i="8" s="1"/>
  <c r="K748" i="8" s="1"/>
  <c r="I746" i="8"/>
  <c r="J746" i="8" s="1"/>
  <c r="K747" i="8" s="1"/>
  <c r="I745" i="8"/>
  <c r="J745" i="8" s="1"/>
  <c r="K746" i="8" s="1"/>
  <c r="I744" i="8"/>
  <c r="J744" i="8" s="1"/>
  <c r="K745" i="8" s="1"/>
  <c r="I743" i="8"/>
  <c r="J743" i="8" s="1"/>
  <c r="I742" i="8"/>
  <c r="J742" i="8" s="1"/>
  <c r="I741" i="8"/>
  <c r="J741" i="8" s="1"/>
  <c r="K742" i="8" s="1"/>
  <c r="I740" i="8"/>
  <c r="J740" i="8" s="1"/>
  <c r="K741" i="8" s="1"/>
  <c r="I739" i="8"/>
  <c r="J739" i="8" s="1"/>
  <c r="K740" i="8" s="1"/>
  <c r="I738" i="8"/>
  <c r="J738" i="8" s="1"/>
  <c r="K739" i="8" s="1"/>
  <c r="I737" i="8"/>
  <c r="J737" i="8" s="1"/>
  <c r="K738" i="8" s="1"/>
  <c r="I736" i="8"/>
  <c r="J736" i="8" s="1"/>
  <c r="K737" i="8" s="1"/>
  <c r="I735" i="8"/>
  <c r="J735" i="8" s="1"/>
  <c r="K736" i="8" s="1"/>
  <c r="I734" i="8"/>
  <c r="J734" i="8" s="1"/>
  <c r="K735" i="8" s="1"/>
  <c r="I733" i="8"/>
  <c r="J733" i="8" s="1"/>
  <c r="K734" i="8" s="1"/>
  <c r="I732" i="8"/>
  <c r="J732" i="8" s="1"/>
  <c r="K733" i="8" s="1"/>
  <c r="I731" i="8"/>
  <c r="J731" i="8" s="1"/>
  <c r="K732" i="8" s="1"/>
  <c r="I730" i="8"/>
  <c r="J730" i="8" s="1"/>
  <c r="K731" i="8" s="1"/>
  <c r="I729" i="8"/>
  <c r="J729" i="8" s="1"/>
  <c r="I728" i="8"/>
  <c r="J728" i="8" s="1"/>
  <c r="K729" i="8" s="1"/>
  <c r="I727" i="8"/>
  <c r="J727" i="8" s="1"/>
  <c r="I726" i="8"/>
  <c r="J726" i="8" s="1"/>
  <c r="K727" i="8" s="1"/>
  <c r="I725" i="8"/>
  <c r="J725" i="8" s="1"/>
  <c r="I724" i="8"/>
  <c r="J724" i="8" s="1"/>
  <c r="K725" i="8" s="1"/>
  <c r="J723" i="8"/>
  <c r="K724" i="8" s="1"/>
  <c r="I723" i="8"/>
  <c r="I722" i="8"/>
  <c r="J722" i="8" s="1"/>
  <c r="I721" i="8"/>
  <c r="J721" i="8" s="1"/>
  <c r="K722" i="8" s="1"/>
  <c r="I720" i="8"/>
  <c r="J720" i="8" s="1"/>
  <c r="K721" i="8" s="1"/>
  <c r="I719" i="8"/>
  <c r="J719" i="8" s="1"/>
  <c r="K720" i="8" s="1"/>
  <c r="I718" i="8"/>
  <c r="J718" i="8" s="1"/>
  <c r="K719" i="8" s="1"/>
  <c r="I717" i="8"/>
  <c r="J717" i="8" s="1"/>
  <c r="K718" i="8" s="1"/>
  <c r="I716" i="8"/>
  <c r="J716" i="8" s="1"/>
  <c r="K717" i="8" s="1"/>
  <c r="I715" i="8"/>
  <c r="J715" i="8" s="1"/>
  <c r="K716" i="8" s="1"/>
  <c r="I714" i="8"/>
  <c r="J714" i="8" s="1"/>
  <c r="K715" i="8" s="1"/>
  <c r="I713" i="8"/>
  <c r="J713" i="8" s="1"/>
  <c r="K714" i="8" s="1"/>
  <c r="I712" i="8"/>
  <c r="J712" i="8" s="1"/>
  <c r="K713" i="8" s="1"/>
  <c r="J711" i="8"/>
  <c r="K712" i="8" s="1"/>
  <c r="I711" i="8"/>
  <c r="I710" i="8"/>
  <c r="J710" i="8" s="1"/>
  <c r="K711" i="8" s="1"/>
  <c r="I709" i="8"/>
  <c r="J709" i="8" s="1"/>
  <c r="K710" i="8" s="1"/>
  <c r="I708" i="8"/>
  <c r="J708" i="8" s="1"/>
  <c r="K709" i="8" s="1"/>
  <c r="I707" i="8"/>
  <c r="J707" i="8" s="1"/>
  <c r="K708" i="8" s="1"/>
  <c r="I706" i="8"/>
  <c r="J706" i="8" s="1"/>
  <c r="K707" i="8" s="1"/>
  <c r="I705" i="8"/>
  <c r="J705" i="8" s="1"/>
  <c r="K706" i="8" s="1"/>
  <c r="I704" i="8"/>
  <c r="J704" i="8" s="1"/>
  <c r="K705" i="8" s="1"/>
  <c r="I703" i="8"/>
  <c r="J703" i="8" s="1"/>
  <c r="K704" i="8" s="1"/>
  <c r="I702" i="8"/>
  <c r="J702" i="8" s="1"/>
  <c r="K703" i="8" s="1"/>
  <c r="I701" i="8"/>
  <c r="J701" i="8" s="1"/>
  <c r="K702" i="8" s="1"/>
  <c r="I700" i="8"/>
  <c r="J700" i="8" s="1"/>
  <c r="K701" i="8" s="1"/>
  <c r="I699" i="8"/>
  <c r="J699" i="8" s="1"/>
  <c r="K700" i="8" s="1"/>
  <c r="I698" i="8"/>
  <c r="J698" i="8" s="1"/>
  <c r="K699" i="8" s="1"/>
  <c r="J697" i="8"/>
  <c r="K698" i="8" s="1"/>
  <c r="I697" i="8"/>
  <c r="I696" i="8"/>
  <c r="J696" i="8" s="1"/>
  <c r="K697" i="8" s="1"/>
  <c r="I695" i="8"/>
  <c r="J695" i="8" s="1"/>
  <c r="K696" i="8" s="1"/>
  <c r="I694" i="8"/>
  <c r="J694" i="8" s="1"/>
  <c r="K695" i="8" s="1"/>
  <c r="I693" i="8"/>
  <c r="J693" i="8" s="1"/>
  <c r="K694" i="8" s="1"/>
  <c r="I692" i="8"/>
  <c r="J692" i="8" s="1"/>
  <c r="K693" i="8" s="1"/>
  <c r="I691" i="8"/>
  <c r="J691" i="8" s="1"/>
  <c r="K692" i="8" s="1"/>
  <c r="I690" i="8"/>
  <c r="J690" i="8" s="1"/>
  <c r="K691" i="8" s="1"/>
  <c r="I689" i="8"/>
  <c r="J689" i="8" s="1"/>
  <c r="K690" i="8" s="1"/>
  <c r="I688" i="8"/>
  <c r="J688" i="8" s="1"/>
  <c r="K689" i="8" s="1"/>
  <c r="I687" i="8"/>
  <c r="J687" i="8" s="1"/>
  <c r="K688" i="8" s="1"/>
  <c r="I686" i="8"/>
  <c r="J686" i="8" s="1"/>
  <c r="K687" i="8" s="1"/>
  <c r="I685" i="8"/>
  <c r="J685" i="8" s="1"/>
  <c r="K686" i="8" s="1"/>
  <c r="I684" i="8"/>
  <c r="J684" i="8" s="1"/>
  <c r="K685" i="8" s="1"/>
  <c r="I683" i="8"/>
  <c r="J683" i="8" s="1"/>
  <c r="K684" i="8" s="1"/>
  <c r="I682" i="8"/>
  <c r="J682" i="8" s="1"/>
  <c r="K683" i="8" s="1"/>
  <c r="I681" i="8"/>
  <c r="J681" i="8" s="1"/>
  <c r="K682" i="8" s="1"/>
  <c r="I680" i="8"/>
  <c r="J680" i="8" s="1"/>
  <c r="K681" i="8" s="1"/>
  <c r="I679" i="8"/>
  <c r="J679" i="8" s="1"/>
  <c r="I678" i="8"/>
  <c r="J678" i="8" s="1"/>
  <c r="I677" i="8"/>
  <c r="J677" i="8" s="1"/>
  <c r="K678" i="8" s="1"/>
  <c r="I676" i="8"/>
  <c r="J676" i="8" s="1"/>
  <c r="K677" i="8" s="1"/>
  <c r="I675" i="8"/>
  <c r="J675" i="8" s="1"/>
  <c r="K676" i="8" s="1"/>
  <c r="I674" i="8"/>
  <c r="J674" i="8" s="1"/>
  <c r="K675" i="8" s="1"/>
  <c r="I673" i="8"/>
  <c r="J673" i="8" s="1"/>
  <c r="K674" i="8" s="1"/>
  <c r="I672" i="8"/>
  <c r="J672" i="8" s="1"/>
  <c r="K673" i="8" s="1"/>
  <c r="I671" i="8"/>
  <c r="J671" i="8" s="1"/>
  <c r="K672" i="8" s="1"/>
  <c r="I670" i="8"/>
  <c r="J670" i="8" s="1"/>
  <c r="K671" i="8" s="1"/>
  <c r="I669" i="8"/>
  <c r="J669" i="8" s="1"/>
  <c r="K670" i="8" s="1"/>
  <c r="I668" i="8"/>
  <c r="J668" i="8" s="1"/>
  <c r="K669" i="8" s="1"/>
  <c r="I667" i="8"/>
  <c r="J667" i="8" s="1"/>
  <c r="K668" i="8" s="1"/>
  <c r="I666" i="8"/>
  <c r="J666" i="8" s="1"/>
  <c r="K667" i="8" s="1"/>
  <c r="I665" i="8"/>
  <c r="J665" i="8" s="1"/>
  <c r="K666" i="8" s="1"/>
  <c r="I664" i="8"/>
  <c r="J664" i="8" s="1"/>
  <c r="K665" i="8" s="1"/>
  <c r="I663" i="8"/>
  <c r="J663" i="8" s="1"/>
  <c r="K664" i="8" s="1"/>
  <c r="I662" i="8"/>
  <c r="J662" i="8" s="1"/>
  <c r="K663" i="8" s="1"/>
  <c r="I661" i="8"/>
  <c r="J661" i="8" s="1"/>
  <c r="K662" i="8" s="1"/>
  <c r="J660" i="8"/>
  <c r="I660" i="8"/>
  <c r="I659" i="8"/>
  <c r="J659" i="8" s="1"/>
  <c r="K660" i="8" s="1"/>
  <c r="I658" i="8"/>
  <c r="J658" i="8" s="1"/>
  <c r="K659" i="8" s="1"/>
  <c r="I657" i="8"/>
  <c r="J657" i="8" s="1"/>
  <c r="K658" i="8" s="1"/>
  <c r="I656" i="8"/>
  <c r="J656" i="8" s="1"/>
  <c r="K657" i="8" s="1"/>
  <c r="I655" i="8"/>
  <c r="J655" i="8" s="1"/>
  <c r="K656" i="8" s="1"/>
  <c r="I654" i="8"/>
  <c r="J654" i="8" s="1"/>
  <c r="K655" i="8" s="1"/>
  <c r="I653" i="8"/>
  <c r="J653" i="8" s="1"/>
  <c r="K654" i="8" s="1"/>
  <c r="I652" i="8"/>
  <c r="J652" i="8" s="1"/>
  <c r="K653" i="8" s="1"/>
  <c r="I651" i="8"/>
  <c r="J651" i="8" s="1"/>
  <c r="K652" i="8" s="1"/>
  <c r="I650" i="8"/>
  <c r="J650" i="8" s="1"/>
  <c r="K651" i="8" s="1"/>
  <c r="I649" i="8"/>
  <c r="J649" i="8" s="1"/>
  <c r="K650" i="8" s="1"/>
  <c r="I648" i="8"/>
  <c r="J648" i="8" s="1"/>
  <c r="K649" i="8" s="1"/>
  <c r="I647" i="8"/>
  <c r="J647" i="8" s="1"/>
  <c r="K648" i="8" s="1"/>
  <c r="I646" i="8"/>
  <c r="J646" i="8" s="1"/>
  <c r="I645" i="8"/>
  <c r="J645" i="8" s="1"/>
  <c r="K646" i="8" s="1"/>
  <c r="I644" i="8"/>
  <c r="J644" i="8" s="1"/>
  <c r="K645" i="8" s="1"/>
  <c r="I643" i="8"/>
  <c r="J643" i="8" s="1"/>
  <c r="K644" i="8" s="1"/>
  <c r="I642" i="8"/>
  <c r="J642" i="8" s="1"/>
  <c r="K643" i="8" s="1"/>
  <c r="I641" i="8"/>
  <c r="J641" i="8" s="1"/>
  <c r="K642" i="8" s="1"/>
  <c r="J640" i="8"/>
  <c r="K641" i="8" s="1"/>
  <c r="I640" i="8"/>
  <c r="I639" i="8"/>
  <c r="J639" i="8" s="1"/>
  <c r="K640" i="8" s="1"/>
  <c r="I638" i="8"/>
  <c r="J638" i="8" s="1"/>
  <c r="K639" i="8" s="1"/>
  <c r="I637" i="8"/>
  <c r="J637" i="8" s="1"/>
  <c r="K638" i="8" s="1"/>
  <c r="I636" i="8"/>
  <c r="J636" i="8" s="1"/>
  <c r="K637" i="8" s="1"/>
  <c r="I635" i="8"/>
  <c r="J635" i="8" s="1"/>
  <c r="K636" i="8" s="1"/>
  <c r="I634" i="8"/>
  <c r="J634" i="8" s="1"/>
  <c r="K635" i="8" s="1"/>
  <c r="I633" i="8"/>
  <c r="J633" i="8" s="1"/>
  <c r="K634" i="8" s="1"/>
  <c r="I632" i="8"/>
  <c r="J632" i="8" s="1"/>
  <c r="K633" i="8" s="1"/>
  <c r="I631" i="8"/>
  <c r="J631" i="8" s="1"/>
  <c r="K632" i="8" s="1"/>
  <c r="I630" i="8"/>
  <c r="J630" i="8" s="1"/>
  <c r="K631" i="8" s="1"/>
  <c r="I629" i="8"/>
  <c r="J629" i="8" s="1"/>
  <c r="K630" i="8" s="1"/>
  <c r="I628" i="8"/>
  <c r="J628" i="8" s="1"/>
  <c r="K629" i="8" s="1"/>
  <c r="I627" i="8"/>
  <c r="J627" i="8" s="1"/>
  <c r="K628" i="8" s="1"/>
  <c r="I626" i="8"/>
  <c r="J626" i="8" s="1"/>
  <c r="K627" i="8" s="1"/>
  <c r="I625" i="8"/>
  <c r="J625" i="8" s="1"/>
  <c r="K626" i="8" s="1"/>
  <c r="I624" i="8"/>
  <c r="J624" i="8" s="1"/>
  <c r="K625" i="8" s="1"/>
  <c r="I623" i="8"/>
  <c r="J623" i="8" s="1"/>
  <c r="K624" i="8" s="1"/>
  <c r="I622" i="8"/>
  <c r="J622" i="8" s="1"/>
  <c r="K623" i="8" s="1"/>
  <c r="I621" i="8"/>
  <c r="J621" i="8" s="1"/>
  <c r="K622" i="8" s="1"/>
  <c r="I620" i="8"/>
  <c r="J620" i="8" s="1"/>
  <c r="K621" i="8" s="1"/>
  <c r="I619" i="8"/>
  <c r="J619" i="8" s="1"/>
  <c r="I618" i="8"/>
  <c r="J618" i="8" s="1"/>
  <c r="I617" i="8"/>
  <c r="J617" i="8" s="1"/>
  <c r="I616" i="8"/>
  <c r="J616" i="8" s="1"/>
  <c r="K617" i="8" s="1"/>
  <c r="I615" i="8"/>
  <c r="J615" i="8" s="1"/>
  <c r="K616" i="8" s="1"/>
  <c r="I614" i="8"/>
  <c r="J614" i="8" s="1"/>
  <c r="K615" i="8" s="1"/>
  <c r="I613" i="8"/>
  <c r="J613" i="8" s="1"/>
  <c r="K614" i="8" s="1"/>
  <c r="I612" i="8"/>
  <c r="J612" i="8" s="1"/>
  <c r="K613" i="8" s="1"/>
  <c r="I611" i="8"/>
  <c r="J611" i="8" s="1"/>
  <c r="I610" i="8"/>
  <c r="J610" i="8" s="1"/>
  <c r="K611" i="8" s="1"/>
  <c r="I609" i="8"/>
  <c r="J609" i="8" s="1"/>
  <c r="K610" i="8" s="1"/>
  <c r="I608" i="8"/>
  <c r="J608" i="8" s="1"/>
  <c r="K609" i="8" s="1"/>
  <c r="I607" i="8"/>
  <c r="J607" i="8" s="1"/>
  <c r="K608" i="8" s="1"/>
  <c r="I606" i="8"/>
  <c r="J606" i="8" s="1"/>
  <c r="K607" i="8" s="1"/>
  <c r="I605" i="8"/>
  <c r="J605" i="8" s="1"/>
  <c r="I604" i="8"/>
  <c r="J604" i="8" s="1"/>
  <c r="K605" i="8" s="1"/>
  <c r="I603" i="8"/>
  <c r="J603" i="8" s="1"/>
  <c r="K604" i="8" s="1"/>
  <c r="I602" i="8"/>
  <c r="J602" i="8" s="1"/>
  <c r="K603" i="8" s="1"/>
  <c r="I601" i="8"/>
  <c r="J601" i="8" s="1"/>
  <c r="K602" i="8" s="1"/>
  <c r="I600" i="8"/>
  <c r="J600" i="8" s="1"/>
  <c r="K601" i="8" s="1"/>
  <c r="I599" i="8"/>
  <c r="J599" i="8" s="1"/>
  <c r="K600" i="8" s="1"/>
  <c r="I598" i="8"/>
  <c r="J598" i="8" s="1"/>
  <c r="K599" i="8" s="1"/>
  <c r="I597" i="8"/>
  <c r="J597" i="8" s="1"/>
  <c r="K598" i="8" s="1"/>
  <c r="I596" i="8"/>
  <c r="J596" i="8" s="1"/>
  <c r="K597" i="8" s="1"/>
  <c r="I595" i="8"/>
  <c r="J595" i="8" s="1"/>
  <c r="K596" i="8" s="1"/>
  <c r="I594" i="8"/>
  <c r="J594" i="8" s="1"/>
  <c r="K595" i="8" s="1"/>
  <c r="I593" i="8"/>
  <c r="J593" i="8" s="1"/>
  <c r="K594" i="8" s="1"/>
  <c r="I592" i="8"/>
  <c r="J592" i="8" s="1"/>
  <c r="K593" i="8" s="1"/>
  <c r="I591" i="8"/>
  <c r="J591" i="8" s="1"/>
  <c r="K592" i="8" s="1"/>
  <c r="I590" i="8"/>
  <c r="J590" i="8" s="1"/>
  <c r="K591" i="8" s="1"/>
  <c r="I589" i="8"/>
  <c r="J589" i="8" s="1"/>
  <c r="K590" i="8" s="1"/>
  <c r="I588" i="8"/>
  <c r="J588" i="8" s="1"/>
  <c r="K589" i="8" s="1"/>
  <c r="I587" i="8"/>
  <c r="J587" i="8" s="1"/>
  <c r="K588" i="8" s="1"/>
  <c r="I586" i="8"/>
  <c r="J586" i="8" s="1"/>
  <c r="K587" i="8" s="1"/>
  <c r="I585" i="8"/>
  <c r="J585" i="8" s="1"/>
  <c r="I584" i="8"/>
  <c r="J584" i="8" s="1"/>
  <c r="K585" i="8" s="1"/>
  <c r="I583" i="8"/>
  <c r="J583" i="8" s="1"/>
  <c r="I582" i="8"/>
  <c r="J582" i="8" s="1"/>
  <c r="I581" i="8"/>
  <c r="J581" i="8" s="1"/>
  <c r="K582" i="8" s="1"/>
  <c r="I580" i="8"/>
  <c r="J580" i="8" s="1"/>
  <c r="K581" i="8" s="1"/>
  <c r="I579" i="8"/>
  <c r="J579" i="8" s="1"/>
  <c r="K580" i="8" s="1"/>
  <c r="I578" i="8"/>
  <c r="J578" i="8" s="1"/>
  <c r="K579" i="8" s="1"/>
  <c r="I577" i="8"/>
  <c r="J577" i="8" s="1"/>
  <c r="K578" i="8" s="1"/>
  <c r="I576" i="8"/>
  <c r="J576" i="8" s="1"/>
  <c r="K577" i="8" s="1"/>
  <c r="I575" i="8"/>
  <c r="J575" i="8" s="1"/>
  <c r="K576" i="8" s="1"/>
  <c r="I574" i="8"/>
  <c r="J574" i="8" s="1"/>
  <c r="K575" i="8" s="1"/>
  <c r="I573" i="8"/>
  <c r="J573" i="8" s="1"/>
  <c r="K574" i="8" s="1"/>
  <c r="I572" i="8"/>
  <c r="J572" i="8" s="1"/>
  <c r="K573" i="8" s="1"/>
  <c r="I571" i="8"/>
  <c r="J571" i="8" s="1"/>
  <c r="K572" i="8" s="1"/>
  <c r="I570" i="8"/>
  <c r="J570" i="8" s="1"/>
  <c r="K571" i="8" s="1"/>
  <c r="I569" i="8"/>
  <c r="J569" i="8" s="1"/>
  <c r="I568" i="8"/>
  <c r="J568" i="8" s="1"/>
  <c r="K569" i="8" s="1"/>
  <c r="I567" i="8"/>
  <c r="J567" i="8" s="1"/>
  <c r="K568" i="8" s="1"/>
  <c r="I566" i="8"/>
  <c r="J566" i="8" s="1"/>
  <c r="K567" i="8" s="1"/>
  <c r="I565" i="8"/>
  <c r="J565" i="8" s="1"/>
  <c r="K566" i="8" s="1"/>
  <c r="I564" i="8"/>
  <c r="J564" i="8" s="1"/>
  <c r="K565" i="8" s="1"/>
  <c r="I563" i="8"/>
  <c r="J563" i="8" s="1"/>
  <c r="K564" i="8" s="1"/>
  <c r="I562" i="8"/>
  <c r="J562" i="8" s="1"/>
  <c r="K563" i="8" s="1"/>
  <c r="I561" i="8"/>
  <c r="J561" i="8" s="1"/>
  <c r="K562" i="8" s="1"/>
  <c r="I560" i="8"/>
  <c r="J560" i="8" s="1"/>
  <c r="K561" i="8" s="1"/>
  <c r="I559" i="8"/>
  <c r="J559" i="8" s="1"/>
  <c r="K560" i="8" s="1"/>
  <c r="I558" i="8"/>
  <c r="J558" i="8" s="1"/>
  <c r="K559" i="8" s="1"/>
  <c r="I557" i="8"/>
  <c r="J557" i="8" s="1"/>
  <c r="I556" i="8"/>
  <c r="J556" i="8" s="1"/>
  <c r="K557" i="8" s="1"/>
  <c r="I555" i="8"/>
  <c r="J555" i="8" s="1"/>
  <c r="K556" i="8" s="1"/>
  <c r="I554" i="8"/>
  <c r="J554" i="8" s="1"/>
  <c r="K555" i="8" s="1"/>
  <c r="I553" i="8"/>
  <c r="J553" i="8" s="1"/>
  <c r="K554" i="8" s="1"/>
  <c r="I552" i="8"/>
  <c r="J552" i="8" s="1"/>
  <c r="I551" i="8"/>
  <c r="J551" i="8" s="1"/>
  <c r="K552" i="8" s="1"/>
  <c r="I550" i="8"/>
  <c r="J550" i="8" s="1"/>
  <c r="K551" i="8" s="1"/>
  <c r="I549" i="8"/>
  <c r="J549" i="8" s="1"/>
  <c r="K550" i="8" s="1"/>
  <c r="I548" i="8"/>
  <c r="J548" i="8" s="1"/>
  <c r="K549" i="8" s="1"/>
  <c r="I547" i="8"/>
  <c r="J547" i="8" s="1"/>
  <c r="K548" i="8" s="1"/>
  <c r="I546" i="8"/>
  <c r="J546" i="8" s="1"/>
  <c r="K547" i="8" s="1"/>
  <c r="I545" i="8"/>
  <c r="J545" i="8" s="1"/>
  <c r="K546" i="8" s="1"/>
  <c r="I544" i="8"/>
  <c r="J544" i="8" s="1"/>
  <c r="K545" i="8" s="1"/>
  <c r="I543" i="8"/>
  <c r="J543" i="8" s="1"/>
  <c r="K544" i="8" s="1"/>
  <c r="I542" i="8"/>
  <c r="J542" i="8" s="1"/>
  <c r="K543" i="8" s="1"/>
  <c r="I541" i="8"/>
  <c r="J541" i="8" s="1"/>
  <c r="K542" i="8" s="1"/>
  <c r="I540" i="8"/>
  <c r="J540" i="8" s="1"/>
  <c r="K541" i="8" s="1"/>
  <c r="I539" i="8"/>
  <c r="J539" i="8" s="1"/>
  <c r="K540" i="8" s="1"/>
  <c r="I538" i="8"/>
  <c r="J538" i="8" s="1"/>
  <c r="K539" i="8" s="1"/>
  <c r="I537" i="8"/>
  <c r="J537" i="8" s="1"/>
  <c r="K538" i="8" s="1"/>
  <c r="I536" i="8"/>
  <c r="J536" i="8" s="1"/>
  <c r="K537" i="8" s="1"/>
  <c r="I535" i="8"/>
  <c r="J535" i="8" s="1"/>
  <c r="K536" i="8" s="1"/>
  <c r="I534" i="8"/>
  <c r="J534" i="8" s="1"/>
  <c r="K535" i="8" s="1"/>
  <c r="I533" i="8"/>
  <c r="J533" i="8" s="1"/>
  <c r="K534" i="8" s="1"/>
  <c r="I532" i="8"/>
  <c r="J532" i="8" s="1"/>
  <c r="K533" i="8" s="1"/>
  <c r="I531" i="8"/>
  <c r="J531" i="8" s="1"/>
  <c r="K532" i="8" s="1"/>
  <c r="I530" i="8"/>
  <c r="J530" i="8" s="1"/>
  <c r="K531" i="8" s="1"/>
  <c r="I529" i="8"/>
  <c r="J529" i="8" s="1"/>
  <c r="K530" i="8" s="1"/>
  <c r="I528" i="8"/>
  <c r="J528" i="8" s="1"/>
  <c r="K529" i="8" s="1"/>
  <c r="I527" i="8"/>
  <c r="J527" i="8" s="1"/>
  <c r="K528" i="8" s="1"/>
  <c r="I526" i="8"/>
  <c r="J526" i="8" s="1"/>
  <c r="K527" i="8" s="1"/>
  <c r="I525" i="8"/>
  <c r="J525" i="8" s="1"/>
  <c r="K526" i="8" s="1"/>
  <c r="I524" i="8"/>
  <c r="J524" i="8" s="1"/>
  <c r="K525" i="8" s="1"/>
  <c r="I523" i="8"/>
  <c r="J523" i="8" s="1"/>
  <c r="K524" i="8" s="1"/>
  <c r="I522" i="8"/>
  <c r="J522" i="8" s="1"/>
  <c r="K523" i="8" s="1"/>
  <c r="I521" i="8"/>
  <c r="J521" i="8" s="1"/>
  <c r="K522" i="8" s="1"/>
  <c r="I520" i="8"/>
  <c r="J520" i="8" s="1"/>
  <c r="K521" i="8" s="1"/>
  <c r="I519" i="8"/>
  <c r="J519" i="8" s="1"/>
  <c r="K520" i="8" s="1"/>
  <c r="I518" i="8"/>
  <c r="J518" i="8" s="1"/>
  <c r="K519" i="8" s="1"/>
  <c r="I517" i="8"/>
  <c r="J517" i="8" s="1"/>
  <c r="K518" i="8" s="1"/>
  <c r="I516" i="8"/>
  <c r="J516" i="8" s="1"/>
  <c r="I515" i="8"/>
  <c r="J515" i="8" s="1"/>
  <c r="I514" i="8"/>
  <c r="J514" i="8" s="1"/>
  <c r="K515" i="8" s="1"/>
  <c r="I513" i="8"/>
  <c r="J513" i="8" s="1"/>
  <c r="K514" i="8" s="1"/>
  <c r="I512" i="8"/>
  <c r="J512" i="8" s="1"/>
  <c r="K513" i="8" s="1"/>
  <c r="I511" i="8"/>
  <c r="J511" i="8" s="1"/>
  <c r="K512" i="8" s="1"/>
  <c r="I510" i="8"/>
  <c r="J510" i="8" s="1"/>
  <c r="K511" i="8" s="1"/>
  <c r="I509" i="8"/>
  <c r="J509" i="8" s="1"/>
  <c r="K510" i="8" s="1"/>
  <c r="I508" i="8"/>
  <c r="J508" i="8" s="1"/>
  <c r="K509" i="8" s="1"/>
  <c r="I507" i="8"/>
  <c r="J507" i="8" s="1"/>
  <c r="K508" i="8" s="1"/>
  <c r="I506" i="8"/>
  <c r="J506" i="8" s="1"/>
  <c r="I505" i="8"/>
  <c r="J505" i="8" s="1"/>
  <c r="K506" i="8" s="1"/>
  <c r="I504" i="8"/>
  <c r="J504" i="8" s="1"/>
  <c r="K505" i="8" s="1"/>
  <c r="I503" i="8"/>
  <c r="J503" i="8" s="1"/>
  <c r="K504" i="8" s="1"/>
  <c r="I502" i="8"/>
  <c r="J502" i="8" s="1"/>
  <c r="K503" i="8" s="1"/>
  <c r="I501" i="8"/>
  <c r="J501" i="8" s="1"/>
  <c r="K502" i="8" s="1"/>
  <c r="I500" i="8"/>
  <c r="J500" i="8" s="1"/>
  <c r="K501" i="8" s="1"/>
  <c r="I499" i="8"/>
  <c r="J499" i="8" s="1"/>
  <c r="K500" i="8" s="1"/>
  <c r="I498" i="8"/>
  <c r="J498" i="8" s="1"/>
  <c r="K499" i="8" s="1"/>
  <c r="I497" i="8"/>
  <c r="J497" i="8" s="1"/>
  <c r="K498" i="8" s="1"/>
  <c r="I496" i="8"/>
  <c r="J496" i="8" s="1"/>
  <c r="K497" i="8" s="1"/>
  <c r="I495" i="8"/>
  <c r="J495" i="8" s="1"/>
  <c r="K496" i="8" s="1"/>
  <c r="I494" i="8"/>
  <c r="J494" i="8" s="1"/>
  <c r="K495" i="8" s="1"/>
  <c r="I493" i="8"/>
  <c r="J493" i="8" s="1"/>
  <c r="K494" i="8" s="1"/>
  <c r="I492" i="8"/>
  <c r="J492" i="8" s="1"/>
  <c r="K493" i="8" s="1"/>
  <c r="I491" i="8"/>
  <c r="J491" i="8" s="1"/>
  <c r="K492" i="8" s="1"/>
  <c r="I490" i="8"/>
  <c r="J490" i="8" s="1"/>
  <c r="K491" i="8" s="1"/>
  <c r="I489" i="8"/>
  <c r="J489" i="8" s="1"/>
  <c r="K490" i="8" s="1"/>
  <c r="I488" i="8"/>
  <c r="J488" i="8" s="1"/>
  <c r="K489" i="8" s="1"/>
  <c r="I487" i="8"/>
  <c r="J487" i="8" s="1"/>
  <c r="I486" i="8"/>
  <c r="J486" i="8" s="1"/>
  <c r="K487" i="8" s="1"/>
  <c r="I485" i="8"/>
  <c r="J485" i="8" s="1"/>
  <c r="K486" i="8" s="1"/>
  <c r="I484" i="8"/>
  <c r="J484" i="8" s="1"/>
  <c r="K485" i="8" s="1"/>
  <c r="I483" i="8"/>
  <c r="J483" i="8" s="1"/>
  <c r="K484" i="8" s="1"/>
  <c r="I482" i="8"/>
  <c r="J482" i="8" s="1"/>
  <c r="K483" i="8" s="1"/>
  <c r="I481" i="8"/>
  <c r="J481" i="8" s="1"/>
  <c r="K482" i="8" s="1"/>
  <c r="I480" i="8"/>
  <c r="J480" i="8" s="1"/>
  <c r="K481" i="8" s="1"/>
  <c r="I479" i="8"/>
  <c r="J479" i="8" s="1"/>
  <c r="K480" i="8" s="1"/>
  <c r="I478" i="8"/>
  <c r="J478" i="8" s="1"/>
  <c r="K479" i="8" s="1"/>
  <c r="I477" i="8"/>
  <c r="J477" i="8" s="1"/>
  <c r="K478" i="8" s="1"/>
  <c r="I476" i="8"/>
  <c r="J476" i="8" s="1"/>
  <c r="I475" i="8"/>
  <c r="J475" i="8" s="1"/>
  <c r="K476" i="8" s="1"/>
  <c r="I474" i="8"/>
  <c r="J474" i="8" s="1"/>
  <c r="K475" i="8" s="1"/>
  <c r="I473" i="8"/>
  <c r="J473" i="8" s="1"/>
  <c r="I472" i="8"/>
  <c r="J472" i="8" s="1"/>
  <c r="K473" i="8" s="1"/>
  <c r="I471" i="8"/>
  <c r="J471" i="8" s="1"/>
  <c r="K472" i="8" s="1"/>
  <c r="I470" i="8"/>
  <c r="J470" i="8" s="1"/>
  <c r="K471" i="8" s="1"/>
  <c r="I469" i="8"/>
  <c r="J469" i="8" s="1"/>
  <c r="K470" i="8" s="1"/>
  <c r="I468" i="8"/>
  <c r="J468" i="8" s="1"/>
  <c r="K469" i="8" s="1"/>
  <c r="I467" i="8"/>
  <c r="J467" i="8" s="1"/>
  <c r="K468" i="8" s="1"/>
  <c r="I466" i="8"/>
  <c r="J466" i="8" s="1"/>
  <c r="K467" i="8" s="1"/>
  <c r="I465" i="8"/>
  <c r="J465" i="8" s="1"/>
  <c r="K466" i="8" s="1"/>
  <c r="I464" i="8"/>
  <c r="J464" i="8" s="1"/>
  <c r="I463" i="8"/>
  <c r="J463" i="8" s="1"/>
  <c r="I462" i="8"/>
  <c r="J462" i="8" s="1"/>
  <c r="K463" i="8" s="1"/>
  <c r="I461" i="8"/>
  <c r="J461" i="8" s="1"/>
  <c r="K462" i="8" s="1"/>
  <c r="I460" i="8"/>
  <c r="J460" i="8" s="1"/>
  <c r="K461" i="8" s="1"/>
  <c r="I459" i="8"/>
  <c r="J459" i="8" s="1"/>
  <c r="K460" i="8" s="1"/>
  <c r="I458" i="8"/>
  <c r="J458" i="8" s="1"/>
  <c r="K459" i="8" s="1"/>
  <c r="I457" i="8"/>
  <c r="J457" i="8" s="1"/>
  <c r="K458" i="8" s="1"/>
  <c r="I456" i="8"/>
  <c r="J456" i="8" s="1"/>
  <c r="I455" i="8"/>
  <c r="J455" i="8" s="1"/>
  <c r="K456" i="8" s="1"/>
  <c r="I454" i="8"/>
  <c r="J454" i="8" s="1"/>
  <c r="K455" i="8" s="1"/>
  <c r="I453" i="8"/>
  <c r="J453" i="8" s="1"/>
  <c r="K454" i="8" s="1"/>
  <c r="I452" i="8"/>
  <c r="J452" i="8" s="1"/>
  <c r="K453" i="8" s="1"/>
  <c r="I451" i="8"/>
  <c r="J451" i="8" s="1"/>
  <c r="K452" i="8" s="1"/>
  <c r="I450" i="8"/>
  <c r="J450" i="8" s="1"/>
  <c r="K451" i="8" s="1"/>
  <c r="I449" i="8"/>
  <c r="J449" i="8" s="1"/>
  <c r="K450" i="8" s="1"/>
  <c r="I448" i="8"/>
  <c r="J448" i="8" s="1"/>
  <c r="K449" i="8" s="1"/>
  <c r="I447" i="8"/>
  <c r="J447" i="8" s="1"/>
  <c r="K448" i="8" s="1"/>
  <c r="I446" i="8"/>
  <c r="J446" i="8" s="1"/>
  <c r="K447" i="8" s="1"/>
  <c r="I445" i="8"/>
  <c r="J445" i="8" s="1"/>
  <c r="K446" i="8" s="1"/>
  <c r="I444" i="8"/>
  <c r="J444" i="8" s="1"/>
  <c r="K445" i="8" s="1"/>
  <c r="I443" i="8"/>
  <c r="J443" i="8" s="1"/>
  <c r="K444" i="8" s="1"/>
  <c r="I442" i="8"/>
  <c r="J442" i="8" s="1"/>
  <c r="K443" i="8" s="1"/>
  <c r="I441" i="8"/>
  <c r="J441" i="8" s="1"/>
  <c r="K442" i="8" s="1"/>
  <c r="I440" i="8"/>
  <c r="J440" i="8" s="1"/>
  <c r="K441" i="8" s="1"/>
  <c r="I439" i="8"/>
  <c r="J439" i="8" s="1"/>
  <c r="K440" i="8" s="1"/>
  <c r="I438" i="8"/>
  <c r="J438" i="8" s="1"/>
  <c r="K439" i="8" s="1"/>
  <c r="I437" i="8"/>
  <c r="J437" i="8" s="1"/>
  <c r="K438" i="8" s="1"/>
  <c r="I436" i="8"/>
  <c r="J436" i="8" s="1"/>
  <c r="K437" i="8" s="1"/>
  <c r="I435" i="8"/>
  <c r="J435" i="8" s="1"/>
  <c r="K436" i="8" s="1"/>
  <c r="I434" i="8"/>
  <c r="J434" i="8" s="1"/>
  <c r="K435" i="8" s="1"/>
  <c r="I433" i="8"/>
  <c r="J433" i="8" s="1"/>
  <c r="K434" i="8" s="1"/>
  <c r="I432" i="8"/>
  <c r="J432" i="8" s="1"/>
  <c r="K433" i="8" s="1"/>
  <c r="I431" i="8"/>
  <c r="J431" i="8" s="1"/>
  <c r="K432" i="8" s="1"/>
  <c r="J430" i="8"/>
  <c r="K431" i="8" s="1"/>
  <c r="I430" i="8"/>
  <c r="I429" i="8"/>
  <c r="J429" i="8" s="1"/>
  <c r="K430" i="8" s="1"/>
  <c r="I428" i="8"/>
  <c r="J428" i="8" s="1"/>
  <c r="K429" i="8" s="1"/>
  <c r="I427" i="8"/>
  <c r="J427" i="8" s="1"/>
  <c r="K428" i="8" s="1"/>
  <c r="I426" i="8"/>
  <c r="J426" i="8" s="1"/>
  <c r="K427" i="8" s="1"/>
  <c r="I425" i="8"/>
  <c r="J425" i="8" s="1"/>
  <c r="K426" i="8" s="1"/>
  <c r="I424" i="8"/>
  <c r="J424" i="8" s="1"/>
  <c r="K425" i="8" s="1"/>
  <c r="I423" i="8"/>
  <c r="J423" i="8" s="1"/>
  <c r="K424" i="8" s="1"/>
  <c r="I422" i="8"/>
  <c r="J422" i="8" s="1"/>
  <c r="K423" i="8" s="1"/>
  <c r="I421" i="8"/>
  <c r="J421" i="8" s="1"/>
  <c r="K422" i="8" s="1"/>
  <c r="I420" i="8"/>
  <c r="J420" i="8" s="1"/>
  <c r="K421" i="8" s="1"/>
  <c r="I419" i="8"/>
  <c r="J419" i="8" s="1"/>
  <c r="K420" i="8" s="1"/>
  <c r="I418" i="8"/>
  <c r="J418" i="8" s="1"/>
  <c r="K419" i="8" s="1"/>
  <c r="I417" i="8"/>
  <c r="J417" i="8" s="1"/>
  <c r="K418" i="8" s="1"/>
  <c r="I416" i="8"/>
  <c r="J416" i="8" s="1"/>
  <c r="K417" i="8" s="1"/>
  <c r="I415" i="8"/>
  <c r="J415" i="8" s="1"/>
  <c r="K416" i="8" s="1"/>
  <c r="I414" i="8"/>
  <c r="J414" i="8" s="1"/>
  <c r="K415" i="8" s="1"/>
  <c r="I413" i="8"/>
  <c r="J413" i="8" s="1"/>
  <c r="I412" i="8"/>
  <c r="J412" i="8" s="1"/>
  <c r="K413" i="8" s="1"/>
  <c r="I411" i="8"/>
  <c r="J411" i="8" s="1"/>
  <c r="K412" i="8" s="1"/>
  <c r="I410" i="8"/>
  <c r="J410" i="8" s="1"/>
  <c r="K411" i="8" s="1"/>
  <c r="I409" i="8"/>
  <c r="J409" i="8" s="1"/>
  <c r="K410" i="8" s="1"/>
  <c r="I408" i="8"/>
  <c r="J408" i="8" s="1"/>
  <c r="K409" i="8" s="1"/>
  <c r="I407" i="8"/>
  <c r="J407" i="8" s="1"/>
  <c r="K408" i="8" s="1"/>
  <c r="I406" i="8"/>
  <c r="J406" i="8" s="1"/>
  <c r="K407" i="8" s="1"/>
  <c r="I405" i="8"/>
  <c r="J405" i="8" s="1"/>
  <c r="K406" i="8" s="1"/>
  <c r="I404" i="8"/>
  <c r="J404" i="8" s="1"/>
  <c r="K405" i="8" s="1"/>
  <c r="I403" i="8"/>
  <c r="J403" i="8" s="1"/>
  <c r="I402" i="8"/>
  <c r="J402" i="8" s="1"/>
  <c r="I401" i="8"/>
  <c r="J401" i="8" s="1"/>
  <c r="K402" i="8" s="1"/>
  <c r="I400" i="8"/>
  <c r="J400" i="8" s="1"/>
  <c r="K401" i="8" s="1"/>
  <c r="I399" i="8"/>
  <c r="J399" i="8" s="1"/>
  <c r="K400" i="8" s="1"/>
  <c r="I398" i="8"/>
  <c r="J398" i="8" s="1"/>
  <c r="K399" i="8" s="1"/>
  <c r="I397" i="8"/>
  <c r="J397" i="8" s="1"/>
  <c r="K398" i="8" s="1"/>
  <c r="I396" i="8"/>
  <c r="J396" i="8" s="1"/>
  <c r="K397" i="8" s="1"/>
  <c r="I395" i="8"/>
  <c r="J395" i="8" s="1"/>
  <c r="I394" i="8"/>
  <c r="J394" i="8" s="1"/>
  <c r="K395" i="8" s="1"/>
  <c r="I393" i="8"/>
  <c r="J393" i="8" s="1"/>
  <c r="K394" i="8" s="1"/>
  <c r="I392" i="8"/>
  <c r="J392" i="8" s="1"/>
  <c r="K393" i="8" s="1"/>
  <c r="I391" i="8"/>
  <c r="J391" i="8" s="1"/>
  <c r="K392" i="8" s="1"/>
  <c r="I390" i="8"/>
  <c r="J390" i="8" s="1"/>
  <c r="K391" i="8" s="1"/>
  <c r="I389" i="8"/>
  <c r="J389" i="8" s="1"/>
  <c r="K390" i="8" s="1"/>
  <c r="I388" i="8"/>
  <c r="J388" i="8" s="1"/>
  <c r="K389" i="8" s="1"/>
  <c r="I387" i="8"/>
  <c r="J387" i="8" s="1"/>
  <c r="K388" i="8" s="1"/>
  <c r="I386" i="8"/>
  <c r="J386" i="8" s="1"/>
  <c r="K387" i="8" s="1"/>
  <c r="I385" i="8"/>
  <c r="J385" i="8" s="1"/>
  <c r="K386" i="8" s="1"/>
  <c r="I384" i="8"/>
  <c r="J384" i="8" s="1"/>
  <c r="K385" i="8" s="1"/>
  <c r="I383" i="8"/>
  <c r="J383" i="8" s="1"/>
  <c r="K384" i="8" s="1"/>
  <c r="I382" i="8"/>
  <c r="J382" i="8" s="1"/>
  <c r="K383" i="8" s="1"/>
  <c r="I381" i="8"/>
  <c r="J381" i="8" s="1"/>
  <c r="K382" i="8" s="1"/>
  <c r="I380" i="8"/>
  <c r="J380" i="8" s="1"/>
  <c r="K381" i="8" s="1"/>
  <c r="I379" i="8"/>
  <c r="J379" i="8" s="1"/>
  <c r="K380" i="8" s="1"/>
  <c r="I378" i="8"/>
  <c r="J378" i="8" s="1"/>
  <c r="K379" i="8" s="1"/>
  <c r="I377" i="8"/>
  <c r="J377" i="8" s="1"/>
  <c r="I376" i="8"/>
  <c r="J376" i="8" s="1"/>
  <c r="K377" i="8" s="1"/>
  <c r="I375" i="8"/>
  <c r="J375" i="8" s="1"/>
  <c r="K376" i="8" s="1"/>
  <c r="I374" i="8"/>
  <c r="J374" i="8" s="1"/>
  <c r="K375" i="8" s="1"/>
  <c r="I373" i="8"/>
  <c r="J373" i="8" s="1"/>
  <c r="K374" i="8" s="1"/>
  <c r="J372" i="8"/>
  <c r="K373" i="8" s="1"/>
  <c r="I372" i="8"/>
  <c r="I371" i="8"/>
  <c r="J371" i="8" s="1"/>
  <c r="I370" i="8"/>
  <c r="J370" i="8" s="1"/>
  <c r="K371" i="8" s="1"/>
  <c r="I369" i="8"/>
  <c r="J369" i="8" s="1"/>
  <c r="K370" i="8" s="1"/>
  <c r="I368" i="8"/>
  <c r="J368" i="8" s="1"/>
  <c r="K369" i="8" s="1"/>
  <c r="I367" i="8"/>
  <c r="J367" i="8" s="1"/>
  <c r="K368" i="8" s="1"/>
  <c r="I366" i="8"/>
  <c r="J366" i="8" s="1"/>
  <c r="K367" i="8" s="1"/>
  <c r="I365" i="8"/>
  <c r="J365" i="8" s="1"/>
  <c r="K366" i="8" s="1"/>
  <c r="I364" i="8"/>
  <c r="J364" i="8" s="1"/>
  <c r="K365" i="8" s="1"/>
  <c r="I363" i="8"/>
  <c r="J363" i="8" s="1"/>
  <c r="K364" i="8" s="1"/>
  <c r="I362" i="8"/>
  <c r="J362" i="8" s="1"/>
  <c r="K363" i="8" s="1"/>
  <c r="I361" i="8"/>
  <c r="J361" i="8" s="1"/>
  <c r="K362" i="8" s="1"/>
  <c r="I360" i="8"/>
  <c r="J360" i="8" s="1"/>
  <c r="K361" i="8" s="1"/>
  <c r="I359" i="8"/>
  <c r="J359" i="8" s="1"/>
  <c r="I358" i="8"/>
  <c r="J358" i="8" s="1"/>
  <c r="I357" i="8"/>
  <c r="J357" i="8" s="1"/>
  <c r="K358" i="8" s="1"/>
  <c r="I356" i="8"/>
  <c r="J356" i="8" s="1"/>
  <c r="K357" i="8" s="1"/>
  <c r="I355" i="8"/>
  <c r="J355" i="8" s="1"/>
  <c r="K356" i="8" s="1"/>
  <c r="I354" i="8"/>
  <c r="J354" i="8" s="1"/>
  <c r="I353" i="8"/>
  <c r="J353" i="8" s="1"/>
  <c r="K354" i="8" s="1"/>
  <c r="I352" i="8"/>
  <c r="J352" i="8" s="1"/>
  <c r="K353" i="8" s="1"/>
  <c r="I351" i="8"/>
  <c r="J351" i="8" s="1"/>
  <c r="K352" i="8" s="1"/>
  <c r="I350" i="8"/>
  <c r="J350" i="8" s="1"/>
  <c r="K351" i="8" s="1"/>
  <c r="I349" i="8"/>
  <c r="J349" i="8" s="1"/>
  <c r="K350" i="8" s="1"/>
  <c r="I348" i="8"/>
  <c r="J348" i="8" s="1"/>
  <c r="K349" i="8" s="1"/>
  <c r="I347" i="8"/>
  <c r="J347" i="8" s="1"/>
  <c r="K348" i="8" s="1"/>
  <c r="I346" i="8"/>
  <c r="J346" i="8" s="1"/>
  <c r="K347" i="8" s="1"/>
  <c r="J345" i="8"/>
  <c r="K346" i="8" s="1"/>
  <c r="I345" i="8"/>
  <c r="I344" i="8"/>
  <c r="J344" i="8" s="1"/>
  <c r="I343" i="8"/>
  <c r="J343" i="8" s="1"/>
  <c r="I342" i="8"/>
  <c r="J342" i="8" s="1"/>
  <c r="K343" i="8" s="1"/>
  <c r="I341" i="8"/>
  <c r="J341" i="8" s="1"/>
  <c r="K342" i="8" s="1"/>
  <c r="I340" i="8"/>
  <c r="J340" i="8" s="1"/>
  <c r="K341" i="8" s="1"/>
  <c r="I339" i="8"/>
  <c r="J339" i="8" s="1"/>
  <c r="K340" i="8" s="1"/>
  <c r="I338" i="8"/>
  <c r="J338" i="8" s="1"/>
  <c r="K339" i="8" s="1"/>
  <c r="I337" i="8"/>
  <c r="J337" i="8" s="1"/>
  <c r="K338" i="8" s="1"/>
  <c r="I336" i="8"/>
  <c r="J336" i="8" s="1"/>
  <c r="K337" i="8" s="1"/>
  <c r="I335" i="8"/>
  <c r="J335" i="8" s="1"/>
  <c r="K336" i="8" s="1"/>
  <c r="I334" i="8"/>
  <c r="J334" i="8" s="1"/>
  <c r="K335" i="8" s="1"/>
  <c r="I333" i="8"/>
  <c r="J333" i="8" s="1"/>
  <c r="K334" i="8" s="1"/>
  <c r="I332" i="8"/>
  <c r="J332" i="8" s="1"/>
  <c r="K333" i="8" s="1"/>
  <c r="I331" i="8"/>
  <c r="J331" i="8" s="1"/>
  <c r="K332" i="8" s="1"/>
  <c r="I330" i="8"/>
  <c r="J330" i="8" s="1"/>
  <c r="K331" i="8" s="1"/>
  <c r="I329" i="8"/>
  <c r="J329" i="8" s="1"/>
  <c r="K330" i="8" s="1"/>
  <c r="J328" i="8"/>
  <c r="K329" i="8" s="1"/>
  <c r="I328" i="8"/>
  <c r="I327" i="8"/>
  <c r="J327" i="8" s="1"/>
  <c r="K328" i="8" s="1"/>
  <c r="I326" i="8"/>
  <c r="J326" i="8" s="1"/>
  <c r="K327" i="8" s="1"/>
  <c r="I325" i="8"/>
  <c r="J325" i="8" s="1"/>
  <c r="K326" i="8" s="1"/>
  <c r="I324" i="8"/>
  <c r="J324" i="8" s="1"/>
  <c r="K325" i="8" s="1"/>
  <c r="I323" i="8"/>
  <c r="J323" i="8" s="1"/>
  <c r="K324" i="8" s="1"/>
  <c r="I322" i="8"/>
  <c r="J322" i="8" s="1"/>
  <c r="K323" i="8" s="1"/>
  <c r="I321" i="8"/>
  <c r="J321" i="8" s="1"/>
  <c r="K322" i="8" s="1"/>
  <c r="I320" i="8"/>
  <c r="J320" i="8" s="1"/>
  <c r="K321" i="8" s="1"/>
  <c r="I319" i="8"/>
  <c r="J319" i="8" s="1"/>
  <c r="K320" i="8" s="1"/>
  <c r="I318" i="8"/>
  <c r="J318" i="8" s="1"/>
  <c r="K319" i="8" s="1"/>
  <c r="I317" i="8"/>
  <c r="J317" i="8" s="1"/>
  <c r="K318" i="8" s="1"/>
  <c r="I316" i="8"/>
  <c r="J316" i="8" s="1"/>
  <c r="K317" i="8" s="1"/>
  <c r="I315" i="8"/>
  <c r="J315" i="8" s="1"/>
  <c r="K316" i="8" s="1"/>
  <c r="I314" i="8"/>
  <c r="J314" i="8" s="1"/>
  <c r="K315" i="8" s="1"/>
  <c r="I313" i="8"/>
  <c r="J313" i="8" s="1"/>
  <c r="K314" i="8" s="1"/>
  <c r="J312" i="8"/>
  <c r="K313" i="8" s="1"/>
  <c r="I312" i="8"/>
  <c r="I311" i="8"/>
  <c r="J311" i="8" s="1"/>
  <c r="K312" i="8" s="1"/>
  <c r="I310" i="8"/>
  <c r="J310" i="8" s="1"/>
  <c r="K311" i="8" s="1"/>
  <c r="I309" i="8"/>
  <c r="J309" i="8" s="1"/>
  <c r="K310" i="8" s="1"/>
  <c r="I308" i="8"/>
  <c r="J308" i="8" s="1"/>
  <c r="K309" i="8" s="1"/>
  <c r="I307" i="8"/>
  <c r="J307" i="8" s="1"/>
  <c r="K308" i="8" s="1"/>
  <c r="I306" i="8"/>
  <c r="J306" i="8" s="1"/>
  <c r="K307" i="8" s="1"/>
  <c r="I305" i="8"/>
  <c r="J305" i="8" s="1"/>
  <c r="K306" i="8" s="1"/>
  <c r="I304" i="8"/>
  <c r="J304" i="8" s="1"/>
  <c r="K305" i="8" s="1"/>
  <c r="I303" i="8"/>
  <c r="J303" i="8" s="1"/>
  <c r="K304" i="8" s="1"/>
  <c r="I302" i="8"/>
  <c r="J302" i="8" s="1"/>
  <c r="K303" i="8" s="1"/>
  <c r="I301" i="8"/>
  <c r="J301" i="8" s="1"/>
  <c r="K302" i="8" s="1"/>
  <c r="I300" i="8"/>
  <c r="J300" i="8" s="1"/>
  <c r="K301" i="8" s="1"/>
  <c r="I299" i="8"/>
  <c r="J299" i="8" s="1"/>
  <c r="K300" i="8" s="1"/>
  <c r="I298" i="8"/>
  <c r="J298" i="8" s="1"/>
  <c r="K299" i="8" s="1"/>
  <c r="I297" i="8"/>
  <c r="J297" i="8" s="1"/>
  <c r="K298" i="8" s="1"/>
  <c r="I296" i="8"/>
  <c r="J296" i="8" s="1"/>
  <c r="K297" i="8" s="1"/>
  <c r="I295" i="8"/>
  <c r="J295" i="8" s="1"/>
  <c r="I294" i="8"/>
  <c r="J294" i="8" s="1"/>
  <c r="I293" i="8"/>
  <c r="J293" i="8" s="1"/>
  <c r="K294" i="8" s="1"/>
  <c r="I292" i="8"/>
  <c r="J292" i="8" s="1"/>
  <c r="K293" i="8" s="1"/>
  <c r="I291" i="8"/>
  <c r="J291" i="8" s="1"/>
  <c r="K292" i="8" s="1"/>
  <c r="I290" i="8"/>
  <c r="J290" i="8" s="1"/>
  <c r="K291" i="8" s="1"/>
  <c r="I289" i="8"/>
  <c r="J289" i="8" s="1"/>
  <c r="K290" i="8" s="1"/>
  <c r="I288" i="8"/>
  <c r="J288" i="8" s="1"/>
  <c r="K289" i="8" s="1"/>
  <c r="I287" i="8"/>
  <c r="J287" i="8" s="1"/>
  <c r="K288" i="8" s="1"/>
  <c r="I286" i="8"/>
  <c r="J286" i="8" s="1"/>
  <c r="K287" i="8" s="1"/>
  <c r="I285" i="8"/>
  <c r="J285" i="8" s="1"/>
  <c r="K286" i="8" s="1"/>
  <c r="I284" i="8"/>
  <c r="J284" i="8" s="1"/>
  <c r="K285" i="8" s="1"/>
  <c r="I283" i="8"/>
  <c r="J283" i="8" s="1"/>
  <c r="K284" i="8" s="1"/>
  <c r="I282" i="8"/>
  <c r="J282" i="8" s="1"/>
  <c r="K283" i="8" s="1"/>
  <c r="I281" i="8"/>
  <c r="J281" i="8" s="1"/>
  <c r="K282" i="8" s="1"/>
  <c r="I280" i="8"/>
  <c r="J280" i="8" s="1"/>
  <c r="K281" i="8" s="1"/>
  <c r="I279" i="8"/>
  <c r="J279" i="8" s="1"/>
  <c r="K280" i="8" s="1"/>
  <c r="I278" i="8"/>
  <c r="J278" i="8" s="1"/>
  <c r="K279" i="8" s="1"/>
  <c r="I277" i="8"/>
  <c r="J277" i="8" s="1"/>
  <c r="K278" i="8" s="1"/>
  <c r="I276" i="8"/>
  <c r="J276" i="8" s="1"/>
  <c r="K277" i="8" s="1"/>
  <c r="I275" i="8"/>
  <c r="J275" i="8" s="1"/>
  <c r="K276" i="8" s="1"/>
  <c r="I274" i="8"/>
  <c r="J274" i="8" s="1"/>
  <c r="K275" i="8" s="1"/>
  <c r="I273" i="8"/>
  <c r="J273" i="8" s="1"/>
  <c r="K274" i="8" s="1"/>
  <c r="I272" i="8"/>
  <c r="J272" i="8" s="1"/>
  <c r="K273" i="8" s="1"/>
  <c r="I271" i="8"/>
  <c r="J271" i="8" s="1"/>
  <c r="K272" i="8" s="1"/>
  <c r="I270" i="8"/>
  <c r="J270" i="8" s="1"/>
  <c r="K271" i="8" s="1"/>
  <c r="I269" i="8"/>
  <c r="J269" i="8" s="1"/>
  <c r="K270" i="8" s="1"/>
  <c r="I268" i="8"/>
  <c r="J268" i="8" s="1"/>
  <c r="K269" i="8" s="1"/>
  <c r="I267" i="8"/>
  <c r="J267" i="8" s="1"/>
  <c r="K268" i="8" s="1"/>
  <c r="I266" i="8"/>
  <c r="J266" i="8" s="1"/>
  <c r="K267" i="8" s="1"/>
  <c r="I265" i="8"/>
  <c r="J265" i="8" s="1"/>
  <c r="K266" i="8" s="1"/>
  <c r="I264" i="8"/>
  <c r="J264" i="8" s="1"/>
  <c r="I263" i="8"/>
  <c r="J263" i="8" s="1"/>
  <c r="K264" i="8" s="1"/>
  <c r="I262" i="8"/>
  <c r="J262" i="8" s="1"/>
  <c r="I261" i="8"/>
  <c r="J261" i="8" s="1"/>
  <c r="K262" i="8" s="1"/>
  <c r="J260" i="8"/>
  <c r="K261" i="8" s="1"/>
  <c r="I260" i="8"/>
  <c r="I259" i="8"/>
  <c r="J259" i="8" s="1"/>
  <c r="K260" i="8" s="1"/>
  <c r="I258" i="8"/>
  <c r="J258" i="8" s="1"/>
  <c r="K259" i="8" s="1"/>
  <c r="I257" i="8"/>
  <c r="J257" i="8" s="1"/>
  <c r="K258" i="8" s="1"/>
  <c r="I256" i="8"/>
  <c r="J256" i="8" s="1"/>
  <c r="K257" i="8" s="1"/>
  <c r="I255" i="8"/>
  <c r="J255" i="8" s="1"/>
  <c r="K256" i="8" s="1"/>
  <c r="I254" i="8"/>
  <c r="J254" i="8" s="1"/>
  <c r="K255" i="8" s="1"/>
  <c r="I253" i="8"/>
  <c r="J253" i="8" s="1"/>
  <c r="K254" i="8" s="1"/>
  <c r="I252" i="8"/>
  <c r="J252" i="8" s="1"/>
  <c r="K253" i="8" s="1"/>
  <c r="I251" i="8"/>
  <c r="J251" i="8" s="1"/>
  <c r="K252" i="8" s="1"/>
  <c r="I250" i="8"/>
  <c r="J250" i="8" s="1"/>
  <c r="I249" i="8"/>
  <c r="J249" i="8" s="1"/>
  <c r="I248" i="8"/>
  <c r="J248" i="8" s="1"/>
  <c r="I247" i="8"/>
  <c r="J247" i="8" s="1"/>
  <c r="K248" i="8" s="1"/>
  <c r="I246" i="8"/>
  <c r="J246" i="8" s="1"/>
  <c r="K247" i="8" s="1"/>
  <c r="I245" i="8"/>
  <c r="J245" i="8" s="1"/>
  <c r="K246" i="8" s="1"/>
  <c r="I244" i="8"/>
  <c r="J244" i="8" s="1"/>
  <c r="K245" i="8" s="1"/>
  <c r="I243" i="8"/>
  <c r="J243" i="8" s="1"/>
  <c r="K244" i="8" s="1"/>
  <c r="I242" i="8"/>
  <c r="J242" i="8" s="1"/>
  <c r="K243" i="8" s="1"/>
  <c r="I241" i="8"/>
  <c r="J241" i="8" s="1"/>
  <c r="K242" i="8" s="1"/>
  <c r="I240" i="8"/>
  <c r="J240" i="8" s="1"/>
  <c r="K241" i="8" s="1"/>
  <c r="I239" i="8"/>
  <c r="J239" i="8" s="1"/>
  <c r="K240" i="8" s="1"/>
  <c r="I238" i="8"/>
  <c r="J238" i="8" s="1"/>
  <c r="K239" i="8" s="1"/>
  <c r="I237" i="8"/>
  <c r="J237" i="8" s="1"/>
  <c r="K238" i="8" s="1"/>
  <c r="I236" i="8"/>
  <c r="J236" i="8" s="1"/>
  <c r="K237" i="8" s="1"/>
  <c r="I235" i="8"/>
  <c r="J235" i="8" s="1"/>
  <c r="K236" i="8" s="1"/>
  <c r="J234" i="8"/>
  <c r="K235" i="8" s="1"/>
  <c r="I234" i="8"/>
  <c r="I233" i="8"/>
  <c r="J233" i="8" s="1"/>
  <c r="K234" i="8" s="1"/>
  <c r="I232" i="8"/>
  <c r="J232" i="8" s="1"/>
  <c r="K233" i="8" s="1"/>
  <c r="I231" i="8"/>
  <c r="J231" i="8" s="1"/>
  <c r="K232" i="8" s="1"/>
  <c r="I230" i="8"/>
  <c r="J230" i="8" s="1"/>
  <c r="K231" i="8" s="1"/>
  <c r="I229" i="8"/>
  <c r="J229" i="8" s="1"/>
  <c r="K230" i="8" s="1"/>
  <c r="I228" i="8"/>
  <c r="J228" i="8" s="1"/>
  <c r="K229" i="8" s="1"/>
  <c r="I227" i="8"/>
  <c r="J227" i="8" s="1"/>
  <c r="K228" i="8" s="1"/>
  <c r="I226" i="8"/>
  <c r="J226" i="8" s="1"/>
  <c r="K227" i="8" s="1"/>
  <c r="I225" i="8"/>
  <c r="J225" i="8" s="1"/>
  <c r="K226" i="8" s="1"/>
  <c r="I224" i="8"/>
  <c r="J224" i="8" s="1"/>
  <c r="K225" i="8" s="1"/>
  <c r="I223" i="8"/>
  <c r="J223" i="8" s="1"/>
  <c r="K224" i="8" s="1"/>
  <c r="I222" i="8"/>
  <c r="J222" i="8" s="1"/>
  <c r="K223" i="8" s="1"/>
  <c r="I221" i="8"/>
  <c r="J221" i="8" s="1"/>
  <c r="K222" i="8" s="1"/>
  <c r="I220" i="8"/>
  <c r="J220" i="8" s="1"/>
  <c r="K221" i="8" s="1"/>
  <c r="I219" i="8"/>
  <c r="J219" i="8" s="1"/>
  <c r="K220" i="8" s="1"/>
  <c r="I218" i="8"/>
  <c r="J218" i="8" s="1"/>
  <c r="K219" i="8" s="1"/>
  <c r="I217" i="8"/>
  <c r="J217" i="8" s="1"/>
  <c r="K218" i="8" s="1"/>
  <c r="I216" i="8"/>
  <c r="J216" i="8" s="1"/>
  <c r="K217" i="8" s="1"/>
  <c r="I215" i="8"/>
  <c r="J215" i="8" s="1"/>
  <c r="K216" i="8" s="1"/>
  <c r="I214" i="8"/>
  <c r="J214" i="8" s="1"/>
  <c r="K215" i="8" s="1"/>
  <c r="I213" i="8"/>
  <c r="J213" i="8" s="1"/>
  <c r="K214" i="8" s="1"/>
  <c r="I212" i="8"/>
  <c r="J212" i="8" s="1"/>
  <c r="K213" i="8" s="1"/>
  <c r="I211" i="8"/>
  <c r="J211" i="8" s="1"/>
  <c r="K212" i="8" s="1"/>
  <c r="I210" i="8"/>
  <c r="J210" i="8" s="1"/>
  <c r="K211" i="8" s="1"/>
  <c r="I209" i="8"/>
  <c r="J209" i="8" s="1"/>
  <c r="K210" i="8" s="1"/>
  <c r="I208" i="8"/>
  <c r="J208" i="8" s="1"/>
  <c r="K209" i="8" s="1"/>
  <c r="I207" i="8"/>
  <c r="J207" i="8" s="1"/>
  <c r="K208" i="8" s="1"/>
  <c r="I206" i="8"/>
  <c r="J206" i="8" s="1"/>
  <c r="K207" i="8" s="1"/>
  <c r="I205" i="8"/>
  <c r="J205" i="8" s="1"/>
  <c r="K206" i="8" s="1"/>
  <c r="I204" i="8"/>
  <c r="J204" i="8" s="1"/>
  <c r="K205" i="8" s="1"/>
  <c r="I203" i="8"/>
  <c r="J203" i="8" s="1"/>
  <c r="K204" i="8" s="1"/>
  <c r="I202" i="8"/>
  <c r="J202" i="8" s="1"/>
  <c r="K203" i="8" s="1"/>
  <c r="I201" i="8"/>
  <c r="J201" i="8" s="1"/>
  <c r="K202" i="8" s="1"/>
  <c r="I200" i="8"/>
  <c r="J200" i="8" s="1"/>
  <c r="K201" i="8" s="1"/>
  <c r="I199" i="8"/>
  <c r="J199" i="8" s="1"/>
  <c r="K200" i="8" s="1"/>
  <c r="I198" i="8"/>
  <c r="J198" i="8" s="1"/>
  <c r="K199" i="8" s="1"/>
  <c r="I197" i="8"/>
  <c r="J197" i="8" s="1"/>
  <c r="K198" i="8" s="1"/>
  <c r="I196" i="8"/>
  <c r="J196" i="8" s="1"/>
  <c r="K197" i="8" s="1"/>
  <c r="I195" i="8"/>
  <c r="J195" i="8" s="1"/>
  <c r="K196" i="8" s="1"/>
  <c r="I194" i="8"/>
  <c r="J194" i="8" s="1"/>
  <c r="K195" i="8" s="1"/>
  <c r="I193" i="8"/>
  <c r="J193" i="8" s="1"/>
  <c r="K194" i="8" s="1"/>
  <c r="I192" i="8"/>
  <c r="J192" i="8" s="1"/>
  <c r="K193" i="8" s="1"/>
  <c r="I191" i="8"/>
  <c r="J191" i="8" s="1"/>
  <c r="K192" i="8" s="1"/>
  <c r="I190" i="8"/>
  <c r="J190" i="8" s="1"/>
  <c r="K191" i="8" s="1"/>
  <c r="I189" i="8"/>
  <c r="J189" i="8" s="1"/>
  <c r="K190" i="8" s="1"/>
  <c r="J188" i="8"/>
  <c r="K189" i="8" s="1"/>
  <c r="I188" i="8"/>
  <c r="I187" i="8"/>
  <c r="J187" i="8" s="1"/>
  <c r="K188" i="8" s="1"/>
  <c r="I186" i="8"/>
  <c r="J186" i="8" s="1"/>
  <c r="K187" i="8" s="1"/>
  <c r="I185" i="8"/>
  <c r="J185" i="8" s="1"/>
  <c r="K186" i="8" s="1"/>
  <c r="I184" i="8"/>
  <c r="J184" i="8" s="1"/>
  <c r="K185" i="8" s="1"/>
  <c r="I183" i="8"/>
  <c r="J183" i="8" s="1"/>
  <c r="K184" i="8" s="1"/>
  <c r="I182" i="8"/>
  <c r="J182" i="8" s="1"/>
  <c r="K183" i="8" s="1"/>
  <c r="I181" i="8"/>
  <c r="J181" i="8" s="1"/>
  <c r="K182" i="8" s="1"/>
  <c r="I180" i="8"/>
  <c r="J180" i="8" s="1"/>
  <c r="K181" i="8" s="1"/>
  <c r="I179" i="8"/>
  <c r="J179" i="8" s="1"/>
  <c r="K180" i="8" s="1"/>
  <c r="I178" i="8"/>
  <c r="J178" i="8" s="1"/>
  <c r="K179" i="8" s="1"/>
  <c r="I177" i="8"/>
  <c r="J177" i="8" s="1"/>
  <c r="K178" i="8" s="1"/>
  <c r="I176" i="8"/>
  <c r="J176" i="8" s="1"/>
  <c r="K177" i="8" s="1"/>
  <c r="I175" i="8"/>
  <c r="J175" i="8" s="1"/>
  <c r="K176" i="8" s="1"/>
  <c r="I174" i="8"/>
  <c r="J174" i="8" s="1"/>
  <c r="K175" i="8" s="1"/>
  <c r="I173" i="8"/>
  <c r="J173" i="8" s="1"/>
  <c r="K174" i="8" s="1"/>
  <c r="I172" i="8"/>
  <c r="J172" i="8" s="1"/>
  <c r="K173" i="8" s="1"/>
  <c r="I171" i="8"/>
  <c r="J171" i="8" s="1"/>
  <c r="K172" i="8" s="1"/>
  <c r="I170" i="8"/>
  <c r="J170" i="8" s="1"/>
  <c r="K171" i="8" s="1"/>
  <c r="I169" i="8"/>
  <c r="J169" i="8" s="1"/>
  <c r="K170" i="8" s="1"/>
  <c r="I168" i="8"/>
  <c r="J168" i="8" s="1"/>
  <c r="K169" i="8" s="1"/>
  <c r="I167" i="8"/>
  <c r="J167" i="8" s="1"/>
  <c r="K168" i="8" s="1"/>
  <c r="I166" i="8"/>
  <c r="J166" i="8" s="1"/>
  <c r="K167" i="8" s="1"/>
  <c r="I165" i="8"/>
  <c r="J165" i="8" s="1"/>
  <c r="K166" i="8" s="1"/>
  <c r="I164" i="8"/>
  <c r="J164" i="8" s="1"/>
  <c r="K165" i="8" s="1"/>
  <c r="I163" i="8"/>
  <c r="J163" i="8" s="1"/>
  <c r="K164" i="8" s="1"/>
  <c r="I162" i="8"/>
  <c r="J162" i="8" s="1"/>
  <c r="K163" i="8" s="1"/>
  <c r="I161" i="8"/>
  <c r="J161" i="8" s="1"/>
  <c r="K162" i="8" s="1"/>
  <c r="I160" i="8"/>
  <c r="J160" i="8" s="1"/>
  <c r="K161" i="8" s="1"/>
  <c r="I159" i="8"/>
  <c r="J159" i="8" s="1"/>
  <c r="K160" i="8" s="1"/>
  <c r="I158" i="8"/>
  <c r="J158" i="8" s="1"/>
  <c r="K159" i="8" s="1"/>
  <c r="I157" i="8"/>
  <c r="J157" i="8" s="1"/>
  <c r="K158" i="8" s="1"/>
  <c r="I156" i="8"/>
  <c r="J156" i="8" s="1"/>
  <c r="K157" i="8" s="1"/>
  <c r="I155" i="8"/>
  <c r="J155" i="8" s="1"/>
  <c r="K156" i="8" s="1"/>
  <c r="I154" i="8"/>
  <c r="J154" i="8" s="1"/>
  <c r="K155" i="8" s="1"/>
  <c r="I153" i="8"/>
  <c r="J153" i="8" s="1"/>
  <c r="K154" i="8" s="1"/>
  <c r="I152" i="8"/>
  <c r="J152" i="8" s="1"/>
  <c r="K153" i="8" s="1"/>
  <c r="I151" i="8"/>
  <c r="J151" i="8" s="1"/>
  <c r="K152" i="8" s="1"/>
  <c r="I150" i="8"/>
  <c r="J150" i="8" s="1"/>
  <c r="K151" i="8" s="1"/>
  <c r="I149" i="8"/>
  <c r="J149" i="8" s="1"/>
  <c r="K150" i="8" s="1"/>
  <c r="I148" i="8"/>
  <c r="J148" i="8" s="1"/>
  <c r="K149" i="8" s="1"/>
  <c r="I147" i="8"/>
  <c r="J147" i="8" s="1"/>
  <c r="K148" i="8" s="1"/>
  <c r="I146" i="8"/>
  <c r="J146" i="8" s="1"/>
  <c r="K147" i="8" s="1"/>
  <c r="I145" i="8"/>
  <c r="J145" i="8" s="1"/>
  <c r="K146" i="8" s="1"/>
  <c r="I144" i="8"/>
  <c r="J144" i="8" s="1"/>
  <c r="I143" i="8"/>
  <c r="J143" i="8" s="1"/>
  <c r="K144" i="8" s="1"/>
  <c r="I142" i="8"/>
  <c r="J142" i="8" s="1"/>
  <c r="I141" i="8"/>
  <c r="J141" i="8" s="1"/>
  <c r="K142" i="8" s="1"/>
  <c r="I140" i="8"/>
  <c r="J140" i="8" s="1"/>
  <c r="K141" i="8" s="1"/>
  <c r="J139" i="8"/>
  <c r="K140" i="8" s="1"/>
  <c r="I139" i="8"/>
  <c r="I138" i="8"/>
  <c r="J138" i="8" s="1"/>
  <c r="K139" i="8" s="1"/>
  <c r="I137" i="8"/>
  <c r="J137" i="8" s="1"/>
  <c r="K138" i="8" s="1"/>
  <c r="I136" i="8"/>
  <c r="J136" i="8" s="1"/>
  <c r="K137" i="8" s="1"/>
  <c r="I135" i="8"/>
  <c r="J135" i="8" s="1"/>
  <c r="K136" i="8" s="1"/>
  <c r="I134" i="8"/>
  <c r="J134" i="8" s="1"/>
  <c r="K135" i="8" s="1"/>
  <c r="I133" i="8"/>
  <c r="J133" i="8" s="1"/>
  <c r="K134" i="8" s="1"/>
  <c r="I132" i="8"/>
  <c r="J132" i="8" s="1"/>
  <c r="K133" i="8" s="1"/>
  <c r="I131" i="8"/>
  <c r="J131" i="8" s="1"/>
  <c r="K132" i="8" s="1"/>
  <c r="I130" i="8"/>
  <c r="J130" i="8" s="1"/>
  <c r="K131" i="8" s="1"/>
  <c r="I129" i="8"/>
  <c r="J129" i="8" s="1"/>
  <c r="K130" i="8" s="1"/>
  <c r="I128" i="8"/>
  <c r="J128" i="8" s="1"/>
  <c r="K129" i="8" s="1"/>
  <c r="I127" i="8"/>
  <c r="J127" i="8" s="1"/>
  <c r="I126" i="8"/>
  <c r="J126" i="8" s="1"/>
  <c r="K127" i="8" s="1"/>
  <c r="I125" i="8"/>
  <c r="J125" i="8" s="1"/>
  <c r="K126" i="8" s="1"/>
  <c r="I124" i="8"/>
  <c r="J124" i="8" s="1"/>
  <c r="K125" i="8" s="1"/>
  <c r="I123" i="8"/>
  <c r="J123" i="8" s="1"/>
  <c r="K124" i="8" s="1"/>
  <c r="I122" i="8"/>
  <c r="J122" i="8" s="1"/>
  <c r="K123" i="8" s="1"/>
  <c r="I121" i="8"/>
  <c r="J121" i="8" s="1"/>
  <c r="K122" i="8" s="1"/>
  <c r="I120" i="8"/>
  <c r="J120" i="8" s="1"/>
  <c r="K121" i="8" s="1"/>
  <c r="I119" i="8"/>
  <c r="J119" i="8" s="1"/>
  <c r="K120" i="8" s="1"/>
  <c r="I118" i="8"/>
  <c r="J118" i="8" s="1"/>
  <c r="K119" i="8" s="1"/>
  <c r="I117" i="8"/>
  <c r="J117" i="8" s="1"/>
  <c r="K118" i="8" s="1"/>
  <c r="I116" i="8"/>
  <c r="J116" i="8" s="1"/>
  <c r="K117" i="8" s="1"/>
  <c r="I115" i="8"/>
  <c r="J115" i="8" s="1"/>
  <c r="K116" i="8" s="1"/>
  <c r="I114" i="8"/>
  <c r="J114" i="8" s="1"/>
  <c r="K115" i="8" s="1"/>
  <c r="I113" i="8"/>
  <c r="J113" i="8" s="1"/>
  <c r="K114" i="8" s="1"/>
  <c r="I112" i="8"/>
  <c r="J112" i="8" s="1"/>
  <c r="K113" i="8" s="1"/>
  <c r="I111" i="8"/>
  <c r="J111" i="8" s="1"/>
  <c r="K112" i="8" s="1"/>
  <c r="I110" i="8"/>
  <c r="J110" i="8" s="1"/>
  <c r="K111" i="8" s="1"/>
  <c r="I109" i="8"/>
  <c r="J109" i="8" s="1"/>
  <c r="K110" i="8" s="1"/>
  <c r="I108" i="8"/>
  <c r="J108" i="8" s="1"/>
  <c r="K109" i="8" s="1"/>
  <c r="I107" i="8"/>
  <c r="J107" i="8" s="1"/>
  <c r="K108" i="8" s="1"/>
  <c r="I106" i="8"/>
  <c r="J106" i="8" s="1"/>
  <c r="K107" i="8" s="1"/>
  <c r="I105" i="8"/>
  <c r="J105" i="8" s="1"/>
  <c r="K106" i="8" s="1"/>
  <c r="I104" i="8"/>
  <c r="J104" i="8" s="1"/>
  <c r="K105" i="8" s="1"/>
  <c r="I103" i="8"/>
  <c r="J103" i="8" s="1"/>
  <c r="K104" i="8" s="1"/>
  <c r="I102" i="8"/>
  <c r="J102" i="8" s="1"/>
  <c r="K103" i="8" s="1"/>
  <c r="I101" i="8"/>
  <c r="J101" i="8" s="1"/>
  <c r="K102" i="8" s="1"/>
  <c r="I100" i="8"/>
  <c r="J100" i="8" s="1"/>
  <c r="K101" i="8" s="1"/>
  <c r="I99" i="8"/>
  <c r="J99" i="8" s="1"/>
  <c r="K100" i="8" s="1"/>
  <c r="I98" i="8"/>
  <c r="J98" i="8" s="1"/>
  <c r="K99" i="8" s="1"/>
  <c r="I97" i="8"/>
  <c r="J97" i="8" s="1"/>
  <c r="K98" i="8" s="1"/>
  <c r="I96" i="8"/>
  <c r="J96" i="8" s="1"/>
  <c r="K97" i="8" s="1"/>
  <c r="I95" i="8"/>
  <c r="J95" i="8" s="1"/>
  <c r="K96" i="8" s="1"/>
  <c r="I94" i="8"/>
  <c r="J94" i="8" s="1"/>
  <c r="K95" i="8" s="1"/>
  <c r="I93" i="8"/>
  <c r="J93" i="8" s="1"/>
  <c r="K94" i="8" s="1"/>
  <c r="I92" i="8"/>
  <c r="J92" i="8" s="1"/>
  <c r="K93" i="8" s="1"/>
  <c r="I91" i="8"/>
  <c r="J91" i="8" s="1"/>
  <c r="K92" i="8" s="1"/>
  <c r="I90" i="8"/>
  <c r="J90" i="8" s="1"/>
  <c r="K91" i="8" s="1"/>
  <c r="I89" i="8"/>
  <c r="J89" i="8" s="1"/>
  <c r="K90" i="8" s="1"/>
  <c r="I88" i="8"/>
  <c r="J88" i="8" s="1"/>
  <c r="K89" i="8" s="1"/>
  <c r="I87" i="8"/>
  <c r="J87" i="8" s="1"/>
  <c r="K88" i="8" s="1"/>
  <c r="I86" i="8"/>
  <c r="J86" i="8" s="1"/>
  <c r="K87" i="8" s="1"/>
  <c r="I85" i="8"/>
  <c r="J85" i="8" s="1"/>
  <c r="K86" i="8" s="1"/>
  <c r="J84" i="8"/>
  <c r="K85" i="8" s="1"/>
  <c r="I84" i="8"/>
  <c r="I83" i="8"/>
  <c r="J83" i="8" s="1"/>
  <c r="K84" i="8" s="1"/>
  <c r="I82" i="8"/>
  <c r="J82" i="8" s="1"/>
  <c r="K83" i="8" s="1"/>
  <c r="I81" i="8"/>
  <c r="J81" i="8" s="1"/>
  <c r="K82" i="8" s="1"/>
  <c r="I80" i="8"/>
  <c r="J80" i="8" s="1"/>
  <c r="K81" i="8" s="1"/>
  <c r="I79" i="8"/>
  <c r="J79" i="8" s="1"/>
  <c r="K80" i="8" s="1"/>
  <c r="I78" i="8"/>
  <c r="J78" i="8" s="1"/>
  <c r="K79" i="8" s="1"/>
  <c r="I77" i="8"/>
  <c r="J77" i="8" s="1"/>
  <c r="K78" i="8" s="1"/>
  <c r="I76" i="8"/>
  <c r="J76" i="8" s="1"/>
  <c r="K77" i="8" s="1"/>
  <c r="I75" i="8"/>
  <c r="J75" i="8" s="1"/>
  <c r="K76" i="8" s="1"/>
  <c r="I74" i="8"/>
  <c r="J74" i="8" s="1"/>
  <c r="K75" i="8" s="1"/>
  <c r="I73" i="8"/>
  <c r="J73" i="8" s="1"/>
  <c r="K74" i="8" s="1"/>
  <c r="I72" i="8"/>
  <c r="J72" i="8" s="1"/>
  <c r="I71" i="8"/>
  <c r="J71" i="8" s="1"/>
  <c r="K72" i="8" s="1"/>
  <c r="I70" i="8"/>
  <c r="J70" i="8" s="1"/>
  <c r="K71" i="8" s="1"/>
  <c r="I69" i="8"/>
  <c r="J69" i="8" s="1"/>
  <c r="K70" i="8" s="1"/>
  <c r="I68" i="8"/>
  <c r="J68" i="8" s="1"/>
  <c r="K69" i="8" s="1"/>
  <c r="I67" i="8"/>
  <c r="J67" i="8" s="1"/>
  <c r="K68" i="8" s="1"/>
  <c r="I66" i="8"/>
  <c r="J66" i="8" s="1"/>
  <c r="K67" i="8" s="1"/>
  <c r="I65" i="8"/>
  <c r="J65" i="8" s="1"/>
  <c r="K66" i="8" s="1"/>
  <c r="I64" i="8"/>
  <c r="J64" i="8" s="1"/>
  <c r="K65" i="8" s="1"/>
  <c r="I63" i="8"/>
  <c r="J63" i="8" s="1"/>
  <c r="K64" i="8" s="1"/>
  <c r="I62" i="8"/>
  <c r="J62" i="8" s="1"/>
  <c r="K63" i="8" s="1"/>
  <c r="I61" i="8"/>
  <c r="J61" i="8" s="1"/>
  <c r="K62" i="8" s="1"/>
  <c r="I60" i="8"/>
  <c r="J60" i="8" s="1"/>
  <c r="K61" i="8" s="1"/>
  <c r="I59" i="8"/>
  <c r="J59" i="8" s="1"/>
  <c r="K60" i="8" s="1"/>
  <c r="I58" i="8"/>
  <c r="J58" i="8" s="1"/>
  <c r="K59" i="8" s="1"/>
  <c r="J57" i="8"/>
  <c r="K58" i="8" s="1"/>
  <c r="I57" i="8"/>
  <c r="I56" i="8"/>
  <c r="J56" i="8" s="1"/>
  <c r="K57" i="8" s="1"/>
  <c r="I55" i="8"/>
  <c r="J55" i="8" s="1"/>
  <c r="I54" i="8"/>
  <c r="J54" i="8" s="1"/>
  <c r="K55" i="8" s="1"/>
  <c r="I53" i="8"/>
  <c r="J53" i="8" s="1"/>
  <c r="K54" i="8" s="1"/>
  <c r="I52" i="8"/>
  <c r="J52" i="8" s="1"/>
  <c r="K53" i="8" s="1"/>
  <c r="I51" i="8"/>
  <c r="J51" i="8" s="1"/>
  <c r="K52" i="8" s="1"/>
  <c r="I50" i="8"/>
  <c r="J50" i="8" s="1"/>
  <c r="K51" i="8" s="1"/>
  <c r="I49" i="8"/>
  <c r="J49" i="8" s="1"/>
  <c r="K50" i="8" s="1"/>
  <c r="I48" i="8"/>
  <c r="J48" i="8" s="1"/>
  <c r="K49" i="8" s="1"/>
  <c r="I47" i="8"/>
  <c r="J47" i="8" s="1"/>
  <c r="K48" i="8" s="1"/>
  <c r="I46" i="8"/>
  <c r="J46" i="8" s="1"/>
  <c r="K47" i="8" s="1"/>
  <c r="I45" i="8"/>
  <c r="J45" i="8" s="1"/>
  <c r="K46" i="8" s="1"/>
  <c r="I44" i="8"/>
  <c r="J44" i="8" s="1"/>
  <c r="K45" i="8" s="1"/>
  <c r="I43" i="8"/>
  <c r="J43" i="8" s="1"/>
  <c r="K44" i="8" s="1"/>
  <c r="I42" i="8"/>
  <c r="J42" i="8" s="1"/>
  <c r="I41" i="8"/>
  <c r="J41" i="8" s="1"/>
  <c r="K42" i="8" s="1"/>
  <c r="I40" i="8"/>
  <c r="J40" i="8" s="1"/>
  <c r="K41" i="8" s="1"/>
  <c r="I39" i="8"/>
  <c r="J39" i="8" s="1"/>
  <c r="K40" i="8" s="1"/>
  <c r="I38" i="8"/>
  <c r="J38" i="8" s="1"/>
  <c r="K39" i="8" s="1"/>
  <c r="I37" i="8"/>
  <c r="J37" i="8" s="1"/>
  <c r="K38" i="8" s="1"/>
  <c r="I36" i="8"/>
  <c r="J36" i="8" s="1"/>
  <c r="K37" i="8" s="1"/>
  <c r="I35" i="8"/>
  <c r="J35" i="8" s="1"/>
  <c r="K36" i="8" s="1"/>
  <c r="I34" i="8"/>
  <c r="J34" i="8" s="1"/>
  <c r="K35" i="8" s="1"/>
  <c r="I33" i="8"/>
  <c r="J33" i="8" s="1"/>
  <c r="K34" i="8" s="1"/>
  <c r="I32" i="8"/>
  <c r="J32" i="8" s="1"/>
  <c r="K33" i="8" s="1"/>
  <c r="I31" i="8"/>
  <c r="J31" i="8" s="1"/>
  <c r="K32" i="8" s="1"/>
  <c r="I30" i="8"/>
  <c r="J30" i="8" s="1"/>
  <c r="K31" i="8" s="1"/>
  <c r="I29" i="8"/>
  <c r="J29" i="8" s="1"/>
  <c r="K30" i="8" s="1"/>
  <c r="I28" i="8"/>
  <c r="J28" i="8" s="1"/>
  <c r="K29" i="8" s="1"/>
  <c r="I27" i="8"/>
  <c r="J27" i="8" s="1"/>
  <c r="K28" i="8" s="1"/>
  <c r="I26" i="8"/>
  <c r="J26" i="8" s="1"/>
  <c r="K27" i="8" s="1"/>
  <c r="I25" i="8"/>
  <c r="J25" i="8" s="1"/>
  <c r="K26" i="8" s="1"/>
  <c r="I24" i="8"/>
  <c r="J24" i="8" s="1"/>
  <c r="K25" i="8" s="1"/>
  <c r="I23" i="8"/>
  <c r="J23" i="8" s="1"/>
  <c r="K24" i="8" s="1"/>
  <c r="I22" i="8"/>
  <c r="J22" i="8" s="1"/>
  <c r="K23" i="8" s="1"/>
  <c r="J21" i="8"/>
  <c r="K22" i="8" s="1"/>
  <c r="I21" i="8"/>
  <c r="I20" i="8"/>
  <c r="J20" i="8" s="1"/>
  <c r="K21" i="8" s="1"/>
  <c r="I19" i="8"/>
  <c r="J19" i="8" s="1"/>
  <c r="K20" i="8" s="1"/>
  <c r="I18" i="8"/>
  <c r="J18" i="8" s="1"/>
  <c r="K19" i="8" s="1"/>
  <c r="I17" i="8"/>
  <c r="J17" i="8" s="1"/>
  <c r="K18" i="8" s="1"/>
  <c r="I16" i="8"/>
  <c r="J16" i="8" s="1"/>
  <c r="K17" i="8" s="1"/>
  <c r="I15" i="8"/>
  <c r="J15" i="8" s="1"/>
  <c r="K16" i="8" s="1"/>
  <c r="I14" i="8"/>
  <c r="J14" i="8" s="1"/>
  <c r="K15" i="8" s="1"/>
  <c r="I13" i="8"/>
  <c r="J13" i="8" s="1"/>
  <c r="K14" i="8" s="1"/>
  <c r="I12" i="8"/>
  <c r="J12" i="8" s="1"/>
  <c r="K13" i="8" s="1"/>
  <c r="J11" i="8"/>
  <c r="K12" i="8" s="1"/>
  <c r="I11" i="8"/>
  <c r="I10" i="8"/>
  <c r="J10" i="8" s="1"/>
  <c r="I9" i="8"/>
  <c r="J9" i="8" s="1"/>
  <c r="K10" i="8" s="1"/>
  <c r="I8" i="8"/>
  <c r="J8" i="8" s="1"/>
  <c r="K9" i="8" s="1"/>
  <c r="E821" i="8"/>
  <c r="F821" i="8" s="1"/>
  <c r="G821" i="8" s="1"/>
  <c r="E820" i="8"/>
  <c r="F820" i="8" s="1"/>
  <c r="G820" i="8" s="1"/>
  <c r="E819" i="8"/>
  <c r="F819" i="8" s="1"/>
  <c r="G819" i="8" s="1"/>
  <c r="E818" i="8"/>
  <c r="F818" i="8" s="1"/>
  <c r="G818" i="8" s="1"/>
  <c r="E817" i="8"/>
  <c r="F817" i="8" s="1"/>
  <c r="G817" i="8" s="1"/>
  <c r="G816" i="8"/>
  <c r="F816" i="8"/>
  <c r="E816" i="8"/>
  <c r="E815" i="8"/>
  <c r="F815" i="8" s="1"/>
  <c r="G815" i="8" s="1"/>
  <c r="E814" i="8"/>
  <c r="F814" i="8" s="1"/>
  <c r="G814" i="8" s="1"/>
  <c r="E813" i="8"/>
  <c r="F813" i="8" s="1"/>
  <c r="G813" i="8" s="1"/>
  <c r="F812" i="8"/>
  <c r="G812" i="8" s="1"/>
  <c r="E812" i="8"/>
  <c r="E811" i="8"/>
  <c r="F811" i="8" s="1"/>
  <c r="G811" i="8" s="1"/>
  <c r="E810" i="8"/>
  <c r="F810" i="8" s="1"/>
  <c r="G810" i="8" s="1"/>
  <c r="E809" i="8"/>
  <c r="F809" i="8" s="1"/>
  <c r="G809" i="8" s="1"/>
  <c r="G808" i="8"/>
  <c r="F808" i="8"/>
  <c r="E808" i="8"/>
  <c r="G807" i="8"/>
  <c r="F807" i="8"/>
  <c r="E807" i="8"/>
  <c r="E806" i="8"/>
  <c r="F806" i="8" s="1"/>
  <c r="G806" i="8" s="1"/>
  <c r="E805" i="8"/>
  <c r="F805" i="8" s="1"/>
  <c r="G805" i="8" s="1"/>
  <c r="E804" i="8"/>
  <c r="F804" i="8" s="1"/>
  <c r="G804" i="8" s="1"/>
  <c r="F803" i="8"/>
  <c r="G803" i="8" s="1"/>
  <c r="E803" i="8"/>
  <c r="E802" i="8"/>
  <c r="F802" i="8" s="1"/>
  <c r="G802" i="8" s="1"/>
  <c r="E801" i="8"/>
  <c r="F801" i="8" s="1"/>
  <c r="G801" i="8" s="1"/>
  <c r="E800" i="8"/>
  <c r="F800" i="8" s="1"/>
  <c r="G800" i="8" s="1"/>
  <c r="E799" i="8"/>
  <c r="F799" i="8" s="1"/>
  <c r="G799" i="8" s="1"/>
  <c r="G798" i="8"/>
  <c r="F798" i="8"/>
  <c r="E798" i="8"/>
  <c r="E797" i="8"/>
  <c r="F797" i="8" s="1"/>
  <c r="G797" i="8" s="1"/>
  <c r="E796" i="8"/>
  <c r="F796" i="8" s="1"/>
  <c r="G796" i="8" s="1"/>
  <c r="F795" i="8"/>
  <c r="G795" i="8" s="1"/>
  <c r="E795" i="8"/>
  <c r="F794" i="8"/>
  <c r="G794" i="8" s="1"/>
  <c r="E794" i="8"/>
  <c r="E793" i="8"/>
  <c r="F793" i="8" s="1"/>
  <c r="G793" i="8" s="1"/>
  <c r="G792" i="8"/>
  <c r="F792" i="8"/>
  <c r="E792" i="8"/>
  <c r="E791" i="8"/>
  <c r="F791" i="8" s="1"/>
  <c r="G791" i="8" s="1"/>
  <c r="F790" i="8"/>
  <c r="G790" i="8" s="1"/>
  <c r="E790" i="8"/>
  <c r="E789" i="8"/>
  <c r="F789" i="8" s="1"/>
  <c r="G789" i="8" s="1"/>
  <c r="F788" i="8"/>
  <c r="G788" i="8" s="1"/>
  <c r="E788" i="8"/>
  <c r="E787" i="8"/>
  <c r="F787" i="8" s="1"/>
  <c r="G787" i="8" s="1"/>
  <c r="E786" i="8"/>
  <c r="F786" i="8" s="1"/>
  <c r="G786" i="8" s="1"/>
  <c r="E785" i="8"/>
  <c r="F785" i="8" s="1"/>
  <c r="G785" i="8" s="1"/>
  <c r="F784" i="8"/>
  <c r="G784" i="8" s="1"/>
  <c r="E784" i="8"/>
  <c r="G783" i="8"/>
  <c r="F783" i="8"/>
  <c r="E783" i="8"/>
  <c r="E782" i="8"/>
  <c r="F782" i="8" s="1"/>
  <c r="G782" i="8" s="1"/>
  <c r="E781" i="8"/>
  <c r="F781" i="8" s="1"/>
  <c r="G781" i="8" s="1"/>
  <c r="E780" i="8"/>
  <c r="F780" i="8" s="1"/>
  <c r="G780" i="8" s="1"/>
  <c r="E779" i="8"/>
  <c r="F779" i="8" s="1"/>
  <c r="G779" i="8" s="1"/>
  <c r="E778" i="8"/>
  <c r="F778" i="8" s="1"/>
  <c r="G778" i="8" s="1"/>
  <c r="E777" i="8"/>
  <c r="F777" i="8" s="1"/>
  <c r="G777" i="8" s="1"/>
  <c r="E776" i="8"/>
  <c r="F776" i="8" s="1"/>
  <c r="G776" i="8" s="1"/>
  <c r="E775" i="8"/>
  <c r="F775" i="8" s="1"/>
  <c r="G775" i="8" s="1"/>
  <c r="G774" i="8"/>
  <c r="F774" i="8"/>
  <c r="E774" i="8"/>
  <c r="E773" i="8"/>
  <c r="F773" i="8" s="1"/>
  <c r="G773" i="8" s="1"/>
  <c r="E772" i="8"/>
  <c r="F772" i="8" s="1"/>
  <c r="G772" i="8" s="1"/>
  <c r="F771" i="8"/>
  <c r="G771" i="8" s="1"/>
  <c r="E771" i="8"/>
  <c r="G770" i="8"/>
  <c r="F770" i="8"/>
  <c r="E770" i="8"/>
  <c r="E769" i="8"/>
  <c r="F769" i="8" s="1"/>
  <c r="G769" i="8" s="1"/>
  <c r="E768" i="8"/>
  <c r="F768" i="8" s="1"/>
  <c r="G768" i="8" s="1"/>
  <c r="E767" i="8"/>
  <c r="F767" i="8" s="1"/>
  <c r="G767" i="8" s="1"/>
  <c r="E766" i="8"/>
  <c r="F766" i="8" s="1"/>
  <c r="G766" i="8" s="1"/>
  <c r="E765" i="8"/>
  <c r="F765" i="8" s="1"/>
  <c r="G765" i="8" s="1"/>
  <c r="G764" i="8"/>
  <c r="F764" i="8"/>
  <c r="E764" i="8"/>
  <c r="E763" i="8"/>
  <c r="F763" i="8" s="1"/>
  <c r="G763" i="8" s="1"/>
  <c r="E762" i="8"/>
  <c r="F762" i="8" s="1"/>
  <c r="G762" i="8" s="1"/>
  <c r="E761" i="8"/>
  <c r="F761" i="8" s="1"/>
  <c r="G761" i="8" s="1"/>
  <c r="G760" i="8"/>
  <c r="F760" i="8"/>
  <c r="E760" i="8"/>
  <c r="G759" i="8"/>
  <c r="F759" i="8"/>
  <c r="E759" i="8"/>
  <c r="E758" i="8"/>
  <c r="F758" i="8" s="1"/>
  <c r="G758" i="8" s="1"/>
  <c r="E757" i="8"/>
  <c r="F757" i="8" s="1"/>
  <c r="G757" i="8" s="1"/>
  <c r="G756" i="8"/>
  <c r="F756" i="8"/>
  <c r="E756" i="8"/>
  <c r="F755" i="8"/>
  <c r="G755" i="8" s="1"/>
  <c r="E755" i="8"/>
  <c r="E754" i="8"/>
  <c r="F754" i="8" s="1"/>
  <c r="G754" i="8" s="1"/>
  <c r="E753" i="8"/>
  <c r="F753" i="8" s="1"/>
  <c r="G753" i="8" s="1"/>
  <c r="E752" i="8"/>
  <c r="F752" i="8" s="1"/>
  <c r="G752" i="8" s="1"/>
  <c r="F751" i="8"/>
  <c r="G751" i="8" s="1"/>
  <c r="E751" i="8"/>
  <c r="G750" i="8"/>
  <c r="F750" i="8"/>
  <c r="E750" i="8"/>
  <c r="E749" i="8"/>
  <c r="F749" i="8" s="1"/>
  <c r="G749" i="8" s="1"/>
  <c r="E748" i="8"/>
  <c r="F748" i="8" s="1"/>
  <c r="G748" i="8" s="1"/>
  <c r="E747" i="8"/>
  <c r="F747" i="8" s="1"/>
  <c r="G747" i="8" s="1"/>
  <c r="E746" i="8"/>
  <c r="F746" i="8" s="1"/>
  <c r="G746" i="8" s="1"/>
  <c r="F745" i="8"/>
  <c r="G745" i="8" s="1"/>
  <c r="E745" i="8"/>
  <c r="E744" i="8"/>
  <c r="F744" i="8" s="1"/>
  <c r="G744" i="8" s="1"/>
  <c r="E743" i="8"/>
  <c r="F743" i="8" s="1"/>
  <c r="G743" i="8" s="1"/>
  <c r="G742" i="8"/>
  <c r="F742" i="8"/>
  <c r="E742" i="8"/>
  <c r="F741" i="8"/>
  <c r="G741" i="8" s="1"/>
  <c r="E741" i="8"/>
  <c r="E740" i="8"/>
  <c r="F740" i="8" s="1"/>
  <c r="G740" i="8" s="1"/>
  <c r="E739" i="8"/>
  <c r="F739" i="8" s="1"/>
  <c r="G739" i="8" s="1"/>
  <c r="F738" i="8"/>
  <c r="G738" i="8" s="1"/>
  <c r="E738" i="8"/>
  <c r="E737" i="8"/>
  <c r="F737" i="8" s="1"/>
  <c r="G737" i="8" s="1"/>
  <c r="E736" i="8"/>
  <c r="F736" i="8" s="1"/>
  <c r="G736" i="8" s="1"/>
  <c r="E735" i="8"/>
  <c r="F735" i="8" s="1"/>
  <c r="G735" i="8" s="1"/>
  <c r="E734" i="8"/>
  <c r="F734" i="8" s="1"/>
  <c r="G734" i="8" s="1"/>
  <c r="E733" i="8"/>
  <c r="F733" i="8" s="1"/>
  <c r="G733" i="8" s="1"/>
  <c r="G732" i="8"/>
  <c r="F732" i="8"/>
  <c r="E732" i="8"/>
  <c r="E731" i="8"/>
  <c r="F731" i="8" s="1"/>
  <c r="G731" i="8" s="1"/>
  <c r="E730" i="8"/>
  <c r="F730" i="8" s="1"/>
  <c r="G730" i="8" s="1"/>
  <c r="F729" i="8"/>
  <c r="G729" i="8" s="1"/>
  <c r="E729" i="8"/>
  <c r="F728" i="8"/>
  <c r="G728" i="8" s="1"/>
  <c r="E728" i="8"/>
  <c r="E727" i="8"/>
  <c r="F727" i="8" s="1"/>
  <c r="G727" i="8" s="1"/>
  <c r="E726" i="8"/>
  <c r="F726" i="8" s="1"/>
  <c r="G726" i="8" s="1"/>
  <c r="F725" i="8"/>
  <c r="G725" i="8" s="1"/>
  <c r="E725" i="8"/>
  <c r="E724" i="8"/>
  <c r="F724" i="8" s="1"/>
  <c r="G724" i="8" s="1"/>
  <c r="E723" i="8"/>
  <c r="F723" i="8" s="1"/>
  <c r="G723" i="8" s="1"/>
  <c r="E722" i="8"/>
  <c r="F722" i="8" s="1"/>
  <c r="G722" i="8" s="1"/>
  <c r="E721" i="8"/>
  <c r="F721" i="8" s="1"/>
  <c r="G721" i="8" s="1"/>
  <c r="F720" i="8"/>
  <c r="G720" i="8" s="1"/>
  <c r="E720" i="8"/>
  <c r="G719" i="8"/>
  <c r="F719" i="8"/>
  <c r="E719" i="8"/>
  <c r="E718" i="8"/>
  <c r="F718" i="8" s="1"/>
  <c r="G718" i="8" s="1"/>
  <c r="E717" i="8"/>
  <c r="F717" i="8" s="1"/>
  <c r="G717" i="8" s="1"/>
  <c r="E716" i="8"/>
  <c r="F716" i="8" s="1"/>
  <c r="G716" i="8" s="1"/>
  <c r="G715" i="8"/>
  <c r="F715" i="8"/>
  <c r="E715" i="8"/>
  <c r="E714" i="8"/>
  <c r="F714" i="8" s="1"/>
  <c r="G714" i="8" s="1"/>
  <c r="E713" i="8"/>
  <c r="F713" i="8" s="1"/>
  <c r="G713" i="8" s="1"/>
  <c r="E712" i="8"/>
  <c r="F712" i="8" s="1"/>
  <c r="G712" i="8" s="1"/>
  <c r="G711" i="8"/>
  <c r="F711" i="8"/>
  <c r="E711" i="8"/>
  <c r="E710" i="8"/>
  <c r="F710" i="8" s="1"/>
  <c r="G710" i="8" s="1"/>
  <c r="E709" i="8"/>
  <c r="F709" i="8" s="1"/>
  <c r="G709" i="8" s="1"/>
  <c r="E708" i="8"/>
  <c r="F708" i="8" s="1"/>
  <c r="G708" i="8" s="1"/>
  <c r="F707" i="8"/>
  <c r="G707" i="8" s="1"/>
  <c r="E707" i="8"/>
  <c r="G706" i="8"/>
  <c r="F706" i="8"/>
  <c r="E706" i="8"/>
  <c r="E705" i="8"/>
  <c r="F705" i="8" s="1"/>
  <c r="G705" i="8" s="1"/>
  <c r="E704" i="8"/>
  <c r="F704" i="8" s="1"/>
  <c r="G704" i="8" s="1"/>
  <c r="F703" i="8"/>
  <c r="G703" i="8" s="1"/>
  <c r="E703" i="8"/>
  <c r="G702" i="8"/>
  <c r="F702" i="8"/>
  <c r="E702" i="8"/>
  <c r="E701" i="8"/>
  <c r="F701" i="8" s="1"/>
  <c r="G701" i="8" s="1"/>
  <c r="E700" i="8"/>
  <c r="F700" i="8" s="1"/>
  <c r="G700" i="8" s="1"/>
  <c r="F699" i="8"/>
  <c r="G699" i="8" s="1"/>
  <c r="E699" i="8"/>
  <c r="E698" i="8"/>
  <c r="F698" i="8" s="1"/>
  <c r="G698" i="8" s="1"/>
  <c r="F697" i="8"/>
  <c r="G697" i="8" s="1"/>
  <c r="E697" i="8"/>
  <c r="E696" i="8"/>
  <c r="F696" i="8" s="1"/>
  <c r="G696" i="8" s="1"/>
  <c r="F695" i="8"/>
  <c r="G695" i="8" s="1"/>
  <c r="E695" i="8"/>
  <c r="E694" i="8"/>
  <c r="F694" i="8" s="1"/>
  <c r="G694" i="8" s="1"/>
  <c r="F693" i="8"/>
  <c r="G693" i="8" s="1"/>
  <c r="E693" i="8"/>
  <c r="E692" i="8"/>
  <c r="F692" i="8" s="1"/>
  <c r="G692" i="8" s="1"/>
  <c r="E691" i="8"/>
  <c r="F691" i="8" s="1"/>
  <c r="G691" i="8" s="1"/>
  <c r="F690" i="8"/>
  <c r="G690" i="8" s="1"/>
  <c r="E690" i="8"/>
  <c r="F689" i="8"/>
  <c r="G689" i="8" s="1"/>
  <c r="E689" i="8"/>
  <c r="E688" i="8"/>
  <c r="F688" i="8" s="1"/>
  <c r="G688" i="8" s="1"/>
  <c r="E687" i="8"/>
  <c r="F687" i="8" s="1"/>
  <c r="G687" i="8" s="1"/>
  <c r="G686" i="8"/>
  <c r="F686" i="8"/>
  <c r="E686" i="8"/>
  <c r="E685" i="8"/>
  <c r="F685" i="8" s="1"/>
  <c r="G685" i="8" s="1"/>
  <c r="G684" i="8"/>
  <c r="F684" i="8"/>
  <c r="E684" i="8"/>
  <c r="E683" i="8"/>
  <c r="F683" i="8" s="1"/>
  <c r="G683" i="8" s="1"/>
  <c r="F682" i="8"/>
  <c r="G682" i="8" s="1"/>
  <c r="E682" i="8"/>
  <c r="E681" i="8"/>
  <c r="F681" i="8" s="1"/>
  <c r="G681" i="8" s="1"/>
  <c r="G680" i="8"/>
  <c r="F680" i="8"/>
  <c r="E680" i="8"/>
  <c r="E679" i="8"/>
  <c r="F679" i="8" s="1"/>
  <c r="G679" i="8" s="1"/>
  <c r="E678" i="8"/>
  <c r="F678" i="8" s="1"/>
  <c r="G678" i="8" s="1"/>
  <c r="F677" i="8"/>
  <c r="G677" i="8" s="1"/>
  <c r="E677" i="8"/>
  <c r="G676" i="8"/>
  <c r="F676" i="8"/>
  <c r="E676" i="8"/>
  <c r="E675" i="8"/>
  <c r="F675" i="8" s="1"/>
  <c r="G675" i="8" s="1"/>
  <c r="E674" i="8"/>
  <c r="F674" i="8" s="1"/>
  <c r="G674" i="8" s="1"/>
  <c r="F673" i="8"/>
  <c r="G673" i="8" s="1"/>
  <c r="E673" i="8"/>
  <c r="F672" i="8"/>
  <c r="G672" i="8" s="1"/>
  <c r="E672" i="8"/>
  <c r="G671" i="8"/>
  <c r="F671" i="8"/>
  <c r="E671" i="8"/>
  <c r="E670" i="8"/>
  <c r="F670" i="8" s="1"/>
  <c r="G670" i="8" s="1"/>
  <c r="E669" i="8"/>
  <c r="F669" i="8" s="1"/>
  <c r="G669" i="8" s="1"/>
  <c r="F668" i="8"/>
  <c r="G668" i="8" s="1"/>
  <c r="E668" i="8"/>
  <c r="F667" i="8"/>
  <c r="G667" i="8" s="1"/>
  <c r="E667" i="8"/>
  <c r="E666" i="8"/>
  <c r="F666" i="8" s="1"/>
  <c r="G666" i="8" s="1"/>
  <c r="E665" i="8"/>
  <c r="F665" i="8" s="1"/>
  <c r="G665" i="8" s="1"/>
  <c r="F664" i="8"/>
  <c r="G664" i="8" s="1"/>
  <c r="E664" i="8"/>
  <c r="E663" i="8"/>
  <c r="F663" i="8" s="1"/>
  <c r="G663" i="8" s="1"/>
  <c r="E662" i="8"/>
  <c r="F662" i="8" s="1"/>
  <c r="G662" i="8" s="1"/>
  <c r="E661" i="8"/>
  <c r="F661" i="8" s="1"/>
  <c r="G661" i="8" s="1"/>
  <c r="E660" i="8"/>
  <c r="F660" i="8" s="1"/>
  <c r="G660" i="8" s="1"/>
  <c r="F659" i="8"/>
  <c r="G659" i="8" s="1"/>
  <c r="E659" i="8"/>
  <c r="G658" i="8"/>
  <c r="F658" i="8"/>
  <c r="E658" i="8"/>
  <c r="E657" i="8"/>
  <c r="F657" i="8" s="1"/>
  <c r="G657" i="8" s="1"/>
  <c r="E656" i="8"/>
  <c r="F656" i="8" s="1"/>
  <c r="G656" i="8" s="1"/>
  <c r="E655" i="8"/>
  <c r="F655" i="8" s="1"/>
  <c r="G655" i="8" s="1"/>
  <c r="G654" i="8"/>
  <c r="F654" i="8"/>
  <c r="E654" i="8"/>
  <c r="E653" i="8"/>
  <c r="F653" i="8" s="1"/>
  <c r="G653" i="8" s="1"/>
  <c r="E652" i="8"/>
  <c r="F652" i="8" s="1"/>
  <c r="G652" i="8" s="1"/>
  <c r="E651" i="8"/>
  <c r="F651" i="8" s="1"/>
  <c r="G651" i="8" s="1"/>
  <c r="G650" i="8"/>
  <c r="F650" i="8"/>
  <c r="E650" i="8"/>
  <c r="F649" i="8"/>
  <c r="G649" i="8" s="1"/>
  <c r="E649" i="8"/>
  <c r="E648" i="8"/>
  <c r="F648" i="8" s="1"/>
  <c r="G648" i="8" s="1"/>
  <c r="F647" i="8"/>
  <c r="G647" i="8" s="1"/>
  <c r="E647" i="8"/>
  <c r="G646" i="8"/>
  <c r="F646" i="8"/>
  <c r="E646" i="8"/>
  <c r="F645" i="8"/>
  <c r="G645" i="8" s="1"/>
  <c r="E645" i="8"/>
  <c r="E644" i="8"/>
  <c r="F644" i="8" s="1"/>
  <c r="G644" i="8" s="1"/>
  <c r="E643" i="8"/>
  <c r="F643" i="8" s="1"/>
  <c r="G643" i="8" s="1"/>
  <c r="F642" i="8"/>
  <c r="G642" i="8" s="1"/>
  <c r="E642" i="8"/>
  <c r="F641" i="8"/>
  <c r="G641" i="8" s="1"/>
  <c r="E641" i="8"/>
  <c r="E640" i="8"/>
  <c r="F640" i="8" s="1"/>
  <c r="G640" i="8" s="1"/>
  <c r="E639" i="8"/>
  <c r="F639" i="8" s="1"/>
  <c r="G639" i="8" s="1"/>
  <c r="E638" i="8"/>
  <c r="F638" i="8" s="1"/>
  <c r="G638" i="8" s="1"/>
  <c r="F637" i="8"/>
  <c r="G637" i="8" s="1"/>
  <c r="E637" i="8"/>
  <c r="G636" i="8"/>
  <c r="F636" i="8"/>
  <c r="E636" i="8"/>
  <c r="E635" i="8"/>
  <c r="F635" i="8" s="1"/>
  <c r="G635" i="8" s="1"/>
  <c r="E634" i="8"/>
  <c r="F634" i="8" s="1"/>
  <c r="G634" i="8" s="1"/>
  <c r="F633" i="8"/>
  <c r="G633" i="8" s="1"/>
  <c r="E633" i="8"/>
  <c r="F632" i="8"/>
  <c r="G632" i="8" s="1"/>
  <c r="E632" i="8"/>
  <c r="E631" i="8"/>
  <c r="F631" i="8" s="1"/>
  <c r="G631" i="8" s="1"/>
  <c r="E630" i="8"/>
  <c r="F630" i="8" s="1"/>
  <c r="G630" i="8" s="1"/>
  <c r="F629" i="8"/>
  <c r="G629" i="8" s="1"/>
  <c r="E629" i="8"/>
  <c r="E628" i="8"/>
  <c r="F628" i="8" s="1"/>
  <c r="G628" i="8" s="1"/>
  <c r="E627" i="8"/>
  <c r="F627" i="8" s="1"/>
  <c r="G627" i="8" s="1"/>
  <c r="E626" i="8"/>
  <c r="F626" i="8" s="1"/>
  <c r="G626" i="8" s="1"/>
  <c r="E625" i="8"/>
  <c r="F625" i="8" s="1"/>
  <c r="G625" i="8" s="1"/>
  <c r="E624" i="8"/>
  <c r="F624" i="8" s="1"/>
  <c r="G624" i="8" s="1"/>
  <c r="G623" i="8"/>
  <c r="F623" i="8"/>
  <c r="E623" i="8"/>
  <c r="E622" i="8"/>
  <c r="F622" i="8" s="1"/>
  <c r="G622" i="8" s="1"/>
  <c r="E621" i="8"/>
  <c r="F621" i="8" s="1"/>
  <c r="G621" i="8" s="1"/>
  <c r="E620" i="8"/>
  <c r="F620" i="8" s="1"/>
  <c r="G620" i="8" s="1"/>
  <c r="G619" i="8"/>
  <c r="F619" i="8"/>
  <c r="E619" i="8"/>
  <c r="E618" i="8"/>
  <c r="F618" i="8" s="1"/>
  <c r="G618" i="8" s="1"/>
  <c r="E617" i="8"/>
  <c r="F617" i="8" s="1"/>
  <c r="G617" i="8" s="1"/>
  <c r="F616" i="8"/>
  <c r="G616" i="8" s="1"/>
  <c r="E616" i="8"/>
  <c r="G615" i="8"/>
  <c r="F615" i="8"/>
  <c r="E615" i="8"/>
  <c r="E614" i="8"/>
  <c r="F614" i="8" s="1"/>
  <c r="G614" i="8" s="1"/>
  <c r="E613" i="8"/>
  <c r="F613" i="8" s="1"/>
  <c r="G613" i="8" s="1"/>
  <c r="E612" i="8"/>
  <c r="F612" i="8" s="1"/>
  <c r="G612" i="8" s="1"/>
  <c r="E611" i="8"/>
  <c r="F611" i="8" s="1"/>
  <c r="G611" i="8" s="1"/>
  <c r="F610" i="8"/>
  <c r="G610" i="8" s="1"/>
  <c r="E610" i="8"/>
  <c r="E609" i="8"/>
  <c r="F609" i="8" s="1"/>
  <c r="G609" i="8" s="1"/>
  <c r="E608" i="8"/>
  <c r="F608" i="8" s="1"/>
  <c r="G608" i="8" s="1"/>
  <c r="G607" i="8"/>
  <c r="F607" i="8"/>
  <c r="E607" i="8"/>
  <c r="F606" i="8"/>
  <c r="G606" i="8" s="1"/>
  <c r="E606" i="8"/>
  <c r="E605" i="8"/>
  <c r="F605" i="8" s="1"/>
  <c r="G605" i="8" s="1"/>
  <c r="E604" i="8"/>
  <c r="F604" i="8" s="1"/>
  <c r="G604" i="8" s="1"/>
  <c r="G603" i="8"/>
  <c r="F603" i="8"/>
  <c r="E603" i="8"/>
  <c r="F602" i="8"/>
  <c r="G602" i="8" s="1"/>
  <c r="E602" i="8"/>
  <c r="F601" i="8"/>
  <c r="G601" i="8" s="1"/>
  <c r="E601" i="8"/>
  <c r="E600" i="8"/>
  <c r="F600" i="8" s="1"/>
  <c r="G600" i="8" s="1"/>
  <c r="E599" i="8"/>
  <c r="F599" i="8" s="1"/>
  <c r="G599" i="8" s="1"/>
  <c r="F598" i="8"/>
  <c r="G598" i="8" s="1"/>
  <c r="E598" i="8"/>
  <c r="E597" i="8"/>
  <c r="F597" i="8" s="1"/>
  <c r="E596" i="8"/>
  <c r="F596" i="8" s="1"/>
  <c r="G596" i="8" s="1"/>
  <c r="E595" i="8"/>
  <c r="F595" i="8" s="1"/>
  <c r="G595" i="8" s="1"/>
  <c r="E594" i="8"/>
  <c r="F594" i="8" s="1"/>
  <c r="G594" i="8" s="1"/>
  <c r="E593" i="8"/>
  <c r="F593" i="8" s="1"/>
  <c r="G593" i="8" s="1"/>
  <c r="E592" i="8"/>
  <c r="F592" i="8" s="1"/>
  <c r="G592" i="8" s="1"/>
  <c r="E591" i="8"/>
  <c r="F591" i="8" s="1"/>
  <c r="G591" i="8" s="1"/>
  <c r="E590" i="8"/>
  <c r="F590" i="8" s="1"/>
  <c r="G590" i="8" s="1"/>
  <c r="F589" i="8"/>
  <c r="G589" i="8" s="1"/>
  <c r="E589" i="8"/>
  <c r="G588" i="8"/>
  <c r="F588" i="8"/>
  <c r="E588" i="8"/>
  <c r="E587" i="8"/>
  <c r="F587" i="8" s="1"/>
  <c r="G587" i="8" s="1"/>
  <c r="E586" i="8"/>
  <c r="F586" i="8" s="1"/>
  <c r="G586" i="8" s="1"/>
  <c r="F585" i="8"/>
  <c r="G585" i="8" s="1"/>
  <c r="E585" i="8"/>
  <c r="F584" i="8"/>
  <c r="G584" i="8" s="1"/>
  <c r="E584" i="8"/>
  <c r="E583" i="8"/>
  <c r="F583" i="8" s="1"/>
  <c r="G583" i="8" s="1"/>
  <c r="E582" i="8"/>
  <c r="F582" i="8" s="1"/>
  <c r="G582" i="8" s="1"/>
  <c r="F581" i="8"/>
  <c r="G581" i="8" s="1"/>
  <c r="E581" i="8"/>
  <c r="E580" i="8"/>
  <c r="F580" i="8" s="1"/>
  <c r="G580" i="8" s="1"/>
  <c r="G579" i="8"/>
  <c r="E579" i="8"/>
  <c r="F579" i="8" s="1"/>
  <c r="E578" i="8"/>
  <c r="F578" i="8" s="1"/>
  <c r="G578" i="8" s="1"/>
  <c r="F577" i="8"/>
  <c r="G577" i="8" s="1"/>
  <c r="E577" i="8"/>
  <c r="F576" i="8"/>
  <c r="G576" i="8" s="1"/>
  <c r="E576" i="8"/>
  <c r="F575" i="8"/>
  <c r="G575" i="8" s="1"/>
  <c r="E575" i="8"/>
  <c r="E574" i="8"/>
  <c r="F574" i="8" s="1"/>
  <c r="G574" i="8" s="1"/>
  <c r="E573" i="8"/>
  <c r="F573" i="8" s="1"/>
  <c r="G573" i="8" s="1"/>
  <c r="E572" i="8"/>
  <c r="F572" i="8" s="1"/>
  <c r="G572" i="8" s="1"/>
  <c r="E571" i="8"/>
  <c r="F571" i="8" s="1"/>
  <c r="G571" i="8" s="1"/>
  <c r="E570" i="8"/>
  <c r="F570" i="8" s="1"/>
  <c r="G570" i="8" s="1"/>
  <c r="E569" i="8"/>
  <c r="F569" i="8" s="1"/>
  <c r="G569" i="8" s="1"/>
  <c r="E568" i="8"/>
  <c r="F568" i="8" s="1"/>
  <c r="G568" i="8" s="1"/>
  <c r="E567" i="8"/>
  <c r="F567" i="8" s="1"/>
  <c r="G567" i="8" s="1"/>
  <c r="G566" i="8"/>
  <c r="E566" i="8"/>
  <c r="F566" i="8" s="1"/>
  <c r="E565" i="8"/>
  <c r="F565" i="8" s="1"/>
  <c r="G565" i="8" s="1"/>
  <c r="F564" i="8"/>
  <c r="G564" i="8" s="1"/>
  <c r="E564" i="8"/>
  <c r="F563" i="8"/>
  <c r="G563" i="8" s="1"/>
  <c r="E563" i="8"/>
  <c r="G562" i="8"/>
  <c r="F562" i="8"/>
  <c r="E562" i="8"/>
  <c r="E561" i="8"/>
  <c r="F561" i="8" s="1"/>
  <c r="G561" i="8" s="1"/>
  <c r="E560" i="8"/>
  <c r="F560" i="8" s="1"/>
  <c r="G560" i="8" s="1"/>
  <c r="E559" i="8"/>
  <c r="F559" i="8" s="1"/>
  <c r="G559" i="8" s="1"/>
  <c r="E558" i="8"/>
  <c r="F558" i="8" s="1"/>
  <c r="G558" i="8" s="1"/>
  <c r="E557" i="8"/>
  <c r="F557" i="8" s="1"/>
  <c r="G557" i="8" s="1"/>
  <c r="E556" i="8"/>
  <c r="F556" i="8" s="1"/>
  <c r="G556" i="8" s="1"/>
  <c r="E555" i="8"/>
  <c r="F555" i="8" s="1"/>
  <c r="G555" i="8" s="1"/>
  <c r="G554" i="8"/>
  <c r="F554" i="8"/>
  <c r="E554" i="8"/>
  <c r="F553" i="8"/>
  <c r="G553" i="8" s="1"/>
  <c r="E553" i="8"/>
  <c r="E552" i="8"/>
  <c r="F552" i="8" s="1"/>
  <c r="G552" i="8" s="1"/>
  <c r="F551" i="8"/>
  <c r="G551" i="8" s="1"/>
  <c r="E551" i="8"/>
  <c r="G550" i="8"/>
  <c r="F550" i="8"/>
  <c r="E550" i="8"/>
  <c r="E549" i="8"/>
  <c r="F549" i="8" s="1"/>
  <c r="G549" i="8" s="1"/>
  <c r="E548" i="8"/>
  <c r="F548" i="8" s="1"/>
  <c r="G548" i="8" s="1"/>
  <c r="E547" i="8"/>
  <c r="F547" i="8" s="1"/>
  <c r="G547" i="8" s="1"/>
  <c r="G546" i="8"/>
  <c r="F546" i="8"/>
  <c r="E546" i="8"/>
  <c r="F545" i="8"/>
  <c r="G545" i="8" s="1"/>
  <c r="E545" i="8"/>
  <c r="G544" i="8"/>
  <c r="E544" i="8"/>
  <c r="F544" i="8" s="1"/>
  <c r="E543" i="8"/>
  <c r="F543" i="8" s="1"/>
  <c r="G543" i="8" s="1"/>
  <c r="F542" i="8"/>
  <c r="G542" i="8" s="1"/>
  <c r="E542" i="8"/>
  <c r="E541" i="8"/>
  <c r="F541" i="8" s="1"/>
  <c r="G541" i="8" s="1"/>
  <c r="G540" i="8"/>
  <c r="F540" i="8"/>
  <c r="E540" i="8"/>
  <c r="E539" i="8"/>
  <c r="F539" i="8" s="1"/>
  <c r="G539" i="8" s="1"/>
  <c r="F538" i="8"/>
  <c r="G538" i="8" s="1"/>
  <c r="E538" i="8"/>
  <c r="E537" i="8"/>
  <c r="F537" i="8" s="1"/>
  <c r="G537" i="8" s="1"/>
  <c r="G536" i="8"/>
  <c r="F536" i="8"/>
  <c r="E536" i="8"/>
  <c r="E535" i="8"/>
  <c r="F535" i="8" s="1"/>
  <c r="G535" i="8" s="1"/>
  <c r="E534" i="8"/>
  <c r="F534" i="8" s="1"/>
  <c r="G534" i="8" s="1"/>
  <c r="E533" i="8"/>
  <c r="F533" i="8" s="1"/>
  <c r="G533" i="8" s="1"/>
  <c r="F532" i="8"/>
  <c r="G532" i="8" s="1"/>
  <c r="E532" i="8"/>
  <c r="E531" i="8"/>
  <c r="F531" i="8" s="1"/>
  <c r="G531" i="8" s="1"/>
  <c r="E530" i="8"/>
  <c r="F530" i="8" s="1"/>
  <c r="G530" i="8" s="1"/>
  <c r="F529" i="8"/>
  <c r="G529" i="8" s="1"/>
  <c r="E529" i="8"/>
  <c r="G528" i="8"/>
  <c r="F528" i="8"/>
  <c r="E528" i="8"/>
  <c r="G527" i="8"/>
  <c r="F527" i="8"/>
  <c r="E527" i="8"/>
  <c r="E526" i="8"/>
  <c r="F526" i="8" s="1"/>
  <c r="G526" i="8" s="1"/>
  <c r="E525" i="8"/>
  <c r="F525" i="8" s="1"/>
  <c r="G525" i="8" s="1"/>
  <c r="F524" i="8"/>
  <c r="G524" i="8" s="1"/>
  <c r="E524" i="8"/>
  <c r="F523" i="8"/>
  <c r="G523" i="8" s="1"/>
  <c r="E523" i="8"/>
  <c r="E522" i="8"/>
  <c r="F522" i="8" s="1"/>
  <c r="G522" i="8" s="1"/>
  <c r="E521" i="8"/>
  <c r="F521" i="8" s="1"/>
  <c r="G521" i="8" s="1"/>
  <c r="F520" i="8"/>
  <c r="G520" i="8" s="1"/>
  <c r="E520" i="8"/>
  <c r="E519" i="8"/>
  <c r="F519" i="8" s="1"/>
  <c r="G519" i="8" s="1"/>
  <c r="G518" i="8"/>
  <c r="E518" i="8"/>
  <c r="F518" i="8" s="1"/>
  <c r="E517" i="8"/>
  <c r="F517" i="8" s="1"/>
  <c r="G517" i="8" s="1"/>
  <c r="F516" i="8"/>
  <c r="G516" i="8" s="1"/>
  <c r="E516" i="8"/>
  <c r="E515" i="8"/>
  <c r="F515" i="8" s="1"/>
  <c r="G515" i="8" s="1"/>
  <c r="G514" i="8"/>
  <c r="F514" i="8"/>
  <c r="E514" i="8"/>
  <c r="E513" i="8"/>
  <c r="F513" i="8" s="1"/>
  <c r="G513" i="8" s="1"/>
  <c r="E512" i="8"/>
  <c r="F512" i="8" s="1"/>
  <c r="G512" i="8" s="1"/>
  <c r="F511" i="8"/>
  <c r="G511" i="8" s="1"/>
  <c r="E511" i="8"/>
  <c r="F510" i="8"/>
  <c r="G510" i="8" s="1"/>
  <c r="E510" i="8"/>
  <c r="E509" i="8"/>
  <c r="F509" i="8" s="1"/>
  <c r="G509" i="8" s="1"/>
  <c r="E508" i="8"/>
  <c r="F508" i="8" s="1"/>
  <c r="G508" i="8" s="1"/>
  <c r="E507" i="8"/>
  <c r="F507" i="8" s="1"/>
  <c r="G507" i="8" s="1"/>
  <c r="E506" i="8"/>
  <c r="F506" i="8" s="1"/>
  <c r="G506" i="8" s="1"/>
  <c r="F505" i="8"/>
  <c r="G505" i="8" s="1"/>
  <c r="E505" i="8"/>
  <c r="E504" i="8"/>
  <c r="F504" i="8" s="1"/>
  <c r="G504" i="8" s="1"/>
  <c r="E503" i="8"/>
  <c r="F503" i="8" s="1"/>
  <c r="G503" i="8" s="1"/>
  <c r="E502" i="8"/>
  <c r="F502" i="8" s="1"/>
  <c r="G502" i="8" s="1"/>
  <c r="F501" i="8"/>
  <c r="G501" i="8" s="1"/>
  <c r="E501" i="8"/>
  <c r="E500" i="8"/>
  <c r="F500" i="8" s="1"/>
  <c r="G500" i="8" s="1"/>
  <c r="E499" i="8"/>
  <c r="F499" i="8" s="1"/>
  <c r="G499" i="8" s="1"/>
  <c r="E498" i="8"/>
  <c r="F498" i="8" s="1"/>
  <c r="G498" i="8" s="1"/>
  <c r="E497" i="8"/>
  <c r="F497" i="8" s="1"/>
  <c r="G497" i="8" s="1"/>
  <c r="G496" i="8"/>
  <c r="E496" i="8"/>
  <c r="F496" i="8" s="1"/>
  <c r="E495" i="8"/>
  <c r="F495" i="8" s="1"/>
  <c r="G495" i="8" s="1"/>
  <c r="F494" i="8"/>
  <c r="G494" i="8" s="1"/>
  <c r="E494" i="8"/>
  <c r="F493" i="8"/>
  <c r="G493" i="8" s="1"/>
  <c r="E493" i="8"/>
  <c r="F492" i="8"/>
  <c r="G492" i="8" s="1"/>
  <c r="E492" i="8"/>
  <c r="E491" i="8"/>
  <c r="F491" i="8" s="1"/>
  <c r="G491" i="8" s="1"/>
  <c r="F490" i="8"/>
  <c r="G490" i="8" s="1"/>
  <c r="E490" i="8"/>
  <c r="E489" i="8"/>
  <c r="F489" i="8" s="1"/>
  <c r="G489" i="8" s="1"/>
  <c r="E488" i="8"/>
  <c r="F488" i="8" s="1"/>
  <c r="G488" i="8" s="1"/>
  <c r="E487" i="8"/>
  <c r="F487" i="8" s="1"/>
  <c r="G487" i="8" s="1"/>
  <c r="E486" i="8"/>
  <c r="F486" i="8" s="1"/>
  <c r="G486" i="8" s="1"/>
  <c r="F485" i="8"/>
  <c r="G485" i="8" s="1"/>
  <c r="E485" i="8"/>
  <c r="G484" i="8"/>
  <c r="F484" i="8"/>
  <c r="E484" i="8"/>
  <c r="E483" i="8"/>
  <c r="F483" i="8" s="1"/>
  <c r="G483" i="8" s="1"/>
  <c r="E482" i="8"/>
  <c r="F482" i="8" s="1"/>
  <c r="G482" i="8" s="1"/>
  <c r="F481" i="8"/>
  <c r="G481" i="8" s="1"/>
  <c r="E481" i="8"/>
  <c r="F480" i="8"/>
  <c r="G480" i="8" s="1"/>
  <c r="E480" i="8"/>
  <c r="G479" i="8"/>
  <c r="E479" i="8"/>
  <c r="F479" i="8" s="1"/>
  <c r="E478" i="8"/>
  <c r="F478" i="8" s="1"/>
  <c r="G478" i="8" s="1"/>
  <c r="F477" i="8"/>
  <c r="G477" i="8" s="1"/>
  <c r="E477" i="8"/>
  <c r="F476" i="8"/>
  <c r="G476" i="8" s="1"/>
  <c r="E476" i="8"/>
  <c r="E475" i="8"/>
  <c r="F475" i="8" s="1"/>
  <c r="G475" i="8" s="1"/>
  <c r="E474" i="8"/>
  <c r="F474" i="8" s="1"/>
  <c r="G474" i="8" s="1"/>
  <c r="G473" i="8"/>
  <c r="F473" i="8"/>
  <c r="E473" i="8"/>
  <c r="F472" i="8"/>
  <c r="G472" i="8" s="1"/>
  <c r="E472" i="8"/>
  <c r="E471" i="8"/>
  <c r="F471" i="8" s="1"/>
  <c r="G471" i="8" s="1"/>
  <c r="E470" i="8"/>
  <c r="F470" i="8" s="1"/>
  <c r="G470" i="8" s="1"/>
  <c r="F469" i="8"/>
  <c r="G469" i="8" s="1"/>
  <c r="E469" i="8"/>
  <c r="G468" i="8"/>
  <c r="F468" i="8"/>
  <c r="E468" i="8"/>
  <c r="E467" i="8"/>
  <c r="F467" i="8" s="1"/>
  <c r="G467" i="8" s="1"/>
  <c r="E466" i="8"/>
  <c r="F466" i="8" s="1"/>
  <c r="G466" i="8" s="1"/>
  <c r="F465" i="8"/>
  <c r="G465" i="8" s="1"/>
  <c r="E465" i="8"/>
  <c r="F464" i="8"/>
  <c r="G464" i="8" s="1"/>
  <c r="E464" i="8"/>
  <c r="G463" i="8"/>
  <c r="E463" i="8"/>
  <c r="F463" i="8" s="1"/>
  <c r="E462" i="8"/>
  <c r="F462" i="8" s="1"/>
  <c r="G462" i="8" s="1"/>
  <c r="F461" i="8"/>
  <c r="G461" i="8" s="1"/>
  <c r="E461" i="8"/>
  <c r="F460" i="8"/>
  <c r="G460" i="8" s="1"/>
  <c r="E460" i="8"/>
  <c r="E459" i="8"/>
  <c r="F459" i="8" s="1"/>
  <c r="G459" i="8" s="1"/>
  <c r="E458" i="8"/>
  <c r="F458" i="8" s="1"/>
  <c r="G458" i="8" s="1"/>
  <c r="G457" i="8"/>
  <c r="F457" i="8"/>
  <c r="E457" i="8"/>
  <c r="F456" i="8"/>
  <c r="G456" i="8" s="1"/>
  <c r="E456" i="8"/>
  <c r="E455" i="8"/>
  <c r="F455" i="8" s="1"/>
  <c r="G455" i="8" s="1"/>
  <c r="E454" i="8"/>
  <c r="F454" i="8" s="1"/>
  <c r="G454" i="8" s="1"/>
  <c r="F453" i="8"/>
  <c r="G453" i="8" s="1"/>
  <c r="E453" i="8"/>
  <c r="G452" i="8"/>
  <c r="F452" i="8"/>
  <c r="E452" i="8"/>
  <c r="E451" i="8"/>
  <c r="F451" i="8" s="1"/>
  <c r="G451" i="8" s="1"/>
  <c r="E450" i="8"/>
  <c r="F450" i="8" s="1"/>
  <c r="G450" i="8" s="1"/>
  <c r="F449" i="8"/>
  <c r="G449" i="8" s="1"/>
  <c r="E449" i="8"/>
  <c r="F448" i="8"/>
  <c r="G448" i="8" s="1"/>
  <c r="E448" i="8"/>
  <c r="G447" i="8"/>
  <c r="E447" i="8"/>
  <c r="F447" i="8" s="1"/>
  <c r="E446" i="8"/>
  <c r="F446" i="8" s="1"/>
  <c r="G446" i="8" s="1"/>
  <c r="E445" i="8"/>
  <c r="F445" i="8" s="1"/>
  <c r="G445" i="8" s="1"/>
  <c r="F444" i="8"/>
  <c r="G444" i="8" s="1"/>
  <c r="E444" i="8"/>
  <c r="E443" i="8"/>
  <c r="F443" i="8" s="1"/>
  <c r="G443" i="8" s="1"/>
  <c r="E442" i="8"/>
  <c r="F442" i="8" s="1"/>
  <c r="G442" i="8" s="1"/>
  <c r="G441" i="8"/>
  <c r="F441" i="8"/>
  <c r="E441" i="8"/>
  <c r="F440" i="8"/>
  <c r="G440" i="8" s="1"/>
  <c r="E440" i="8"/>
  <c r="E439" i="8"/>
  <c r="F439" i="8" s="1"/>
  <c r="G439" i="8" s="1"/>
  <c r="E438" i="8"/>
  <c r="F438" i="8" s="1"/>
  <c r="G438" i="8" s="1"/>
  <c r="F437" i="8"/>
  <c r="G437" i="8" s="1"/>
  <c r="E437" i="8"/>
  <c r="G436" i="8"/>
  <c r="F436" i="8"/>
  <c r="E436" i="8"/>
  <c r="E435" i="8"/>
  <c r="F435" i="8" s="1"/>
  <c r="G435" i="8" s="1"/>
  <c r="E434" i="8"/>
  <c r="F434" i="8" s="1"/>
  <c r="G434" i="8" s="1"/>
  <c r="F433" i="8"/>
  <c r="G433" i="8" s="1"/>
  <c r="E433" i="8"/>
  <c r="F432" i="8"/>
  <c r="G432" i="8" s="1"/>
  <c r="E432" i="8"/>
  <c r="G431" i="8"/>
  <c r="E431" i="8"/>
  <c r="F431" i="8" s="1"/>
  <c r="E430" i="8"/>
  <c r="F430" i="8" s="1"/>
  <c r="G430" i="8" s="1"/>
  <c r="E429" i="8"/>
  <c r="F429" i="8" s="1"/>
  <c r="G429" i="8" s="1"/>
  <c r="F428" i="8"/>
  <c r="G428" i="8" s="1"/>
  <c r="E428" i="8"/>
  <c r="E427" i="8"/>
  <c r="F427" i="8" s="1"/>
  <c r="G427" i="8" s="1"/>
  <c r="E426" i="8"/>
  <c r="F426" i="8" s="1"/>
  <c r="G426" i="8" s="1"/>
  <c r="G425" i="8"/>
  <c r="F425" i="8"/>
  <c r="E425" i="8"/>
  <c r="F424" i="8"/>
  <c r="G424" i="8" s="1"/>
  <c r="E424" i="8"/>
  <c r="E423" i="8"/>
  <c r="F423" i="8" s="1"/>
  <c r="G423" i="8" s="1"/>
  <c r="F422" i="8"/>
  <c r="G422" i="8" s="1"/>
  <c r="E422" i="8"/>
  <c r="E421" i="8"/>
  <c r="F421" i="8" s="1"/>
  <c r="G421" i="8" s="1"/>
  <c r="E420" i="8"/>
  <c r="F420" i="8" s="1"/>
  <c r="G420" i="8" s="1"/>
  <c r="G419" i="8"/>
  <c r="E419" i="8"/>
  <c r="F419" i="8" s="1"/>
  <c r="E418" i="8"/>
  <c r="F418" i="8" s="1"/>
  <c r="G418" i="8" s="1"/>
  <c r="E417" i="8"/>
  <c r="F417" i="8" s="1"/>
  <c r="G417" i="8" s="1"/>
  <c r="F416" i="8"/>
  <c r="G416" i="8" s="1"/>
  <c r="E416" i="8"/>
  <c r="E415" i="8"/>
  <c r="F415" i="8" s="1"/>
  <c r="G415" i="8" s="1"/>
  <c r="F414" i="8"/>
  <c r="G414" i="8" s="1"/>
  <c r="E414" i="8"/>
  <c r="F413" i="8"/>
  <c r="G413" i="8" s="1"/>
  <c r="E413" i="8"/>
  <c r="F412" i="8"/>
  <c r="G412" i="8" s="1"/>
  <c r="E412" i="8"/>
  <c r="G411" i="8"/>
  <c r="E411" i="8"/>
  <c r="F411" i="8" s="1"/>
  <c r="E410" i="8"/>
  <c r="F410" i="8" s="1"/>
  <c r="G410" i="8" s="1"/>
  <c r="G409" i="8"/>
  <c r="F409" i="8"/>
  <c r="E409" i="8"/>
  <c r="G408" i="8"/>
  <c r="F408" i="8"/>
  <c r="E408" i="8"/>
  <c r="G407" i="8"/>
  <c r="E407" i="8"/>
  <c r="F407" i="8" s="1"/>
  <c r="F406" i="8"/>
  <c r="G406" i="8" s="1"/>
  <c r="E406" i="8"/>
  <c r="E405" i="8"/>
  <c r="F405" i="8" s="1"/>
  <c r="G405" i="8" s="1"/>
  <c r="E404" i="8"/>
  <c r="F404" i="8" s="1"/>
  <c r="G404" i="8" s="1"/>
  <c r="G403" i="8"/>
  <c r="E403" i="8"/>
  <c r="F403" i="8" s="1"/>
  <c r="F402" i="8"/>
  <c r="G402" i="8" s="1"/>
  <c r="E402" i="8"/>
  <c r="G401" i="8"/>
  <c r="F401" i="8"/>
  <c r="E401" i="8"/>
  <c r="F400" i="8"/>
  <c r="G400" i="8" s="1"/>
  <c r="E400" i="8"/>
  <c r="E399" i="8"/>
  <c r="F399" i="8" s="1"/>
  <c r="G399" i="8" s="1"/>
  <c r="F398" i="8"/>
  <c r="G398" i="8" s="1"/>
  <c r="E398" i="8"/>
  <c r="E397" i="8"/>
  <c r="F397" i="8" s="1"/>
  <c r="G397" i="8" s="1"/>
  <c r="E396" i="8"/>
  <c r="F396" i="8" s="1"/>
  <c r="G396" i="8" s="1"/>
  <c r="G395" i="8"/>
  <c r="E395" i="8"/>
  <c r="F395" i="8" s="1"/>
  <c r="E394" i="8"/>
  <c r="F394" i="8" s="1"/>
  <c r="G394" i="8" s="1"/>
  <c r="E393" i="8"/>
  <c r="F393" i="8" s="1"/>
  <c r="G393" i="8" s="1"/>
  <c r="F392" i="8"/>
  <c r="G392" i="8" s="1"/>
  <c r="E392" i="8"/>
  <c r="E391" i="8"/>
  <c r="F391" i="8" s="1"/>
  <c r="G391" i="8" s="1"/>
  <c r="F390" i="8"/>
  <c r="G390" i="8" s="1"/>
  <c r="E390" i="8"/>
  <c r="F389" i="8"/>
  <c r="G389" i="8" s="1"/>
  <c r="E389" i="8"/>
  <c r="F388" i="8"/>
  <c r="G388" i="8" s="1"/>
  <c r="E388" i="8"/>
  <c r="G387" i="8"/>
  <c r="E387" i="8"/>
  <c r="F387" i="8" s="1"/>
  <c r="E386" i="8"/>
  <c r="F386" i="8" s="1"/>
  <c r="G386" i="8" s="1"/>
  <c r="G385" i="8"/>
  <c r="F385" i="8"/>
  <c r="E385" i="8"/>
  <c r="G384" i="8"/>
  <c r="F384" i="8"/>
  <c r="E384" i="8"/>
  <c r="G383" i="8"/>
  <c r="E383" i="8"/>
  <c r="F383" i="8" s="1"/>
  <c r="F382" i="8"/>
  <c r="G382" i="8" s="1"/>
  <c r="E382" i="8"/>
  <c r="E381" i="8"/>
  <c r="F381" i="8" s="1"/>
  <c r="G381" i="8" s="1"/>
  <c r="E380" i="8"/>
  <c r="F380" i="8" s="1"/>
  <c r="G380" i="8" s="1"/>
  <c r="G379" i="8"/>
  <c r="E379" i="8"/>
  <c r="F379" i="8" s="1"/>
  <c r="F378" i="8"/>
  <c r="G378" i="8" s="1"/>
  <c r="E378" i="8"/>
  <c r="G377" i="8"/>
  <c r="F377" i="8"/>
  <c r="E377" i="8"/>
  <c r="F376" i="8"/>
  <c r="G376" i="8" s="1"/>
  <c r="E376" i="8"/>
  <c r="E375" i="8"/>
  <c r="F375" i="8" s="1"/>
  <c r="G375" i="8" s="1"/>
  <c r="F374" i="8"/>
  <c r="G374" i="8" s="1"/>
  <c r="E374" i="8"/>
  <c r="E373" i="8"/>
  <c r="F373" i="8" s="1"/>
  <c r="G373" i="8" s="1"/>
  <c r="E372" i="8"/>
  <c r="F372" i="8" s="1"/>
  <c r="G372" i="8" s="1"/>
  <c r="G371" i="8"/>
  <c r="E371" i="8"/>
  <c r="F371" i="8" s="1"/>
  <c r="E370" i="8"/>
  <c r="F370" i="8" s="1"/>
  <c r="G370" i="8" s="1"/>
  <c r="E369" i="8"/>
  <c r="F369" i="8" s="1"/>
  <c r="G369" i="8" s="1"/>
  <c r="F368" i="8"/>
  <c r="G368" i="8" s="1"/>
  <c r="E368" i="8"/>
  <c r="E367" i="8"/>
  <c r="F367" i="8" s="1"/>
  <c r="G367" i="8" s="1"/>
  <c r="F366" i="8"/>
  <c r="G366" i="8" s="1"/>
  <c r="E366" i="8"/>
  <c r="F365" i="8"/>
  <c r="G365" i="8" s="1"/>
  <c r="E365" i="8"/>
  <c r="F364" i="8"/>
  <c r="G364" i="8" s="1"/>
  <c r="E364" i="8"/>
  <c r="G363" i="8"/>
  <c r="E363" i="8"/>
  <c r="F363" i="8" s="1"/>
  <c r="E362" i="8"/>
  <c r="F362" i="8" s="1"/>
  <c r="G362" i="8" s="1"/>
  <c r="G361" i="8"/>
  <c r="F361" i="8"/>
  <c r="E361" i="8"/>
  <c r="G360" i="8"/>
  <c r="F360" i="8"/>
  <c r="E360" i="8"/>
  <c r="G359" i="8"/>
  <c r="E359" i="8"/>
  <c r="F359" i="8" s="1"/>
  <c r="F358" i="8"/>
  <c r="G358" i="8" s="1"/>
  <c r="E358" i="8"/>
  <c r="E357" i="8"/>
  <c r="F357" i="8" s="1"/>
  <c r="G357" i="8" s="1"/>
  <c r="E356" i="8"/>
  <c r="F356" i="8" s="1"/>
  <c r="G356" i="8" s="1"/>
  <c r="G355" i="8"/>
  <c r="E355" i="8"/>
  <c r="F355" i="8" s="1"/>
  <c r="F354" i="8"/>
  <c r="G354" i="8" s="1"/>
  <c r="E354" i="8"/>
  <c r="G353" i="8"/>
  <c r="F353" i="8"/>
  <c r="E353" i="8"/>
  <c r="F352" i="8"/>
  <c r="G352" i="8" s="1"/>
  <c r="E352" i="8"/>
  <c r="E351" i="8"/>
  <c r="F351" i="8" s="1"/>
  <c r="G351" i="8" s="1"/>
  <c r="F350" i="8"/>
  <c r="G350" i="8" s="1"/>
  <c r="E350" i="8"/>
  <c r="E349" i="8"/>
  <c r="F349" i="8" s="1"/>
  <c r="G349" i="8" s="1"/>
  <c r="E348" i="8"/>
  <c r="F348" i="8" s="1"/>
  <c r="G348" i="8" s="1"/>
  <c r="G347" i="8"/>
  <c r="E347" i="8"/>
  <c r="F347" i="8" s="1"/>
  <c r="E346" i="8"/>
  <c r="F346" i="8" s="1"/>
  <c r="G346" i="8" s="1"/>
  <c r="E345" i="8"/>
  <c r="F345" i="8" s="1"/>
  <c r="G345" i="8" s="1"/>
  <c r="F344" i="8"/>
  <c r="G344" i="8" s="1"/>
  <c r="E344" i="8"/>
  <c r="E343" i="8"/>
  <c r="F343" i="8" s="1"/>
  <c r="G343" i="8" s="1"/>
  <c r="F342" i="8"/>
  <c r="G342" i="8" s="1"/>
  <c r="E342" i="8"/>
  <c r="F341" i="8"/>
  <c r="G341" i="8" s="1"/>
  <c r="E341" i="8"/>
  <c r="F340" i="8"/>
  <c r="G340" i="8" s="1"/>
  <c r="E340" i="8"/>
  <c r="G339" i="8"/>
  <c r="E339" i="8"/>
  <c r="F339" i="8" s="1"/>
  <c r="E338" i="8"/>
  <c r="F338" i="8" s="1"/>
  <c r="G338" i="8" s="1"/>
  <c r="G337" i="8"/>
  <c r="F337" i="8"/>
  <c r="E337" i="8"/>
  <c r="G336" i="8"/>
  <c r="F336" i="8"/>
  <c r="E336" i="8"/>
  <c r="G335" i="8"/>
  <c r="E335" i="8"/>
  <c r="F335" i="8" s="1"/>
  <c r="G334" i="8"/>
  <c r="F334" i="8"/>
  <c r="E334" i="8"/>
  <c r="F333" i="8"/>
  <c r="G333" i="8" s="1"/>
  <c r="E333" i="8"/>
  <c r="F332" i="8"/>
  <c r="G332" i="8" s="1"/>
  <c r="E332" i="8"/>
  <c r="E331" i="8"/>
  <c r="F331" i="8" s="1"/>
  <c r="G331" i="8" s="1"/>
  <c r="F330" i="8"/>
  <c r="G330" i="8" s="1"/>
  <c r="E330" i="8"/>
  <c r="E329" i="8"/>
  <c r="F329" i="8" s="1"/>
  <c r="G329" i="8" s="1"/>
  <c r="E328" i="8"/>
  <c r="F328" i="8" s="1"/>
  <c r="G328" i="8" s="1"/>
  <c r="G327" i="8"/>
  <c r="E327" i="8"/>
  <c r="F327" i="8" s="1"/>
  <c r="E326" i="8"/>
  <c r="F326" i="8" s="1"/>
  <c r="G326" i="8" s="1"/>
  <c r="E325" i="8"/>
  <c r="F325" i="8" s="1"/>
  <c r="G325" i="8" s="1"/>
  <c r="G324" i="8"/>
  <c r="F324" i="8"/>
  <c r="E324" i="8"/>
  <c r="G323" i="8"/>
  <c r="E323" i="8"/>
  <c r="F323" i="8" s="1"/>
  <c r="F322" i="8"/>
  <c r="G322" i="8" s="1"/>
  <c r="E322" i="8"/>
  <c r="G321" i="8"/>
  <c r="F321" i="8"/>
  <c r="E321" i="8"/>
  <c r="F320" i="8"/>
  <c r="G320" i="8" s="1"/>
  <c r="E320" i="8"/>
  <c r="E319" i="8"/>
  <c r="F319" i="8" s="1"/>
  <c r="G319" i="8" s="1"/>
  <c r="E318" i="8"/>
  <c r="F318" i="8" s="1"/>
  <c r="G318" i="8" s="1"/>
  <c r="F317" i="8"/>
  <c r="G317" i="8" s="1"/>
  <c r="E317" i="8"/>
  <c r="E316" i="8"/>
  <c r="F316" i="8" s="1"/>
  <c r="G316" i="8" s="1"/>
  <c r="G315" i="8"/>
  <c r="E315" i="8"/>
  <c r="F315" i="8" s="1"/>
  <c r="G314" i="8"/>
  <c r="F314" i="8"/>
  <c r="E314" i="8"/>
  <c r="E313" i="8"/>
  <c r="F313" i="8" s="1"/>
  <c r="G313" i="8" s="1"/>
  <c r="E312" i="8"/>
  <c r="F312" i="8" s="1"/>
  <c r="G312" i="8" s="1"/>
  <c r="G311" i="8"/>
  <c r="E311" i="8"/>
  <c r="F311" i="8" s="1"/>
  <c r="F310" i="8"/>
  <c r="G310" i="8" s="1"/>
  <c r="E310" i="8"/>
  <c r="F309" i="8"/>
  <c r="G309" i="8" s="1"/>
  <c r="E309" i="8"/>
  <c r="G308" i="8"/>
  <c r="F308" i="8"/>
  <c r="E308" i="8"/>
  <c r="E307" i="8"/>
  <c r="F307" i="8" s="1"/>
  <c r="G307" i="8" s="1"/>
  <c r="E306" i="8"/>
  <c r="F306" i="8" s="1"/>
  <c r="G306" i="8" s="1"/>
  <c r="E305" i="8"/>
  <c r="F305" i="8" s="1"/>
  <c r="G305" i="8" s="1"/>
  <c r="F304" i="8"/>
  <c r="G304" i="8" s="1"/>
  <c r="E304" i="8"/>
  <c r="E303" i="8"/>
  <c r="F303" i="8" s="1"/>
  <c r="G303" i="8" s="1"/>
  <c r="G302" i="8"/>
  <c r="F302" i="8"/>
  <c r="E302" i="8"/>
  <c r="G301" i="8"/>
  <c r="F301" i="8"/>
  <c r="E301" i="8"/>
  <c r="E300" i="8"/>
  <c r="F300" i="8" s="1"/>
  <c r="G300" i="8" s="1"/>
  <c r="G299" i="8"/>
  <c r="E299" i="8"/>
  <c r="F299" i="8" s="1"/>
  <c r="F298" i="8"/>
  <c r="G298" i="8" s="1"/>
  <c r="E298" i="8"/>
  <c r="F297" i="8"/>
  <c r="G297" i="8" s="1"/>
  <c r="E297" i="8"/>
  <c r="F296" i="8"/>
  <c r="G296" i="8" s="1"/>
  <c r="E296" i="8"/>
  <c r="G295" i="8"/>
  <c r="E295" i="8"/>
  <c r="F295" i="8" s="1"/>
  <c r="E294" i="8"/>
  <c r="F294" i="8" s="1"/>
  <c r="G294" i="8" s="1"/>
  <c r="E293" i="8"/>
  <c r="F293" i="8" s="1"/>
  <c r="G293" i="8" s="1"/>
  <c r="E292" i="8"/>
  <c r="F292" i="8" s="1"/>
  <c r="G292" i="8" s="1"/>
  <c r="E291" i="8"/>
  <c r="F291" i="8" s="1"/>
  <c r="G291" i="8" s="1"/>
  <c r="E290" i="8"/>
  <c r="F290" i="8" s="1"/>
  <c r="G290" i="8" s="1"/>
  <c r="G289" i="8"/>
  <c r="F289" i="8"/>
  <c r="E289" i="8"/>
  <c r="G288" i="8"/>
  <c r="F288" i="8"/>
  <c r="E288" i="8"/>
  <c r="G287" i="8"/>
  <c r="E287" i="8"/>
  <c r="F287" i="8" s="1"/>
  <c r="G286" i="8"/>
  <c r="F286" i="8"/>
  <c r="E286" i="8"/>
  <c r="F285" i="8"/>
  <c r="G285" i="8" s="1"/>
  <c r="E285" i="8"/>
  <c r="F284" i="8"/>
  <c r="G284" i="8" s="1"/>
  <c r="E284" i="8"/>
  <c r="E283" i="8"/>
  <c r="F283" i="8" s="1"/>
  <c r="G283" i="8" s="1"/>
  <c r="F282" i="8"/>
  <c r="G282" i="8" s="1"/>
  <c r="E282" i="8"/>
  <c r="E281" i="8"/>
  <c r="F281" i="8" s="1"/>
  <c r="G281" i="8" s="1"/>
  <c r="E280" i="8"/>
  <c r="F280" i="8" s="1"/>
  <c r="G280" i="8" s="1"/>
  <c r="G279" i="8"/>
  <c r="E279" i="8"/>
  <c r="F279" i="8" s="1"/>
  <c r="E278" i="8"/>
  <c r="F278" i="8" s="1"/>
  <c r="G278" i="8" s="1"/>
  <c r="E277" i="8"/>
  <c r="F277" i="8" s="1"/>
  <c r="G277" i="8" s="1"/>
  <c r="G276" i="8"/>
  <c r="F276" i="8"/>
  <c r="E276" i="8"/>
  <c r="G275" i="8"/>
  <c r="E275" i="8"/>
  <c r="F275" i="8" s="1"/>
  <c r="E274" i="8"/>
  <c r="F274" i="8" s="1"/>
  <c r="G274" i="8" s="1"/>
  <c r="G273" i="8"/>
  <c r="F273" i="8"/>
  <c r="E273" i="8"/>
  <c r="F272" i="8"/>
  <c r="G272" i="8" s="1"/>
  <c r="E272" i="8"/>
  <c r="E271" i="8"/>
  <c r="F271" i="8" s="1"/>
  <c r="G271" i="8" s="1"/>
  <c r="G270" i="8"/>
  <c r="F270" i="8"/>
  <c r="E270" i="8"/>
  <c r="F269" i="8"/>
  <c r="G269" i="8" s="1"/>
  <c r="E269" i="8"/>
  <c r="E268" i="8"/>
  <c r="F268" i="8" s="1"/>
  <c r="G268" i="8" s="1"/>
  <c r="G267" i="8"/>
  <c r="E267" i="8"/>
  <c r="F267" i="8" s="1"/>
  <c r="G266" i="8"/>
  <c r="F266" i="8"/>
  <c r="E266" i="8"/>
  <c r="E265" i="8"/>
  <c r="F265" i="8" s="1"/>
  <c r="G265" i="8" s="1"/>
  <c r="E264" i="8"/>
  <c r="F264" i="8" s="1"/>
  <c r="G264" i="8" s="1"/>
  <c r="G263" i="8"/>
  <c r="E263" i="8"/>
  <c r="F263" i="8" s="1"/>
  <c r="F262" i="8"/>
  <c r="G262" i="8" s="1"/>
  <c r="E262" i="8"/>
  <c r="E261" i="8"/>
  <c r="F261" i="8" s="1"/>
  <c r="G261" i="8" s="1"/>
  <c r="G260" i="8"/>
  <c r="F260" i="8"/>
  <c r="E260" i="8"/>
  <c r="E259" i="8"/>
  <c r="F259" i="8" s="1"/>
  <c r="G259" i="8" s="1"/>
  <c r="E258" i="8"/>
  <c r="F258" i="8" s="1"/>
  <c r="G258" i="8" s="1"/>
  <c r="G257" i="8"/>
  <c r="F257" i="8"/>
  <c r="E257" i="8"/>
  <c r="F256" i="8"/>
  <c r="G256" i="8" s="1"/>
  <c r="E256" i="8"/>
  <c r="E255" i="8"/>
  <c r="F255" i="8" s="1"/>
  <c r="G255" i="8" s="1"/>
  <c r="G254" i="8"/>
  <c r="F254" i="8"/>
  <c r="E254" i="8"/>
  <c r="G253" i="8"/>
  <c r="F253" i="8"/>
  <c r="E253" i="8"/>
  <c r="E252" i="8"/>
  <c r="F252" i="8" s="1"/>
  <c r="G252" i="8" s="1"/>
  <c r="G251" i="8"/>
  <c r="E251" i="8"/>
  <c r="F251" i="8" s="1"/>
  <c r="F250" i="8"/>
  <c r="G250" i="8" s="1"/>
  <c r="E250" i="8"/>
  <c r="F249" i="8"/>
  <c r="G249" i="8" s="1"/>
  <c r="E249" i="8"/>
  <c r="E248" i="8"/>
  <c r="F248" i="8" s="1"/>
  <c r="G248" i="8" s="1"/>
  <c r="G247" i="8"/>
  <c r="E247" i="8"/>
  <c r="F247" i="8" s="1"/>
  <c r="E246" i="8"/>
  <c r="F246" i="8" s="1"/>
  <c r="G246" i="8" s="1"/>
  <c r="E245" i="8"/>
  <c r="F245" i="8" s="1"/>
  <c r="G245" i="8" s="1"/>
  <c r="G244" i="8"/>
  <c r="F244" i="8"/>
  <c r="E244" i="8"/>
  <c r="E243" i="8"/>
  <c r="F243" i="8" s="1"/>
  <c r="G243" i="8" s="1"/>
  <c r="E242" i="8"/>
  <c r="F242" i="8" s="1"/>
  <c r="G242" i="8" s="1"/>
  <c r="G241" i="8"/>
  <c r="F241" i="8"/>
  <c r="E241" i="8"/>
  <c r="G240" i="8"/>
  <c r="F240" i="8"/>
  <c r="E240" i="8"/>
  <c r="E239" i="8"/>
  <c r="F239" i="8" s="1"/>
  <c r="G239" i="8" s="1"/>
  <c r="G238" i="8"/>
  <c r="F238" i="8"/>
  <c r="E238" i="8"/>
  <c r="F237" i="8"/>
  <c r="G237" i="8" s="1"/>
  <c r="E237" i="8"/>
  <c r="F236" i="8"/>
  <c r="G236" i="8" s="1"/>
  <c r="E236" i="8"/>
  <c r="G235" i="8"/>
  <c r="E235" i="8"/>
  <c r="F235" i="8" s="1"/>
  <c r="G234" i="8"/>
  <c r="F234" i="8"/>
  <c r="E234" i="8"/>
  <c r="E233" i="8"/>
  <c r="F233" i="8" s="1"/>
  <c r="G233" i="8" s="1"/>
  <c r="E232" i="8"/>
  <c r="F232" i="8" s="1"/>
  <c r="G232" i="8" s="1"/>
  <c r="G231" i="8"/>
  <c r="E231" i="8"/>
  <c r="F231" i="8" s="1"/>
  <c r="F230" i="8"/>
  <c r="G230" i="8" s="1"/>
  <c r="E230" i="8"/>
  <c r="E229" i="8"/>
  <c r="F229" i="8" s="1"/>
  <c r="G229" i="8" s="1"/>
  <c r="G228" i="8"/>
  <c r="F228" i="8"/>
  <c r="E228" i="8"/>
  <c r="G227" i="8"/>
  <c r="E227" i="8"/>
  <c r="F227" i="8" s="1"/>
  <c r="E226" i="8"/>
  <c r="F226" i="8" s="1"/>
  <c r="G226" i="8" s="1"/>
  <c r="G225" i="8"/>
  <c r="F225" i="8"/>
  <c r="E225" i="8"/>
  <c r="F224" i="8"/>
  <c r="G224" i="8" s="1"/>
  <c r="E224" i="8"/>
  <c r="E223" i="8"/>
  <c r="F223" i="8" s="1"/>
  <c r="G223" i="8" s="1"/>
  <c r="G222" i="8"/>
  <c r="F222" i="8"/>
  <c r="E222" i="8"/>
  <c r="G221" i="8"/>
  <c r="F221" i="8"/>
  <c r="E221" i="8"/>
  <c r="E220" i="8"/>
  <c r="F220" i="8" s="1"/>
  <c r="G220" i="8" s="1"/>
  <c r="G219" i="8"/>
  <c r="E219" i="8"/>
  <c r="F219" i="8" s="1"/>
  <c r="G218" i="8"/>
  <c r="F218" i="8"/>
  <c r="E218" i="8"/>
  <c r="F217" i="8"/>
  <c r="G217" i="8" s="1"/>
  <c r="E217" i="8"/>
  <c r="E216" i="8"/>
  <c r="F216" i="8" s="1"/>
  <c r="G216" i="8" s="1"/>
  <c r="G215" i="8"/>
  <c r="E215" i="8"/>
  <c r="F215" i="8" s="1"/>
  <c r="F214" i="8"/>
  <c r="G214" i="8" s="1"/>
  <c r="E214" i="8"/>
  <c r="E213" i="8"/>
  <c r="F213" i="8" s="1"/>
  <c r="G213" i="8" s="1"/>
  <c r="G212" i="8"/>
  <c r="F212" i="8"/>
  <c r="E212" i="8"/>
  <c r="E211" i="8"/>
  <c r="F211" i="8" s="1"/>
  <c r="G211" i="8" s="1"/>
  <c r="E210" i="8"/>
  <c r="F210" i="8" s="1"/>
  <c r="G210" i="8" s="1"/>
  <c r="G209" i="8"/>
  <c r="F209" i="8"/>
  <c r="E209" i="8"/>
  <c r="G208" i="8"/>
  <c r="F208" i="8"/>
  <c r="E208" i="8"/>
  <c r="E207" i="8"/>
  <c r="F207" i="8" s="1"/>
  <c r="G207" i="8" s="1"/>
  <c r="G206" i="8"/>
  <c r="F206" i="8"/>
  <c r="E206" i="8"/>
  <c r="G205" i="8"/>
  <c r="F205" i="8"/>
  <c r="E205" i="8"/>
  <c r="F204" i="8"/>
  <c r="G204" i="8" s="1"/>
  <c r="E204" i="8"/>
  <c r="G203" i="8"/>
  <c r="E203" i="8"/>
  <c r="F203" i="8" s="1"/>
  <c r="F202" i="8"/>
  <c r="G202" i="8" s="1"/>
  <c r="E202" i="8"/>
  <c r="F201" i="8"/>
  <c r="G201" i="8" s="1"/>
  <c r="E201" i="8"/>
  <c r="E200" i="8"/>
  <c r="F200" i="8" s="1"/>
  <c r="G200" i="8" s="1"/>
  <c r="G199" i="8"/>
  <c r="E199" i="8"/>
  <c r="F199" i="8" s="1"/>
  <c r="E198" i="8"/>
  <c r="F198" i="8" s="1"/>
  <c r="G198" i="8" s="1"/>
  <c r="E197" i="8"/>
  <c r="F197" i="8" s="1"/>
  <c r="G197" i="8" s="1"/>
  <c r="G196" i="8"/>
  <c r="F196" i="8"/>
  <c r="E196" i="8"/>
  <c r="G195" i="8"/>
  <c r="E195" i="8"/>
  <c r="F195" i="8" s="1"/>
  <c r="E194" i="8"/>
  <c r="F194" i="8" s="1"/>
  <c r="G194" i="8" s="1"/>
  <c r="G193" i="8"/>
  <c r="F193" i="8"/>
  <c r="E193" i="8"/>
  <c r="G192" i="8"/>
  <c r="F192" i="8"/>
  <c r="E192" i="8"/>
  <c r="E191" i="8"/>
  <c r="F191" i="8" s="1"/>
  <c r="G191" i="8" s="1"/>
  <c r="G190" i="8"/>
  <c r="F190" i="8"/>
  <c r="E190" i="8"/>
  <c r="F189" i="8"/>
  <c r="G189" i="8" s="1"/>
  <c r="E189" i="8"/>
  <c r="F188" i="8"/>
  <c r="G188" i="8" s="1"/>
  <c r="E188" i="8"/>
  <c r="G187" i="8"/>
  <c r="E187" i="8"/>
  <c r="F187" i="8" s="1"/>
  <c r="G186" i="8"/>
  <c r="F186" i="8"/>
  <c r="E186" i="8"/>
  <c r="E185" i="8"/>
  <c r="F185" i="8" s="1"/>
  <c r="G185" i="8" s="1"/>
  <c r="E184" i="8"/>
  <c r="F184" i="8" s="1"/>
  <c r="G184" i="8" s="1"/>
  <c r="G183" i="8"/>
  <c r="E183" i="8"/>
  <c r="F183" i="8" s="1"/>
  <c r="F182" i="8"/>
  <c r="G182" i="8" s="1"/>
  <c r="E182" i="8"/>
  <c r="E181" i="8"/>
  <c r="F181" i="8" s="1"/>
  <c r="G181" i="8" s="1"/>
  <c r="G180" i="8"/>
  <c r="F180" i="8"/>
  <c r="E180" i="8"/>
  <c r="G179" i="8"/>
  <c r="E179" i="8"/>
  <c r="F179" i="8" s="1"/>
  <c r="E178" i="8"/>
  <c r="F178" i="8" s="1"/>
  <c r="G178" i="8" s="1"/>
  <c r="G177" i="8"/>
  <c r="F177" i="8"/>
  <c r="E177" i="8"/>
  <c r="F176" i="8"/>
  <c r="G176" i="8" s="1"/>
  <c r="E176" i="8"/>
  <c r="E175" i="8"/>
  <c r="F175" i="8" s="1"/>
  <c r="G175" i="8" s="1"/>
  <c r="G174" i="8"/>
  <c r="F174" i="8"/>
  <c r="E174" i="8"/>
  <c r="G173" i="8"/>
  <c r="F173" i="8"/>
  <c r="E173" i="8"/>
  <c r="E172" i="8"/>
  <c r="F172" i="8" s="1"/>
  <c r="G172" i="8" s="1"/>
  <c r="G171" i="8"/>
  <c r="E171" i="8"/>
  <c r="F171" i="8" s="1"/>
  <c r="G170" i="8"/>
  <c r="F170" i="8"/>
  <c r="E170" i="8"/>
  <c r="F169" i="8"/>
  <c r="G169" i="8" s="1"/>
  <c r="E169" i="8"/>
  <c r="E168" i="8"/>
  <c r="F168" i="8" s="1"/>
  <c r="G168" i="8" s="1"/>
  <c r="G167" i="8"/>
  <c r="E167" i="8"/>
  <c r="F167" i="8" s="1"/>
  <c r="F166" i="8"/>
  <c r="G166" i="8" s="1"/>
  <c r="E166" i="8"/>
  <c r="E165" i="8"/>
  <c r="F165" i="8" s="1"/>
  <c r="G165" i="8" s="1"/>
  <c r="G164" i="8"/>
  <c r="F164" i="8"/>
  <c r="E164" i="8"/>
  <c r="E163" i="8"/>
  <c r="F163" i="8" s="1"/>
  <c r="G163" i="8" s="1"/>
  <c r="E162" i="8"/>
  <c r="F162" i="8" s="1"/>
  <c r="G162" i="8" s="1"/>
  <c r="G161" i="8"/>
  <c r="F161" i="8"/>
  <c r="E161" i="8"/>
  <c r="G160" i="8"/>
  <c r="F160" i="8"/>
  <c r="E160" i="8"/>
  <c r="E159" i="8"/>
  <c r="F159" i="8" s="1"/>
  <c r="G159" i="8" s="1"/>
  <c r="G158" i="8"/>
  <c r="F158" i="8"/>
  <c r="E158" i="8"/>
  <c r="G157" i="8"/>
  <c r="F157" i="8"/>
  <c r="E157" i="8"/>
  <c r="F156" i="8"/>
  <c r="G156" i="8" s="1"/>
  <c r="E156" i="8"/>
  <c r="G155" i="8"/>
  <c r="E155" i="8"/>
  <c r="F155" i="8" s="1"/>
  <c r="F154" i="8"/>
  <c r="G154" i="8" s="1"/>
  <c r="E154" i="8"/>
  <c r="F153" i="8"/>
  <c r="G153" i="8" s="1"/>
  <c r="E153" i="8"/>
  <c r="E152" i="8"/>
  <c r="F152" i="8" s="1"/>
  <c r="G152" i="8" s="1"/>
  <c r="G151" i="8"/>
  <c r="E151" i="8"/>
  <c r="F151" i="8" s="1"/>
  <c r="E150" i="8"/>
  <c r="F150" i="8" s="1"/>
  <c r="G150" i="8" s="1"/>
  <c r="E149" i="8"/>
  <c r="F149" i="8" s="1"/>
  <c r="G149" i="8" s="1"/>
  <c r="G148" i="8"/>
  <c r="F148" i="8"/>
  <c r="E148" i="8"/>
  <c r="G147" i="8"/>
  <c r="E147" i="8"/>
  <c r="F147" i="8" s="1"/>
  <c r="E146" i="8"/>
  <c r="F146" i="8" s="1"/>
  <c r="G146" i="8" s="1"/>
  <c r="G145" i="8"/>
  <c r="F145" i="8"/>
  <c r="E145" i="8"/>
  <c r="G144" i="8"/>
  <c r="F144" i="8"/>
  <c r="E144" i="8"/>
  <c r="E143" i="8"/>
  <c r="F143" i="8" s="1"/>
  <c r="G143" i="8" s="1"/>
  <c r="G142" i="8"/>
  <c r="F142" i="8"/>
  <c r="E142" i="8"/>
  <c r="F141" i="8"/>
  <c r="G141" i="8" s="1"/>
  <c r="E141" i="8"/>
  <c r="F140" i="8"/>
  <c r="G140" i="8" s="1"/>
  <c r="E140" i="8"/>
  <c r="G139" i="8"/>
  <c r="E139" i="8"/>
  <c r="F139" i="8" s="1"/>
  <c r="G138" i="8"/>
  <c r="F138" i="8"/>
  <c r="E138" i="8"/>
  <c r="E137" i="8"/>
  <c r="F137" i="8" s="1"/>
  <c r="G137" i="8" s="1"/>
  <c r="E136" i="8"/>
  <c r="F136" i="8" s="1"/>
  <c r="G136" i="8" s="1"/>
  <c r="G135" i="8"/>
  <c r="E135" i="8"/>
  <c r="F135" i="8" s="1"/>
  <c r="F134" i="8"/>
  <c r="G134" i="8" s="1"/>
  <c r="E134" i="8"/>
  <c r="E133" i="8"/>
  <c r="F133" i="8" s="1"/>
  <c r="G133" i="8" s="1"/>
  <c r="G132" i="8"/>
  <c r="F132" i="8"/>
  <c r="E132" i="8"/>
  <c r="G131" i="8"/>
  <c r="F131" i="8"/>
  <c r="E131" i="8"/>
  <c r="F130" i="8"/>
  <c r="G130" i="8" s="1"/>
  <c r="E130" i="8"/>
  <c r="E129" i="8"/>
  <c r="F129" i="8" s="1"/>
  <c r="G129" i="8" s="1"/>
  <c r="G128" i="8"/>
  <c r="F128" i="8"/>
  <c r="E128" i="8"/>
  <c r="E127" i="8"/>
  <c r="F127" i="8" s="1"/>
  <c r="G127" i="8" s="1"/>
  <c r="F126" i="8"/>
  <c r="G126" i="8" s="1"/>
  <c r="E126" i="8"/>
  <c r="E125" i="8"/>
  <c r="F125" i="8" s="1"/>
  <c r="G125" i="8" s="1"/>
  <c r="G124" i="8"/>
  <c r="F124" i="8"/>
  <c r="E124" i="8"/>
  <c r="E123" i="8"/>
  <c r="F123" i="8" s="1"/>
  <c r="G123" i="8" s="1"/>
  <c r="F122" i="8"/>
  <c r="G122" i="8" s="1"/>
  <c r="E122" i="8"/>
  <c r="E121" i="8"/>
  <c r="F121" i="8" s="1"/>
  <c r="G121" i="8" s="1"/>
  <c r="G120" i="8"/>
  <c r="F120" i="8"/>
  <c r="E120" i="8"/>
  <c r="E119" i="8"/>
  <c r="F119" i="8" s="1"/>
  <c r="G119" i="8" s="1"/>
  <c r="F118" i="8"/>
  <c r="G118" i="8" s="1"/>
  <c r="E118" i="8"/>
  <c r="E117" i="8"/>
  <c r="F117" i="8" s="1"/>
  <c r="G117" i="8" s="1"/>
  <c r="G116" i="8"/>
  <c r="F116" i="8"/>
  <c r="E116" i="8"/>
  <c r="E115" i="8"/>
  <c r="F115" i="8" s="1"/>
  <c r="G115" i="8" s="1"/>
  <c r="F114" i="8"/>
  <c r="G114" i="8" s="1"/>
  <c r="E114" i="8"/>
  <c r="E113" i="8"/>
  <c r="F113" i="8" s="1"/>
  <c r="G113" i="8" s="1"/>
  <c r="G112" i="8"/>
  <c r="F112" i="8"/>
  <c r="E112" i="8"/>
  <c r="E111" i="8"/>
  <c r="F111" i="8" s="1"/>
  <c r="G111" i="8" s="1"/>
  <c r="F110" i="8"/>
  <c r="G110" i="8" s="1"/>
  <c r="E110" i="8"/>
  <c r="E109" i="8"/>
  <c r="F109" i="8" s="1"/>
  <c r="G109" i="8" s="1"/>
  <c r="G108" i="8"/>
  <c r="F108" i="8"/>
  <c r="E108" i="8"/>
  <c r="E107" i="8"/>
  <c r="F107" i="8" s="1"/>
  <c r="G107" i="8" s="1"/>
  <c r="F106" i="8"/>
  <c r="G106" i="8" s="1"/>
  <c r="E106" i="8"/>
  <c r="E105" i="8"/>
  <c r="F105" i="8" s="1"/>
  <c r="G105" i="8" s="1"/>
  <c r="G104" i="8"/>
  <c r="F104" i="8"/>
  <c r="E104" i="8"/>
  <c r="E103" i="8"/>
  <c r="F103" i="8" s="1"/>
  <c r="G103" i="8" s="1"/>
  <c r="F102" i="8"/>
  <c r="G102" i="8" s="1"/>
  <c r="E102" i="8"/>
  <c r="E101" i="8"/>
  <c r="F101" i="8" s="1"/>
  <c r="G101" i="8" s="1"/>
  <c r="G100" i="8"/>
  <c r="F100" i="8"/>
  <c r="E100" i="8"/>
  <c r="E99" i="8"/>
  <c r="F99" i="8" s="1"/>
  <c r="G99" i="8" s="1"/>
  <c r="F98" i="8"/>
  <c r="G98" i="8" s="1"/>
  <c r="E98" i="8"/>
  <c r="E97" i="8"/>
  <c r="F97" i="8" s="1"/>
  <c r="G97" i="8" s="1"/>
  <c r="G96" i="8"/>
  <c r="F96" i="8"/>
  <c r="E96" i="8"/>
  <c r="E95" i="8"/>
  <c r="F95" i="8" s="1"/>
  <c r="G95" i="8" s="1"/>
  <c r="F94" i="8"/>
  <c r="G94" i="8" s="1"/>
  <c r="E94" i="8"/>
  <c r="E93" i="8"/>
  <c r="F93" i="8" s="1"/>
  <c r="G93" i="8" s="1"/>
  <c r="G92" i="8"/>
  <c r="F92" i="8"/>
  <c r="E92" i="8"/>
  <c r="E91" i="8"/>
  <c r="F91" i="8" s="1"/>
  <c r="G91" i="8" s="1"/>
  <c r="F90" i="8"/>
  <c r="G90" i="8" s="1"/>
  <c r="E90" i="8"/>
  <c r="E89" i="8"/>
  <c r="F89" i="8" s="1"/>
  <c r="G89" i="8" s="1"/>
  <c r="G88" i="8"/>
  <c r="F88" i="8"/>
  <c r="E88" i="8"/>
  <c r="E87" i="8"/>
  <c r="F87" i="8" s="1"/>
  <c r="G87" i="8" s="1"/>
  <c r="F86" i="8"/>
  <c r="G86" i="8" s="1"/>
  <c r="E86" i="8"/>
  <c r="E85" i="8"/>
  <c r="F85" i="8" s="1"/>
  <c r="G85" i="8" s="1"/>
  <c r="G84" i="8"/>
  <c r="F84" i="8"/>
  <c r="E84" i="8"/>
  <c r="E83" i="8"/>
  <c r="F83" i="8" s="1"/>
  <c r="G83" i="8" s="1"/>
  <c r="F82" i="8"/>
  <c r="G82" i="8" s="1"/>
  <c r="E82" i="8"/>
  <c r="E81" i="8"/>
  <c r="F81" i="8" s="1"/>
  <c r="G81" i="8" s="1"/>
  <c r="G80" i="8"/>
  <c r="F80" i="8"/>
  <c r="E80" i="8"/>
  <c r="E79" i="8"/>
  <c r="F79" i="8" s="1"/>
  <c r="G79" i="8" s="1"/>
  <c r="F78" i="8"/>
  <c r="G78" i="8" s="1"/>
  <c r="E78" i="8"/>
  <c r="E77" i="8"/>
  <c r="F77" i="8" s="1"/>
  <c r="G77" i="8" s="1"/>
  <c r="G76" i="8"/>
  <c r="F76" i="8"/>
  <c r="E76" i="8"/>
  <c r="E75" i="8"/>
  <c r="F75" i="8" s="1"/>
  <c r="G75" i="8" s="1"/>
  <c r="F74" i="8"/>
  <c r="G74" i="8" s="1"/>
  <c r="E74" i="8"/>
  <c r="E73" i="8"/>
  <c r="F73" i="8" s="1"/>
  <c r="G73" i="8" s="1"/>
  <c r="G72" i="8"/>
  <c r="F72" i="8"/>
  <c r="E72" i="8"/>
  <c r="E71" i="8"/>
  <c r="F71" i="8" s="1"/>
  <c r="G71" i="8" s="1"/>
  <c r="F70" i="8"/>
  <c r="G70" i="8" s="1"/>
  <c r="E70" i="8"/>
  <c r="E69" i="8"/>
  <c r="F69" i="8" s="1"/>
  <c r="G69" i="8" s="1"/>
  <c r="G68" i="8"/>
  <c r="F68" i="8"/>
  <c r="E68" i="8"/>
  <c r="E67" i="8"/>
  <c r="F67" i="8" s="1"/>
  <c r="G67" i="8" s="1"/>
  <c r="F66" i="8"/>
  <c r="G66" i="8" s="1"/>
  <c r="E66" i="8"/>
  <c r="E65" i="8"/>
  <c r="F65" i="8" s="1"/>
  <c r="G65" i="8" s="1"/>
  <c r="G64" i="8"/>
  <c r="F64" i="8"/>
  <c r="E64" i="8"/>
  <c r="E63" i="8"/>
  <c r="F63" i="8" s="1"/>
  <c r="G63" i="8" s="1"/>
  <c r="F62" i="8"/>
  <c r="G62" i="8" s="1"/>
  <c r="E62" i="8"/>
  <c r="E61" i="8"/>
  <c r="F61" i="8" s="1"/>
  <c r="G61" i="8" s="1"/>
  <c r="G60" i="8"/>
  <c r="F60" i="8"/>
  <c r="E60" i="8"/>
  <c r="E59" i="8"/>
  <c r="F59" i="8" s="1"/>
  <c r="G59" i="8" s="1"/>
  <c r="F58" i="8"/>
  <c r="G58" i="8" s="1"/>
  <c r="E58" i="8"/>
  <c r="E57" i="8"/>
  <c r="F57" i="8" s="1"/>
  <c r="G57" i="8" s="1"/>
  <c r="G56" i="8"/>
  <c r="F56" i="8"/>
  <c r="E56" i="8"/>
  <c r="E55" i="8"/>
  <c r="F55" i="8" s="1"/>
  <c r="G55" i="8" s="1"/>
  <c r="F54" i="8"/>
  <c r="G54" i="8" s="1"/>
  <c r="E54" i="8"/>
  <c r="E53" i="8"/>
  <c r="F53" i="8" s="1"/>
  <c r="G53" i="8" s="1"/>
  <c r="G52" i="8"/>
  <c r="F52" i="8"/>
  <c r="E52" i="8"/>
  <c r="E51" i="8"/>
  <c r="F51" i="8" s="1"/>
  <c r="G51" i="8" s="1"/>
  <c r="F50" i="8"/>
  <c r="G50" i="8" s="1"/>
  <c r="E50" i="8"/>
  <c r="E49" i="8"/>
  <c r="F49" i="8" s="1"/>
  <c r="G49" i="8" s="1"/>
  <c r="G48" i="8"/>
  <c r="F48" i="8"/>
  <c r="E48" i="8"/>
  <c r="E47" i="8"/>
  <c r="F47" i="8" s="1"/>
  <c r="G47" i="8" s="1"/>
  <c r="F46" i="8"/>
  <c r="G46" i="8" s="1"/>
  <c r="E46" i="8"/>
  <c r="E45" i="8"/>
  <c r="F45" i="8" s="1"/>
  <c r="G45" i="8" s="1"/>
  <c r="G44" i="8"/>
  <c r="F44" i="8"/>
  <c r="E44" i="8"/>
  <c r="E43" i="8"/>
  <c r="F43" i="8" s="1"/>
  <c r="G43" i="8" s="1"/>
  <c r="F42" i="8"/>
  <c r="G42" i="8" s="1"/>
  <c r="E42" i="8"/>
  <c r="E41" i="8"/>
  <c r="F41" i="8" s="1"/>
  <c r="G41" i="8" s="1"/>
  <c r="G40" i="8"/>
  <c r="F40" i="8"/>
  <c r="E40" i="8"/>
  <c r="E39" i="8"/>
  <c r="F39" i="8" s="1"/>
  <c r="G39" i="8" s="1"/>
  <c r="F38" i="8"/>
  <c r="G38" i="8" s="1"/>
  <c r="E38" i="8"/>
  <c r="E37" i="8"/>
  <c r="F37" i="8" s="1"/>
  <c r="G37" i="8" s="1"/>
  <c r="G36" i="8"/>
  <c r="F36" i="8"/>
  <c r="E36" i="8"/>
  <c r="E35" i="8"/>
  <c r="F35" i="8" s="1"/>
  <c r="G35" i="8" s="1"/>
  <c r="F34" i="8"/>
  <c r="G34" i="8" s="1"/>
  <c r="E34" i="8"/>
  <c r="E33" i="8"/>
  <c r="F33" i="8" s="1"/>
  <c r="G33" i="8" s="1"/>
  <c r="G32" i="8"/>
  <c r="F32" i="8"/>
  <c r="E32" i="8"/>
  <c r="E31" i="8"/>
  <c r="F31" i="8" s="1"/>
  <c r="G31" i="8" s="1"/>
  <c r="F30" i="8"/>
  <c r="G30" i="8" s="1"/>
  <c r="E30" i="8"/>
  <c r="E29" i="8"/>
  <c r="F29" i="8" s="1"/>
  <c r="G29" i="8" s="1"/>
  <c r="G28" i="8"/>
  <c r="F28" i="8"/>
  <c r="E28" i="8"/>
  <c r="E27" i="8"/>
  <c r="F27" i="8" s="1"/>
  <c r="G27" i="8" s="1"/>
  <c r="F26" i="8"/>
  <c r="G26" i="8" s="1"/>
  <c r="E26" i="8"/>
  <c r="E25" i="8"/>
  <c r="F25" i="8" s="1"/>
  <c r="G25" i="8" s="1"/>
  <c r="G24" i="8"/>
  <c r="F24" i="8"/>
  <c r="E24" i="8"/>
  <c r="E23" i="8"/>
  <c r="F23" i="8" s="1"/>
  <c r="G23" i="8" s="1"/>
  <c r="F22" i="8"/>
  <c r="G22" i="8" s="1"/>
  <c r="E22" i="8"/>
  <c r="E21" i="8"/>
  <c r="F21" i="8" s="1"/>
  <c r="G21" i="8" s="1"/>
  <c r="G20" i="8"/>
  <c r="F20" i="8"/>
  <c r="E20" i="8"/>
  <c r="E19" i="8"/>
  <c r="F19" i="8" s="1"/>
  <c r="G19" i="8" s="1"/>
  <c r="F18" i="8"/>
  <c r="G18" i="8" s="1"/>
  <c r="E18" i="8"/>
  <c r="E17" i="8"/>
  <c r="F17" i="8" s="1"/>
  <c r="G17" i="8" s="1"/>
  <c r="G16" i="8"/>
  <c r="F16" i="8"/>
  <c r="E16" i="8"/>
  <c r="E15" i="8"/>
  <c r="F15" i="8" s="1"/>
  <c r="G15" i="8" s="1"/>
  <c r="F14" i="8"/>
  <c r="G14" i="8" s="1"/>
  <c r="E14" i="8"/>
  <c r="E13" i="8"/>
  <c r="F13" i="8" s="1"/>
  <c r="G13" i="8" s="1"/>
  <c r="E12" i="8"/>
  <c r="F12" i="8" s="1"/>
  <c r="G12" i="8" s="1"/>
  <c r="E11" i="8"/>
  <c r="F11" i="8" s="1"/>
  <c r="G11" i="8" s="1"/>
  <c r="F10" i="8"/>
  <c r="G10" i="8" s="1"/>
  <c r="E10" i="8"/>
  <c r="E9" i="8"/>
  <c r="F9" i="8" s="1"/>
  <c r="G9" i="8" s="1"/>
  <c r="E8" i="8"/>
  <c r="F8" i="8" s="1"/>
  <c r="G8" i="8" s="1"/>
  <c r="G7" i="8"/>
  <c r="F7" i="8"/>
  <c r="J5" i="7"/>
  <c r="I5" i="7"/>
  <c r="H5" i="7"/>
  <c r="E28" i="6"/>
  <c r="D28" i="6"/>
  <c r="C28" i="6"/>
  <c r="F28" i="6" a="1"/>
  <c r="F28" i="6" s="1"/>
  <c r="D18" i="6"/>
  <c r="E18" i="6"/>
  <c r="C18" i="6"/>
  <c r="M5" i="2"/>
  <c r="I5" i="2"/>
  <c r="J5" i="2" s="1"/>
  <c r="K5" i="2"/>
  <c r="L5" i="2"/>
  <c r="K14" i="3" a="1"/>
  <c r="K14" i="3"/>
  <c r="K15" i="3" a="1"/>
  <c r="K15" i="3"/>
  <c r="K16" i="3" a="1"/>
  <c r="K16" i="3"/>
  <c r="K17" i="3" a="1"/>
  <c r="K17" i="3" s="1"/>
  <c r="K18" i="3" a="1"/>
  <c r="K18" i="3"/>
  <c r="K19" i="3" a="1"/>
  <c r="K19" i="3"/>
  <c r="K20" i="3" a="1"/>
  <c r="K20" i="3"/>
  <c r="K21" i="3" a="1"/>
  <c r="K21" i="3"/>
  <c r="K22" i="3" a="1"/>
  <c r="K22" i="3"/>
  <c r="K23" i="3" a="1"/>
  <c r="K23" i="3" s="1"/>
  <c r="K24" i="3" a="1"/>
  <c r="K24" i="3"/>
  <c r="K25" i="3" a="1"/>
  <c r="K25" i="3"/>
  <c r="K26" i="3" a="1"/>
  <c r="K26" i="3"/>
  <c r="K27" i="3" a="1"/>
  <c r="K27" i="3"/>
  <c r="K28" i="3" a="1"/>
  <c r="K28" i="3"/>
  <c r="K29" i="3" a="1"/>
  <c r="K29" i="3" s="1"/>
  <c r="K30" i="3" a="1"/>
  <c r="K30" i="3"/>
  <c r="K31" i="3" a="1"/>
  <c r="K31" i="3"/>
  <c r="K32" i="3" a="1"/>
  <c r="K32" i="3"/>
  <c r="K33" i="3" a="1"/>
  <c r="K33" i="3"/>
  <c r="K34" i="3" a="1"/>
  <c r="K34" i="3"/>
  <c r="K35" i="3" a="1"/>
  <c r="K35" i="3" s="1"/>
  <c r="K36" i="3" a="1"/>
  <c r="K36" i="3"/>
  <c r="K37" i="3" a="1"/>
  <c r="K37" i="3"/>
  <c r="K38" i="3" a="1"/>
  <c r="K38" i="3"/>
  <c r="K39" i="3" a="1"/>
  <c r="K39" i="3"/>
  <c r="K40" i="3" a="1"/>
  <c r="K40" i="3" s="1"/>
  <c r="K41" i="3" a="1"/>
  <c r="K41" i="3"/>
  <c r="K42" i="3" a="1"/>
  <c r="K42" i="3"/>
  <c r="K43" i="3" a="1"/>
  <c r="K43" i="3" s="1"/>
  <c r="K44" i="3" a="1"/>
  <c r="K44" i="3"/>
  <c r="K45" i="3" a="1"/>
  <c r="K45" i="3"/>
  <c r="K46" i="3" a="1"/>
  <c r="K46" i="3" s="1"/>
  <c r="K47" i="3" a="1"/>
  <c r="K47" i="3"/>
  <c r="K48" i="3" a="1"/>
  <c r="K48" i="3"/>
  <c r="K49" i="3" a="1"/>
  <c r="K49" i="3"/>
  <c r="K50" i="3" a="1"/>
  <c r="K50" i="3"/>
  <c r="K51" i="3" a="1"/>
  <c r="K51" i="3"/>
  <c r="K52" i="3" a="1"/>
  <c r="K52" i="3" s="1"/>
  <c r="K53" i="3" a="1"/>
  <c r="K53" i="3" s="1"/>
  <c r="K54" i="3" a="1"/>
  <c r="K54" i="3"/>
  <c r="K55" i="3" a="1"/>
  <c r="K55" i="3"/>
  <c r="K56" i="3" a="1"/>
  <c r="K56" i="3"/>
  <c r="K57" i="3" a="1"/>
  <c r="K57" i="3"/>
  <c r="K58" i="3" a="1"/>
  <c r="K58" i="3" s="1"/>
  <c r="K59" i="3" a="1"/>
  <c r="K59" i="3"/>
  <c r="K60" i="3" a="1"/>
  <c r="K60" i="3"/>
  <c r="K61" i="3" a="1"/>
  <c r="K61" i="3"/>
  <c r="K62" i="3" a="1"/>
  <c r="K62" i="3"/>
  <c r="K63" i="3" a="1"/>
  <c r="K63" i="3"/>
  <c r="K64" i="3" a="1"/>
  <c r="K64" i="3" s="1"/>
  <c r="K65" i="3" a="1"/>
  <c r="K65" i="3"/>
  <c r="K66" i="3" a="1"/>
  <c r="K66" i="3" s="1"/>
  <c r="K67" i="3" a="1"/>
  <c r="K67" i="3"/>
  <c r="K68" i="3" a="1"/>
  <c r="K68" i="3"/>
  <c r="K69" i="3" a="1"/>
  <c r="K69" i="3"/>
  <c r="K70" i="3" a="1"/>
  <c r="K70" i="3" s="1"/>
  <c r="K71" i="3" a="1"/>
  <c r="K71" i="3"/>
  <c r="K72" i="3" a="1"/>
  <c r="K72" i="3"/>
  <c r="K73" i="3" a="1"/>
  <c r="K73" i="3"/>
  <c r="K74" i="3" a="1"/>
  <c r="K74" i="3"/>
  <c r="K75" i="3" a="1"/>
  <c r="K75" i="3"/>
  <c r="K76" i="3" a="1"/>
  <c r="K76" i="3" s="1"/>
  <c r="K77" i="3" a="1"/>
  <c r="K77" i="3" s="1"/>
  <c r="K78" i="3" a="1"/>
  <c r="K78" i="3"/>
  <c r="K79" i="3" a="1"/>
  <c r="K79" i="3" s="1"/>
  <c r="K80" i="3" a="1"/>
  <c r="K80" i="3" s="1"/>
  <c r="K81" i="3" a="1"/>
  <c r="K81" i="3"/>
  <c r="K82" i="3" a="1"/>
  <c r="K82" i="3" s="1"/>
  <c r="K83" i="3" a="1"/>
  <c r="K83" i="3" s="1"/>
  <c r="K84" i="3" a="1"/>
  <c r="K84" i="3" s="1"/>
  <c r="K85" i="3" a="1"/>
  <c r="K85" i="3" s="1"/>
  <c r="K86" i="3" a="1"/>
  <c r="K86" i="3" s="1"/>
  <c r="K87" i="3" a="1"/>
  <c r="K87" i="3"/>
  <c r="K88" i="3" a="1"/>
  <c r="K88" i="3" s="1"/>
  <c r="K89" i="3" a="1"/>
  <c r="K89" i="3"/>
  <c r="K90" i="3" a="1"/>
  <c r="K90" i="3" s="1"/>
  <c r="K91" i="3" a="1"/>
  <c r="K91" i="3" s="1"/>
  <c r="K92" i="3" a="1"/>
  <c r="K92" i="3" s="1"/>
  <c r="K93" i="3" a="1"/>
  <c r="K93" i="3"/>
  <c r="K94" i="3" a="1"/>
  <c r="K94" i="3" s="1"/>
  <c r="K95" i="3" a="1"/>
  <c r="K95" i="3"/>
  <c r="K96" i="3" a="1"/>
  <c r="K96" i="3"/>
  <c r="K97" i="3" a="1"/>
  <c r="K97" i="3" s="1"/>
  <c r="K98" i="3" a="1"/>
  <c r="K98" i="3" s="1"/>
  <c r="K99" i="3" a="1"/>
  <c r="K99" i="3"/>
  <c r="K100" i="3" a="1"/>
  <c r="K100" i="3" s="1"/>
  <c r="K101" i="3" a="1"/>
  <c r="K101" i="3" s="1"/>
  <c r="K102" i="3" a="1"/>
  <c r="K102" i="3"/>
  <c r="K103" i="3" a="1"/>
  <c r="K103" i="3"/>
  <c r="K104" i="3" a="1"/>
  <c r="K104" i="3" s="1"/>
  <c r="K105" i="3" a="1"/>
  <c r="K105" i="3"/>
  <c r="K106" i="3" a="1"/>
  <c r="K106" i="3" s="1"/>
  <c r="K107" i="3" a="1"/>
  <c r="K107" i="3" s="1"/>
  <c r="K108" i="3" a="1"/>
  <c r="K108" i="3" s="1"/>
  <c r="K109" i="3" a="1"/>
  <c r="K109" i="3"/>
  <c r="K110" i="3" a="1"/>
  <c r="K110" i="3" s="1"/>
  <c r="K111" i="3" a="1"/>
  <c r="K111" i="3"/>
  <c r="K112" i="3" a="1"/>
  <c r="K112" i="3" s="1"/>
  <c r="K113" i="3" a="1"/>
  <c r="K113" i="3" s="1"/>
  <c r="K114" i="3" a="1"/>
  <c r="K114" i="3" s="1"/>
  <c r="K115" i="3" a="1"/>
  <c r="K115" i="3" s="1"/>
  <c r="K116" i="3" a="1"/>
  <c r="K116" i="3" s="1"/>
  <c r="K117" i="3" a="1"/>
  <c r="K117" i="3"/>
  <c r="K118" i="3" a="1"/>
  <c r="K118" i="3" s="1"/>
  <c r="K119" i="3" a="1"/>
  <c r="K119" i="3" s="1"/>
  <c r="K120" i="3" a="1"/>
  <c r="K120" i="3" s="1"/>
  <c r="K121" i="3" a="1"/>
  <c r="K121" i="3" s="1"/>
  <c r="K122" i="3" a="1"/>
  <c r="K122" i="3" s="1"/>
  <c r="K123" i="3" a="1"/>
  <c r="K123" i="3"/>
  <c r="K124" i="3" a="1"/>
  <c r="K124" i="3" s="1"/>
  <c r="K125" i="3" a="1"/>
  <c r="K125" i="3"/>
  <c r="K126" i="3" a="1"/>
  <c r="K126" i="3" s="1"/>
  <c r="K127" i="3" a="1"/>
  <c r="K127" i="3" s="1"/>
  <c r="K128" i="3" a="1"/>
  <c r="K128" i="3" s="1"/>
  <c r="K129" i="3" a="1"/>
  <c r="K129" i="3"/>
  <c r="K130" i="3" a="1"/>
  <c r="K130" i="3" s="1"/>
  <c r="K131" i="3" a="1"/>
  <c r="K131" i="3"/>
  <c r="K132" i="3" a="1"/>
  <c r="K132" i="3"/>
  <c r="K133" i="3" a="1"/>
  <c r="K133" i="3" s="1"/>
  <c r="K134" i="3" a="1"/>
  <c r="K134" i="3" s="1"/>
  <c r="K135" i="3" a="1"/>
  <c r="K135" i="3"/>
  <c r="K136" i="3" a="1"/>
  <c r="K136" i="3" s="1"/>
  <c r="K137" i="3" a="1"/>
  <c r="K137" i="3" s="1"/>
  <c r="K138" i="3" a="1"/>
  <c r="K138" i="3" s="1"/>
  <c r="K139" i="3" a="1"/>
  <c r="K139" i="3"/>
  <c r="K140" i="3" a="1"/>
  <c r="K140" i="3" s="1"/>
  <c r="K141" i="3" a="1"/>
  <c r="K141" i="3"/>
  <c r="K142" i="3" a="1"/>
  <c r="K142" i="3" s="1"/>
  <c r="K143" i="3" a="1"/>
  <c r="K143" i="3" s="1"/>
  <c r="K144" i="3" a="1"/>
  <c r="K144" i="3" s="1"/>
  <c r="K145" i="3" a="1"/>
  <c r="K145" i="3"/>
  <c r="K146" i="3" a="1"/>
  <c r="K146" i="3" s="1"/>
  <c r="K147" i="3" a="1"/>
  <c r="K147" i="3"/>
  <c r="K148" i="3" a="1"/>
  <c r="K148" i="3" s="1"/>
  <c r="K149" i="3" a="1"/>
  <c r="K149" i="3" s="1"/>
  <c r="K150" i="3" a="1"/>
  <c r="K150" i="3" s="1"/>
  <c r="K151" i="3" a="1"/>
  <c r="K151" i="3" s="1"/>
  <c r="K152" i="3" a="1"/>
  <c r="K152" i="3" s="1"/>
  <c r="K153" i="3" a="1"/>
  <c r="K153" i="3"/>
  <c r="K154" i="3" a="1"/>
  <c r="K154" i="3" s="1"/>
  <c r="K155" i="3" a="1"/>
  <c r="K155" i="3" s="1"/>
  <c r="K156" i="3" a="1"/>
  <c r="K156" i="3" s="1"/>
  <c r="K157" i="3" a="1"/>
  <c r="K157" i="3" s="1"/>
  <c r="K158" i="3" a="1"/>
  <c r="K158" i="3" s="1"/>
  <c r="K159" i="3" a="1"/>
  <c r="K159" i="3"/>
  <c r="K160" i="3" a="1"/>
  <c r="K160" i="3" s="1"/>
  <c r="K161" i="3" a="1"/>
  <c r="K161" i="3"/>
  <c r="K162" i="3" a="1"/>
  <c r="K162" i="3" s="1"/>
  <c r="K163" i="3" a="1"/>
  <c r="K163" i="3" s="1"/>
  <c r="K164" i="3" a="1"/>
  <c r="K164" i="3" s="1"/>
  <c r="K165" i="3" a="1"/>
  <c r="K165" i="3"/>
  <c r="K166" i="3" a="1"/>
  <c r="K166" i="3" s="1"/>
  <c r="K167" i="3" a="1"/>
  <c r="K167" i="3"/>
  <c r="K168" i="3" a="1"/>
  <c r="K168" i="3"/>
  <c r="K169" i="3" a="1"/>
  <c r="K169" i="3" s="1"/>
  <c r="K170" i="3" a="1"/>
  <c r="K170" i="3" s="1"/>
  <c r="K171" i="3" a="1"/>
  <c r="K171" i="3"/>
  <c r="K172" i="3" a="1"/>
  <c r="K172" i="3" s="1"/>
  <c r="K173" i="3" a="1"/>
  <c r="K173" i="3" s="1"/>
  <c r="K174" i="3" a="1"/>
  <c r="K174" i="3" s="1"/>
  <c r="K175" i="3" a="1"/>
  <c r="K175" i="3"/>
  <c r="K176" i="3" a="1"/>
  <c r="K176" i="3" s="1"/>
  <c r="K177" i="3" a="1"/>
  <c r="K177" i="3"/>
  <c r="K178" i="3" a="1"/>
  <c r="K178" i="3" s="1"/>
  <c r="K179" i="3" a="1"/>
  <c r="K179" i="3" s="1"/>
  <c r="K180" i="3" a="1"/>
  <c r="K180" i="3" s="1"/>
  <c r="K181" i="3" a="1"/>
  <c r="K181" i="3"/>
  <c r="K182" i="3" a="1"/>
  <c r="K182" i="3" s="1"/>
  <c r="K183" i="3" a="1"/>
  <c r="K183" i="3"/>
  <c r="K184" i="3" a="1"/>
  <c r="K184" i="3" s="1"/>
  <c r="K185" i="3" a="1"/>
  <c r="K185" i="3" s="1"/>
  <c r="K186" i="3" a="1"/>
  <c r="K186" i="3" s="1"/>
  <c r="K187" i="3" a="1"/>
  <c r="K187" i="3" s="1"/>
  <c r="K188" i="3" a="1"/>
  <c r="K188" i="3" s="1"/>
  <c r="K189" i="3" a="1"/>
  <c r="K189" i="3"/>
  <c r="K190" i="3" a="1"/>
  <c r="K190" i="3" s="1"/>
  <c r="K191" i="3" a="1"/>
  <c r="K191" i="3" s="1"/>
  <c r="K192" i="3" a="1"/>
  <c r="K192" i="3" s="1"/>
  <c r="K193" i="3" a="1"/>
  <c r="K193" i="3" s="1"/>
  <c r="K194" i="3" a="1"/>
  <c r="K194" i="3" s="1"/>
  <c r="K195" i="3" a="1"/>
  <c r="K195" i="3"/>
  <c r="K196" i="3" a="1"/>
  <c r="K196" i="3" s="1"/>
  <c r="K197" i="3" a="1"/>
  <c r="K197" i="3"/>
  <c r="K198" i="3" a="1"/>
  <c r="K198" i="3" s="1"/>
  <c r="K199" i="3" a="1"/>
  <c r="K199" i="3" s="1"/>
  <c r="K200" i="3" a="1"/>
  <c r="K200" i="3" s="1"/>
  <c r="K201" i="3" a="1"/>
  <c r="K201" i="3"/>
  <c r="K202" i="3" a="1"/>
  <c r="K202" i="3" s="1"/>
  <c r="K203" i="3" a="1"/>
  <c r="K203" i="3"/>
  <c r="K204" i="3" a="1"/>
  <c r="K204" i="3"/>
  <c r="K205" i="3" a="1"/>
  <c r="K205" i="3" s="1"/>
  <c r="K206" i="3" a="1"/>
  <c r="K206" i="3" s="1"/>
  <c r="K207" i="3" a="1"/>
  <c r="K207" i="3"/>
  <c r="K208" i="3" a="1"/>
  <c r="K208" i="3" s="1"/>
  <c r="K209" i="3" a="1"/>
  <c r="K209" i="3" s="1"/>
  <c r="K210" i="3" a="1"/>
  <c r="K210" i="3"/>
  <c r="K211" i="3" a="1"/>
  <c r="K211" i="3"/>
  <c r="K212" i="3" a="1"/>
  <c r="K212" i="3" s="1"/>
  <c r="K213" i="3" a="1"/>
  <c r="K213" i="3"/>
  <c r="K214" i="3" a="1"/>
  <c r="K214" i="3" s="1"/>
  <c r="K215" i="3" a="1"/>
  <c r="K215" i="3" s="1"/>
  <c r="K216" i="3" a="1"/>
  <c r="K216" i="3" s="1"/>
  <c r="K217" i="3" a="1"/>
  <c r="K217" i="3"/>
  <c r="K218" i="3" a="1"/>
  <c r="K218" i="3" s="1"/>
  <c r="K219" i="3" a="1"/>
  <c r="K219" i="3"/>
  <c r="K220" i="3" a="1"/>
  <c r="K220" i="3" s="1"/>
  <c r="K221" i="3" a="1"/>
  <c r="K221" i="3" s="1"/>
  <c r="K222" i="3" a="1"/>
  <c r="K222" i="3" s="1"/>
  <c r="K223" i="3" a="1"/>
  <c r="K223" i="3" s="1"/>
  <c r="K224" i="3" a="1"/>
  <c r="K224" i="3" s="1"/>
  <c r="K225" i="3" a="1"/>
  <c r="K225" i="3"/>
  <c r="K226" i="3" a="1"/>
  <c r="K226" i="3" s="1"/>
  <c r="K227" i="3" a="1"/>
  <c r="K227" i="3" s="1"/>
  <c r="K228" i="3" a="1"/>
  <c r="K228" i="3" s="1"/>
  <c r="K229" i="3" a="1"/>
  <c r="K229" i="3" s="1"/>
  <c r="K230" i="3" a="1"/>
  <c r="K230" i="3" s="1"/>
  <c r="K231" i="3" a="1"/>
  <c r="K231" i="3"/>
  <c r="K232" i="3" a="1"/>
  <c r="K232" i="3" s="1"/>
  <c r="K233" i="3" a="1"/>
  <c r="K233" i="3"/>
  <c r="K234" i="3" a="1"/>
  <c r="K234" i="3" s="1"/>
  <c r="K235" i="3" a="1"/>
  <c r="K235" i="3" s="1"/>
  <c r="K236" i="3" a="1"/>
  <c r="K236" i="3" s="1"/>
  <c r="K237" i="3" a="1"/>
  <c r="K237" i="3"/>
  <c r="K238" i="3" a="1"/>
  <c r="K238" i="3" s="1"/>
  <c r="K239" i="3" a="1"/>
  <c r="K239" i="3"/>
  <c r="K240" i="3" a="1"/>
  <c r="K240" i="3"/>
  <c r="K241" i="3" a="1"/>
  <c r="K241" i="3" s="1"/>
  <c r="K242" i="3" a="1"/>
  <c r="K242" i="3" s="1"/>
  <c r="K243" i="3" a="1"/>
  <c r="K243" i="3" s="1"/>
  <c r="K244" i="3" a="1"/>
  <c r="K244" i="3" s="1"/>
  <c r="K245" i="3" a="1"/>
  <c r="K245" i="3"/>
  <c r="K246" i="3" a="1"/>
  <c r="K246" i="3"/>
  <c r="K247" i="3" a="1"/>
  <c r="K247" i="3"/>
  <c r="K248" i="3" a="1"/>
  <c r="K248" i="3" s="1"/>
  <c r="K249" i="3" a="1"/>
  <c r="K249" i="3"/>
  <c r="K250" i="3" a="1"/>
  <c r="K250" i="3" s="1"/>
  <c r="K251" i="3" a="1"/>
  <c r="K251" i="3"/>
  <c r="K252" i="3" a="1"/>
  <c r="K252" i="3"/>
  <c r="K253" i="3" a="1"/>
  <c r="K253" i="3"/>
  <c r="K254" i="3" a="1"/>
  <c r="K254" i="3" s="1"/>
  <c r="K255" i="3" a="1"/>
  <c r="K255" i="3"/>
  <c r="K256" i="3" a="1"/>
  <c r="K256" i="3" s="1"/>
  <c r="K257" i="3" a="1"/>
  <c r="K257" i="3"/>
  <c r="K258" i="3" a="1"/>
  <c r="K258" i="3"/>
  <c r="K259" i="3" a="1"/>
  <c r="K259" i="3"/>
  <c r="K260" i="3" a="1"/>
  <c r="K260" i="3" s="1"/>
  <c r="K261" i="3" a="1"/>
  <c r="K261" i="3"/>
  <c r="K262" i="3" a="1"/>
  <c r="K262" i="3" s="1"/>
  <c r="K263" i="3" a="1"/>
  <c r="K263" i="3"/>
  <c r="K264" i="3" a="1"/>
  <c r="K264" i="3"/>
  <c r="K265" i="3" a="1"/>
  <c r="K265" i="3"/>
  <c r="K266" i="3" a="1"/>
  <c r="K266" i="3" s="1"/>
  <c r="K267" i="3" a="1"/>
  <c r="K267" i="3"/>
  <c r="K268" i="3" a="1"/>
  <c r="K268" i="3" s="1"/>
  <c r="K269" i="3" a="1"/>
  <c r="K269" i="3"/>
  <c r="K270" i="3" a="1"/>
  <c r="K270" i="3"/>
  <c r="K271" i="3" a="1"/>
  <c r="K271" i="3"/>
  <c r="K272" i="3" a="1"/>
  <c r="K272" i="3" s="1"/>
  <c r="K273" i="3" a="1"/>
  <c r="K273" i="3" s="1"/>
  <c r="K274" i="3" a="1"/>
  <c r="K274" i="3" s="1"/>
  <c r="K275" i="3" a="1"/>
  <c r="K275" i="3" s="1"/>
  <c r="K276" i="3" a="1"/>
  <c r="K276" i="3" s="1"/>
  <c r="K277" i="3" a="1"/>
  <c r="K277" i="3"/>
  <c r="K278" i="3" a="1"/>
  <c r="K278" i="3" s="1"/>
  <c r="K279" i="3" a="1"/>
  <c r="K279" i="3" s="1"/>
  <c r="K280" i="3" a="1"/>
  <c r="K280" i="3" s="1"/>
  <c r="K281" i="3" a="1"/>
  <c r="K281" i="3"/>
  <c r="K282" i="3" a="1"/>
  <c r="K282" i="3"/>
  <c r="K283" i="3" a="1"/>
  <c r="K283" i="3"/>
  <c r="K284" i="3" a="1"/>
  <c r="K284" i="3" s="1"/>
  <c r="K285" i="3" a="1"/>
  <c r="K285" i="3" s="1"/>
  <c r="K286" i="3" a="1"/>
  <c r="K286" i="3" s="1"/>
  <c r="K287" i="3" a="1"/>
  <c r="K287" i="3" s="1"/>
  <c r="K288" i="3" a="1"/>
  <c r="K288" i="3" s="1"/>
  <c r="K289" i="3" a="1"/>
  <c r="K289" i="3" s="1"/>
  <c r="K290" i="3" a="1"/>
  <c r="K290" i="3" s="1"/>
  <c r="K291" i="3" a="1"/>
  <c r="K291" i="3" s="1"/>
  <c r="K292" i="3" a="1"/>
  <c r="K292" i="3" s="1"/>
  <c r="K293" i="3" a="1"/>
  <c r="K293" i="3"/>
  <c r="K294" i="3" a="1"/>
  <c r="K294" i="3"/>
  <c r="K295" i="3" a="1"/>
  <c r="K295" i="3"/>
  <c r="K296" i="3" a="1"/>
  <c r="K296" i="3" s="1"/>
  <c r="K297" i="3" a="1"/>
  <c r="K297" i="3" s="1"/>
  <c r="K298" i="3" a="1"/>
  <c r="K298" i="3" s="1"/>
  <c r="K299" i="3" a="1"/>
  <c r="K299" i="3" s="1"/>
  <c r="K300" i="3" a="1"/>
  <c r="K300" i="3" s="1"/>
  <c r="K301" i="3" a="1"/>
  <c r="K301" i="3"/>
  <c r="K302" i="3" a="1"/>
  <c r="K302" i="3" s="1"/>
  <c r="K303" i="3" a="1"/>
  <c r="K303" i="3" s="1"/>
  <c r="K304" i="3" a="1"/>
  <c r="K304" i="3" s="1"/>
  <c r="K305" i="3" a="1"/>
  <c r="K305" i="3"/>
  <c r="K306" i="3" a="1"/>
  <c r="K306" i="3"/>
  <c r="K307" i="3" a="1"/>
  <c r="K307" i="3"/>
  <c r="K308" i="3" a="1"/>
  <c r="K308" i="3" s="1"/>
  <c r="K309" i="3" a="1"/>
  <c r="K309" i="3" s="1"/>
  <c r="K310" i="3" a="1"/>
  <c r="K310" i="3" s="1"/>
  <c r="K311" i="3" a="1"/>
  <c r="K311" i="3" s="1"/>
  <c r="K312" i="3" a="1"/>
  <c r="K312" i="3" s="1"/>
  <c r="K313" i="3" a="1"/>
  <c r="K313" i="3" s="1"/>
  <c r="K314" i="3" a="1"/>
  <c r="K314" i="3" s="1"/>
  <c r="K315" i="3" a="1"/>
  <c r="K315" i="3" s="1"/>
  <c r="K316" i="3" a="1"/>
  <c r="K316" i="3" s="1"/>
  <c r="K317" i="3" a="1"/>
  <c r="K317" i="3"/>
  <c r="K318" i="3" a="1"/>
  <c r="K318" i="3"/>
  <c r="K319" i="3" a="1"/>
  <c r="K319" i="3"/>
  <c r="K320" i="3" a="1"/>
  <c r="K320" i="3" s="1"/>
  <c r="K321" i="3" a="1"/>
  <c r="K321" i="3" s="1"/>
  <c r="K322" i="3" a="1"/>
  <c r="K322" i="3" s="1"/>
  <c r="K323" i="3" a="1"/>
  <c r="K323" i="3" s="1"/>
  <c r="K324" i="3" a="1"/>
  <c r="K324" i="3" s="1"/>
  <c r="K325" i="3" a="1"/>
  <c r="K325" i="3"/>
  <c r="K326" i="3" a="1"/>
  <c r="K326" i="3" s="1"/>
  <c r="K327" i="3" a="1"/>
  <c r="K327" i="3" s="1"/>
  <c r="K328" i="3" a="1"/>
  <c r="K328" i="3" s="1"/>
  <c r="K329" i="3" a="1"/>
  <c r="K329" i="3"/>
  <c r="K330" i="3" a="1"/>
  <c r="K330" i="3"/>
  <c r="K331" i="3" a="1"/>
  <c r="K331" i="3"/>
  <c r="K332" i="3" a="1"/>
  <c r="K332" i="3" s="1"/>
  <c r="K333" i="3" a="1"/>
  <c r="K333" i="3" s="1"/>
  <c r="K334" i="3" a="1"/>
  <c r="K334" i="3" s="1"/>
  <c r="K335" i="3" a="1"/>
  <c r="K335" i="3" s="1"/>
  <c r="K336" i="3" a="1"/>
  <c r="K336" i="3" s="1"/>
  <c r="K337" i="3" a="1"/>
  <c r="K337" i="3" s="1"/>
  <c r="K338" i="3" a="1"/>
  <c r="K338" i="3" s="1"/>
  <c r="K339" i="3" a="1"/>
  <c r="K339" i="3" s="1"/>
  <c r="K340" i="3" a="1"/>
  <c r="K340" i="3" s="1"/>
  <c r="K341" i="3" a="1"/>
  <c r="K341" i="3"/>
  <c r="K342" i="3" a="1"/>
  <c r="K342" i="3"/>
  <c r="K343" i="3" a="1"/>
  <c r="K343" i="3"/>
  <c r="K344" i="3" a="1"/>
  <c r="K344" i="3" s="1"/>
  <c r="K345" i="3" a="1"/>
  <c r="K345" i="3" s="1"/>
  <c r="K346" i="3" a="1"/>
  <c r="K346" i="3" s="1"/>
  <c r="K347" i="3" a="1"/>
  <c r="K347" i="3" s="1"/>
  <c r="K348" i="3" a="1"/>
  <c r="K348" i="3" s="1"/>
  <c r="K349" i="3" a="1"/>
  <c r="K349" i="3"/>
  <c r="K350" i="3" a="1"/>
  <c r="K350" i="3" s="1"/>
  <c r="K351" i="3" a="1"/>
  <c r="K351" i="3" s="1"/>
  <c r="K352" i="3" a="1"/>
  <c r="K352" i="3" s="1"/>
  <c r="K353" i="3" a="1"/>
  <c r="K353" i="3"/>
  <c r="K354" i="3" a="1"/>
  <c r="K354" i="3"/>
  <c r="K355" i="3" a="1"/>
  <c r="K355" i="3"/>
  <c r="K356" i="3" a="1"/>
  <c r="K356" i="3" s="1"/>
  <c r="K357" i="3" a="1"/>
  <c r="K357" i="3" s="1"/>
  <c r="K358" i="3" a="1"/>
  <c r="K358" i="3" s="1"/>
  <c r="K359" i="3" a="1"/>
  <c r="K359" i="3" s="1"/>
  <c r="K360" i="3" a="1"/>
  <c r="K360" i="3" s="1"/>
  <c r="K361" i="3" a="1"/>
  <c r="K361" i="3" s="1"/>
  <c r="K362" i="3" a="1"/>
  <c r="K362" i="3" s="1"/>
  <c r="K363" i="3" a="1"/>
  <c r="K363" i="3" s="1"/>
  <c r="K364" i="3" a="1"/>
  <c r="K364" i="3" s="1"/>
  <c r="K365" i="3" a="1"/>
  <c r="K365" i="3"/>
  <c r="K366" i="3" a="1"/>
  <c r="K366" i="3"/>
  <c r="K367" i="3" a="1"/>
  <c r="K367" i="3"/>
  <c r="K368" i="3" a="1"/>
  <c r="K368" i="3" s="1"/>
  <c r="K369" i="3" a="1"/>
  <c r="K369" i="3" s="1"/>
  <c r="K370" i="3" a="1"/>
  <c r="K370" i="3" s="1"/>
  <c r="K371" i="3" a="1"/>
  <c r="K371" i="3" s="1"/>
  <c r="K372" i="3" a="1"/>
  <c r="K372" i="3" s="1"/>
  <c r="K373" i="3" a="1"/>
  <c r="K373" i="3"/>
  <c r="K374" i="3" a="1"/>
  <c r="K374" i="3" s="1"/>
  <c r="K375" i="3" a="1"/>
  <c r="K375" i="3" s="1"/>
  <c r="K376" i="3" a="1"/>
  <c r="K376" i="3" s="1"/>
  <c r="K377" i="3" a="1"/>
  <c r="K377" i="3"/>
  <c r="K378" i="3" a="1"/>
  <c r="K378" i="3"/>
  <c r="K379" i="3" a="1"/>
  <c r="K379" i="3"/>
  <c r="K380" i="3" a="1"/>
  <c r="K380" i="3" s="1"/>
  <c r="K381" i="3" a="1"/>
  <c r="K381" i="3" s="1"/>
  <c r="K382" i="3" a="1"/>
  <c r="K382" i="3" s="1"/>
  <c r="K383" i="3" a="1"/>
  <c r="K383" i="3" s="1"/>
  <c r="K384" i="3" a="1"/>
  <c r="K384" i="3" s="1"/>
  <c r="K385" i="3" a="1"/>
  <c r="K385" i="3" s="1"/>
  <c r="K386" i="3" a="1"/>
  <c r="K386" i="3" s="1"/>
  <c r="K387" i="3" a="1"/>
  <c r="K387" i="3" s="1"/>
  <c r="K388" i="3" a="1"/>
  <c r="K388" i="3" s="1"/>
  <c r="K389" i="3" a="1"/>
  <c r="K389" i="3"/>
  <c r="K390" i="3" a="1"/>
  <c r="K390" i="3"/>
  <c r="K391" i="3" a="1"/>
  <c r="K391" i="3"/>
  <c r="K392" i="3" a="1"/>
  <c r="K392" i="3" s="1"/>
  <c r="K393" i="3" a="1"/>
  <c r="K393" i="3" s="1"/>
  <c r="K394" i="3" a="1"/>
  <c r="K394" i="3" s="1"/>
  <c r="K395" i="3" a="1"/>
  <c r="K395" i="3" s="1"/>
  <c r="K396" i="3" a="1"/>
  <c r="K396" i="3" s="1"/>
  <c r="K397" i="3" a="1"/>
  <c r="K397" i="3"/>
  <c r="K398" i="3" a="1"/>
  <c r="K398" i="3" s="1"/>
  <c r="K399" i="3" a="1"/>
  <c r="K399" i="3" s="1"/>
  <c r="K400" i="3" a="1"/>
  <c r="K400" i="3" s="1"/>
  <c r="K401" i="3" a="1"/>
  <c r="K401" i="3"/>
  <c r="K402" i="3" a="1"/>
  <c r="K402" i="3"/>
  <c r="K403" i="3" a="1"/>
  <c r="K403" i="3"/>
  <c r="K404" i="3" a="1"/>
  <c r="K404" i="3" s="1"/>
  <c r="K405" i="3" a="1"/>
  <c r="K405" i="3" s="1"/>
  <c r="K406" i="3" a="1"/>
  <c r="K406" i="3" s="1"/>
  <c r="K407" i="3" a="1"/>
  <c r="K407" i="3" s="1"/>
  <c r="K408" i="3" a="1"/>
  <c r="K408" i="3" s="1"/>
  <c r="K409" i="3" a="1"/>
  <c r="K409" i="3" s="1"/>
  <c r="K410" i="3" a="1"/>
  <c r="K410" i="3" s="1"/>
  <c r="K411" i="3" a="1"/>
  <c r="K411" i="3" s="1"/>
  <c r="K412" i="3" a="1"/>
  <c r="K412" i="3" s="1"/>
  <c r="K413" i="3" a="1"/>
  <c r="K413" i="3"/>
  <c r="K414" i="3" a="1"/>
  <c r="K414" i="3"/>
  <c r="K415" i="3" a="1"/>
  <c r="K415" i="3"/>
  <c r="K416" i="3" a="1"/>
  <c r="K416" i="3" s="1"/>
  <c r="K417" i="3" a="1"/>
  <c r="K417" i="3" s="1"/>
  <c r="K418" i="3" a="1"/>
  <c r="K418" i="3" s="1"/>
  <c r="K419" i="3" a="1"/>
  <c r="K419" i="3" s="1"/>
  <c r="K420" i="3" a="1"/>
  <c r="K420" i="3" s="1"/>
  <c r="K421" i="3" a="1"/>
  <c r="K421" i="3"/>
  <c r="K422" i="3" a="1"/>
  <c r="K422" i="3" s="1"/>
  <c r="K423" i="3" a="1"/>
  <c r="K423" i="3" s="1"/>
  <c r="K424" i="3" a="1"/>
  <c r="K424" i="3" s="1"/>
  <c r="K425" i="3" a="1"/>
  <c r="K425" i="3"/>
  <c r="K426" i="3" a="1"/>
  <c r="K426" i="3"/>
  <c r="K427" i="3" a="1"/>
  <c r="K427" i="3"/>
  <c r="K428" i="3" a="1"/>
  <c r="K428" i="3" s="1"/>
  <c r="K429" i="3" a="1"/>
  <c r="K429" i="3" s="1"/>
  <c r="K430" i="3" a="1"/>
  <c r="K430" i="3" s="1"/>
  <c r="K431" i="3" a="1"/>
  <c r="K431" i="3" s="1"/>
  <c r="K432" i="3" a="1"/>
  <c r="K432" i="3" s="1"/>
  <c r="K433" i="3" a="1"/>
  <c r="K433" i="3" s="1"/>
  <c r="K434" i="3" a="1"/>
  <c r="K434" i="3" s="1"/>
  <c r="K435" i="3" a="1"/>
  <c r="K435" i="3" s="1"/>
  <c r="K436" i="3" a="1"/>
  <c r="K436" i="3" s="1"/>
  <c r="K437" i="3" a="1"/>
  <c r="K437" i="3"/>
  <c r="K438" i="3" a="1"/>
  <c r="K438" i="3"/>
  <c r="K439" i="3" a="1"/>
  <c r="K439" i="3"/>
  <c r="K440" i="3" a="1"/>
  <c r="K440" i="3" s="1"/>
  <c r="K441" i="3" a="1"/>
  <c r="K441" i="3" s="1"/>
  <c r="K442" i="3" a="1"/>
  <c r="K442" i="3" s="1"/>
  <c r="K443" i="3" a="1"/>
  <c r="K443" i="3" s="1"/>
  <c r="K444" i="3" a="1"/>
  <c r="K444" i="3" s="1"/>
  <c r="K445" i="3" a="1"/>
  <c r="K445" i="3"/>
  <c r="K446" i="3" a="1"/>
  <c r="K446" i="3" s="1"/>
  <c r="K447" i="3" a="1"/>
  <c r="K447" i="3" s="1"/>
  <c r="K448" i="3" a="1"/>
  <c r="K448" i="3" s="1"/>
  <c r="K449" i="3" a="1"/>
  <c r="K449" i="3"/>
  <c r="K450" i="3" a="1"/>
  <c r="K450" i="3"/>
  <c r="K451" i="3" a="1"/>
  <c r="K451" i="3"/>
  <c r="K452" i="3" a="1"/>
  <c r="K452" i="3" s="1"/>
  <c r="K453" i="3" a="1"/>
  <c r="K453" i="3" s="1"/>
  <c r="K454" i="3" a="1"/>
  <c r="K454" i="3" s="1"/>
  <c r="K455" i="3" a="1"/>
  <c r="K455" i="3" s="1"/>
  <c r="K456" i="3" a="1"/>
  <c r="K456" i="3" s="1"/>
  <c r="K457" i="3" a="1"/>
  <c r="K457" i="3" s="1"/>
  <c r="K458" i="3" a="1"/>
  <c r="K458" i="3" s="1"/>
  <c r="K459" i="3" a="1"/>
  <c r="K459" i="3" s="1"/>
  <c r="K460" i="3" a="1"/>
  <c r="K460" i="3" s="1"/>
  <c r="K461" i="3" a="1"/>
  <c r="K461" i="3"/>
  <c r="K462" i="3" a="1"/>
  <c r="K462" i="3"/>
  <c r="K463" i="3" a="1"/>
  <c r="K463" i="3"/>
  <c r="K464" i="3" a="1"/>
  <c r="K464" i="3" s="1"/>
  <c r="K465" i="3" a="1"/>
  <c r="K465" i="3" s="1"/>
  <c r="K466" i="3" a="1"/>
  <c r="K466" i="3" s="1"/>
  <c r="K467" i="3" a="1"/>
  <c r="K467" i="3" s="1"/>
  <c r="K468" i="3" a="1"/>
  <c r="K468" i="3" s="1"/>
  <c r="K469" i="3" a="1"/>
  <c r="K469" i="3"/>
  <c r="K470" i="3" a="1"/>
  <c r="K470" i="3" s="1"/>
  <c r="K471" i="3" a="1"/>
  <c r="K471" i="3" s="1"/>
  <c r="K472" i="3" a="1"/>
  <c r="K472" i="3" s="1"/>
  <c r="K473" i="3" a="1"/>
  <c r="K473" i="3"/>
  <c r="K474" i="3" a="1"/>
  <c r="K474" i="3"/>
  <c r="K475" i="3" a="1"/>
  <c r="K475" i="3"/>
  <c r="K476" i="3" a="1"/>
  <c r="K476" i="3" s="1"/>
  <c r="K477" i="3" a="1"/>
  <c r="K477" i="3" s="1"/>
  <c r="K478" i="3" a="1"/>
  <c r="K478" i="3" s="1"/>
  <c r="K479" i="3" a="1"/>
  <c r="K479" i="3" s="1"/>
  <c r="K480" i="3" a="1"/>
  <c r="K480" i="3" s="1"/>
  <c r="K481" i="3" a="1"/>
  <c r="K481" i="3" s="1"/>
  <c r="K482" i="3" a="1"/>
  <c r="K482" i="3" s="1"/>
  <c r="K483" i="3" a="1"/>
  <c r="K483" i="3" s="1"/>
  <c r="K484" i="3" a="1"/>
  <c r="K484" i="3" s="1"/>
  <c r="K485" i="3" a="1"/>
  <c r="K485" i="3"/>
  <c r="K486" i="3" a="1"/>
  <c r="K486" i="3"/>
  <c r="K487" i="3" a="1"/>
  <c r="K487" i="3"/>
  <c r="K488" i="3" a="1"/>
  <c r="K488" i="3" s="1"/>
  <c r="K489" i="3" a="1"/>
  <c r="K489" i="3" s="1"/>
  <c r="K490" i="3" a="1"/>
  <c r="K490" i="3" s="1"/>
  <c r="K491" i="3" a="1"/>
  <c r="K491" i="3" s="1"/>
  <c r="K492" i="3" a="1"/>
  <c r="K492" i="3" s="1"/>
  <c r="K493" i="3" a="1"/>
  <c r="K493" i="3"/>
  <c r="K494" i="3" a="1"/>
  <c r="K494" i="3" s="1"/>
  <c r="K495" i="3" a="1"/>
  <c r="K495" i="3" s="1"/>
  <c r="K496" i="3" a="1"/>
  <c r="K496" i="3" s="1"/>
  <c r="K497" i="3" a="1"/>
  <c r="K497" i="3"/>
  <c r="K498" i="3" a="1"/>
  <c r="K498" i="3"/>
  <c r="K499" i="3" a="1"/>
  <c r="K499" i="3"/>
  <c r="K500" i="3" a="1"/>
  <c r="K500" i="3" s="1"/>
  <c r="K501" i="3" a="1"/>
  <c r="K501" i="3" s="1"/>
  <c r="K502" i="3" a="1"/>
  <c r="K502" i="3" s="1"/>
  <c r="K503" i="3" a="1"/>
  <c r="K503" i="3" s="1"/>
  <c r="K504" i="3" a="1"/>
  <c r="K504" i="3" s="1"/>
  <c r="K505" i="3" a="1"/>
  <c r="K505" i="3" s="1"/>
  <c r="K506" i="3" a="1"/>
  <c r="K506" i="3" s="1"/>
  <c r="K507" i="3" a="1"/>
  <c r="K507" i="3" s="1"/>
  <c r="K508" i="3" a="1"/>
  <c r="K508" i="3" s="1"/>
  <c r="K509" i="3" a="1"/>
  <c r="K509" i="3"/>
  <c r="K510" i="3" a="1"/>
  <c r="K510" i="3"/>
  <c r="K511" i="3" a="1"/>
  <c r="K511" i="3"/>
  <c r="K512" i="3" a="1"/>
  <c r="K512" i="3" s="1"/>
  <c r="K513" i="3" a="1"/>
  <c r="K513" i="3" s="1"/>
  <c r="K514" i="3" a="1"/>
  <c r="K514" i="3" s="1"/>
  <c r="K515" i="3" a="1"/>
  <c r="K515" i="3" s="1"/>
  <c r="K516" i="3" a="1"/>
  <c r="K516" i="3" s="1"/>
  <c r="K517" i="3" a="1"/>
  <c r="K517" i="3"/>
  <c r="K518" i="3" a="1"/>
  <c r="K518" i="3" s="1"/>
  <c r="K519" i="3" a="1"/>
  <c r="K519" i="3" s="1"/>
  <c r="K520" i="3" a="1"/>
  <c r="K520" i="3" s="1"/>
  <c r="K521" i="3" a="1"/>
  <c r="K521" i="3"/>
  <c r="K522" i="3" a="1"/>
  <c r="K522" i="3"/>
  <c r="K523" i="3" a="1"/>
  <c r="K523" i="3"/>
  <c r="K524" i="3" a="1"/>
  <c r="K524" i="3" s="1"/>
  <c r="K525" i="3" a="1"/>
  <c r="K525" i="3" s="1"/>
  <c r="K526" i="3" a="1"/>
  <c r="K526" i="3" s="1"/>
  <c r="K527" i="3" a="1"/>
  <c r="K527" i="3" s="1"/>
  <c r="K528" i="3" a="1"/>
  <c r="K528" i="3" s="1"/>
  <c r="K529" i="3" a="1"/>
  <c r="K529" i="3" s="1"/>
  <c r="K530" i="3" a="1"/>
  <c r="K530" i="3" s="1"/>
  <c r="K531" i="3" a="1"/>
  <c r="K531" i="3" s="1"/>
  <c r="K532" i="3" a="1"/>
  <c r="K532" i="3" s="1"/>
  <c r="K533" i="3" a="1"/>
  <c r="K533" i="3"/>
  <c r="K534" i="3" a="1"/>
  <c r="K534" i="3"/>
  <c r="K535" i="3" a="1"/>
  <c r="K535" i="3"/>
  <c r="K536" i="3" a="1"/>
  <c r="K536" i="3" s="1"/>
  <c r="K537" i="3" a="1"/>
  <c r="K537" i="3" s="1"/>
  <c r="K538" i="3" a="1"/>
  <c r="K538" i="3" s="1"/>
  <c r="K539" i="3" a="1"/>
  <c r="K539" i="3" s="1"/>
  <c r="K540" i="3" a="1"/>
  <c r="K540" i="3" s="1"/>
  <c r="K541" i="3" a="1"/>
  <c r="K541" i="3"/>
  <c r="K542" i="3" a="1"/>
  <c r="K542" i="3" s="1"/>
  <c r="K543" i="3" a="1"/>
  <c r="K543" i="3" s="1"/>
  <c r="K544" i="3" a="1"/>
  <c r="K544" i="3" s="1"/>
  <c r="K545" i="3" a="1"/>
  <c r="K545" i="3"/>
  <c r="K546" i="3" a="1"/>
  <c r="K546" i="3"/>
  <c r="K547" i="3" a="1"/>
  <c r="K547" i="3"/>
  <c r="K548" i="3" a="1"/>
  <c r="K548" i="3" s="1"/>
  <c r="K549" i="3" a="1"/>
  <c r="K549" i="3" s="1"/>
  <c r="K550" i="3" a="1"/>
  <c r="K550" i="3"/>
  <c r="K551" i="3" a="1"/>
  <c r="K551" i="3"/>
  <c r="K552" i="3" a="1"/>
  <c r="K552" i="3"/>
  <c r="K553" i="3" a="1"/>
  <c r="K553" i="3"/>
  <c r="K554" i="3" a="1"/>
  <c r="K554" i="3" s="1"/>
  <c r="K555" i="3" a="1"/>
  <c r="K555" i="3" s="1"/>
  <c r="K556" i="3" a="1"/>
  <c r="K556" i="3"/>
  <c r="K557" i="3" a="1"/>
  <c r="K557" i="3"/>
  <c r="K558" i="3" a="1"/>
  <c r="K558" i="3"/>
  <c r="K559" i="3" a="1"/>
  <c r="K559" i="3"/>
  <c r="K560" i="3" a="1"/>
  <c r="K560" i="3" s="1"/>
  <c r="K561" i="3" a="1"/>
  <c r="K561" i="3" s="1"/>
  <c r="K562" i="3" a="1"/>
  <c r="K562" i="3"/>
  <c r="K563" i="3" a="1"/>
  <c r="K563" i="3" s="1"/>
  <c r="K564" i="3" a="1"/>
  <c r="K564" i="3"/>
  <c r="K565" i="3" a="1"/>
  <c r="K565" i="3"/>
  <c r="K566" i="3" a="1"/>
  <c r="K566" i="3" s="1"/>
  <c r="K567" i="3" a="1"/>
  <c r="K567" i="3" s="1"/>
  <c r="K568" i="3" a="1"/>
  <c r="K568" i="3"/>
  <c r="K569" i="3" a="1"/>
  <c r="K569" i="3"/>
  <c r="K570" i="3" a="1"/>
  <c r="K570" i="3" s="1"/>
  <c r="K571" i="3" a="1"/>
  <c r="K571" i="3"/>
  <c r="K572" i="3" a="1"/>
  <c r="K572" i="3" s="1"/>
  <c r="K573" i="3" a="1"/>
  <c r="K573" i="3" s="1"/>
  <c r="K574" i="3" a="1"/>
  <c r="K574" i="3"/>
  <c r="K575" i="3" a="1"/>
  <c r="K575" i="3"/>
  <c r="K576" i="3" a="1"/>
  <c r="K576" i="3"/>
  <c r="N5"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O574" i="5"/>
  <c r="O534" i="5"/>
  <c r="Q435" i="5"/>
  <c r="P109" i="5"/>
  <c r="P105" i="5"/>
  <c r="P97" i="5"/>
  <c r="P85" i="5"/>
  <c r="P81" i="5"/>
  <c r="P33" i="5"/>
  <c r="L574" i="5"/>
  <c r="M455" i="5"/>
  <c r="P455" i="5" s="1"/>
  <c r="N435" i="5"/>
  <c r="M391" i="5"/>
  <c r="P391" i="5" s="1"/>
  <c r="L567" i="5"/>
  <c r="O567" i="5" s="1"/>
  <c r="N566" i="5"/>
  <c r="Q566" i="5" s="1"/>
  <c r="L562" i="5"/>
  <c r="O562" i="5" s="1"/>
  <c r="L559" i="5"/>
  <c r="O559" i="5" s="1"/>
  <c r="L555" i="5"/>
  <c r="O555" i="5" s="1"/>
  <c r="L547" i="5"/>
  <c r="O547" i="5" s="1"/>
  <c r="L546" i="5"/>
  <c r="O546" i="5" s="1"/>
  <c r="L539" i="5"/>
  <c r="O539" i="5" s="1"/>
  <c r="L534" i="5"/>
  <c r="N531" i="5"/>
  <c r="Q531" i="5" s="1"/>
  <c r="L527" i="5"/>
  <c r="O527" i="5" s="1"/>
  <c r="L519" i="5"/>
  <c r="O519" i="5" s="1"/>
  <c r="L511" i="5"/>
  <c r="O511" i="5" s="1"/>
  <c r="L507" i="5"/>
  <c r="O507" i="5" s="1"/>
  <c r="L499" i="5"/>
  <c r="O499" i="5" s="1"/>
  <c r="L498" i="5"/>
  <c r="O498" i="5" s="1"/>
  <c r="L483" i="5"/>
  <c r="O483" i="5" s="1"/>
  <c r="L471" i="5"/>
  <c r="O471" i="5" s="1"/>
  <c r="L462" i="5"/>
  <c r="O462" i="5" s="1"/>
  <c r="L451" i="5"/>
  <c r="O451" i="5" s="1"/>
  <c r="L450" i="5"/>
  <c r="O450" i="5" s="1"/>
  <c r="L439" i="5"/>
  <c r="O439" i="5" s="1"/>
  <c r="L435" i="5"/>
  <c r="O435" i="5" s="1"/>
  <c r="L414" i="5"/>
  <c r="O414" i="5" s="1"/>
  <c r="L403" i="5"/>
  <c r="O403" i="5" s="1"/>
  <c r="L402" i="5"/>
  <c r="O402" i="5" s="1"/>
  <c r="L391" i="5"/>
  <c r="O391" i="5" s="1"/>
  <c r="N371" i="5"/>
  <c r="Q371" i="5" s="1"/>
  <c r="L366" i="5"/>
  <c r="O366" i="5" s="1"/>
  <c r="M345" i="5"/>
  <c r="P345" i="5" s="1"/>
  <c r="N290" i="5"/>
  <c r="Q290" i="5" s="1"/>
  <c r="M266" i="5"/>
  <c r="P266" i="5" s="1"/>
  <c r="N218" i="5"/>
  <c r="Q218" i="5" s="1"/>
  <c r="N192" i="5"/>
  <c r="Q192" i="5" s="1"/>
  <c r="N165" i="5"/>
  <c r="Q165" i="5" s="1"/>
  <c r="N153" i="5"/>
  <c r="Q153" i="5" s="1"/>
  <c r="L148" i="5"/>
  <c r="O148" i="5" s="1"/>
  <c r="M133" i="5"/>
  <c r="P133" i="5" s="1"/>
  <c r="M129" i="5"/>
  <c r="P129" i="5" s="1"/>
  <c r="M121" i="5"/>
  <c r="P121" i="5" s="1"/>
  <c r="M109" i="5"/>
  <c r="M105" i="5"/>
  <c r="M97" i="5"/>
  <c r="M85" i="5"/>
  <c r="M81" i="5"/>
  <c r="M73" i="5"/>
  <c r="P73" i="5" s="1"/>
  <c r="M61" i="5"/>
  <c r="P61" i="5" s="1"/>
  <c r="M57" i="5"/>
  <c r="P57" i="5" s="1"/>
  <c r="M49" i="5"/>
  <c r="P49" i="5" s="1"/>
  <c r="M37" i="5"/>
  <c r="P37" i="5" s="1"/>
  <c r="M33" i="5"/>
  <c r="M25" i="5"/>
  <c r="P25" i="5" s="1"/>
  <c r="M535" i="5" l="1"/>
  <c r="P535" i="5" s="1"/>
  <c r="N482" i="5"/>
  <c r="Q482" i="5" s="1"/>
  <c r="N547" i="5"/>
  <c r="Q547" i="5" s="1"/>
  <c r="O499" i="9"/>
  <c r="N499" i="9"/>
  <c r="N224" i="9"/>
  <c r="O224" i="9"/>
  <c r="O467" i="9"/>
  <c r="N467" i="9"/>
  <c r="N534" i="9"/>
  <c r="O534" i="9"/>
  <c r="O560" i="9"/>
  <c r="N560" i="9"/>
  <c r="N451" i="9"/>
  <c r="O451" i="9"/>
  <c r="N367" i="9"/>
  <c r="O367" i="9"/>
  <c r="N434" i="9"/>
  <c r="O434" i="9"/>
  <c r="N335" i="9"/>
  <c r="O335" i="9"/>
  <c r="O368" i="9"/>
  <c r="N368" i="9"/>
  <c r="O512" i="9"/>
  <c r="N512" i="9"/>
  <c r="N336" i="9"/>
  <c r="O336" i="9"/>
  <c r="N401" i="9"/>
  <c r="O401" i="9"/>
  <c r="N454" i="9"/>
  <c r="O454" i="9"/>
  <c r="N161" i="9"/>
  <c r="O161" i="9"/>
  <c r="N420" i="9"/>
  <c r="O420" i="9"/>
  <c r="N530" i="9"/>
  <c r="O530" i="9"/>
  <c r="O204" i="9"/>
  <c r="N204" i="9"/>
  <c r="N403" i="9"/>
  <c r="O403" i="9"/>
  <c r="O202" i="9"/>
  <c r="N111" i="9"/>
  <c r="O27" i="9"/>
  <c r="O453" i="9"/>
  <c r="O531" i="9"/>
  <c r="O311" i="9"/>
  <c r="N311" i="9"/>
  <c r="O252" i="9"/>
  <c r="N252" i="9"/>
  <c r="N396" i="9"/>
  <c r="O396" i="9"/>
  <c r="O468" i="9"/>
  <c r="N468" i="9"/>
  <c r="N338" i="9"/>
  <c r="O338" i="9"/>
  <c r="N223" i="9"/>
  <c r="O223" i="9"/>
  <c r="O295" i="9"/>
  <c r="N295" i="9"/>
  <c r="O404" i="9"/>
  <c r="N404" i="9"/>
  <c r="N52" i="9"/>
  <c r="N561" i="9"/>
  <c r="N74" i="9"/>
  <c r="N162" i="9"/>
  <c r="N493" i="9"/>
  <c r="N562" i="9"/>
  <c r="N75" i="9"/>
  <c r="N163" i="9"/>
  <c r="N294" i="9"/>
  <c r="N563" i="9"/>
  <c r="N89" i="9"/>
  <c r="N564" i="9"/>
  <c r="O132" i="9"/>
  <c r="O384" i="9"/>
  <c r="O459" i="9"/>
  <c r="N96" i="9"/>
  <c r="N296" i="9"/>
  <c r="N565" i="9"/>
  <c r="O141" i="9"/>
  <c r="O385" i="9"/>
  <c r="N97" i="9"/>
  <c r="O142" i="9"/>
  <c r="O386" i="9"/>
  <c r="O549" i="9"/>
  <c r="N205" i="9"/>
  <c r="N320" i="9"/>
  <c r="N421" i="9"/>
  <c r="O31" i="9"/>
  <c r="O143" i="9"/>
  <c r="O555" i="9"/>
  <c r="N6" i="9"/>
  <c r="N113" i="9"/>
  <c r="N206" i="9"/>
  <c r="N321" i="9"/>
  <c r="N469" i="9"/>
  <c r="N541" i="9"/>
  <c r="O32" i="9"/>
  <c r="O273" i="9"/>
  <c r="O351" i="9"/>
  <c r="O477" i="9"/>
  <c r="N28" i="9"/>
  <c r="N213" i="9"/>
  <c r="N342" i="9"/>
  <c r="N431" i="9"/>
  <c r="N478" i="9"/>
  <c r="O33" i="9"/>
  <c r="O165" i="9"/>
  <c r="O276" i="9"/>
  <c r="O355" i="9"/>
  <c r="O411" i="9"/>
  <c r="N30" i="9"/>
  <c r="N135" i="9"/>
  <c r="N228" i="9"/>
  <c r="N343" i="9"/>
  <c r="N432" i="9"/>
  <c r="N479" i="9"/>
  <c r="N550" i="9"/>
  <c r="O51" i="9"/>
  <c r="O171" i="9"/>
  <c r="O301" i="9"/>
  <c r="O356" i="9"/>
  <c r="O416" i="9"/>
  <c r="N36" i="9"/>
  <c r="N137" i="9"/>
  <c r="N231" i="9"/>
  <c r="N433" i="9"/>
  <c r="N480" i="9"/>
  <c r="O60" i="9"/>
  <c r="O191" i="9"/>
  <c r="O302" i="9"/>
  <c r="O357" i="9"/>
  <c r="O494" i="9"/>
  <c r="N154" i="9"/>
  <c r="N246" i="9"/>
  <c r="N449" i="9"/>
  <c r="N486" i="9"/>
  <c r="O61" i="9"/>
  <c r="O192" i="9"/>
  <c r="O303" i="9"/>
  <c r="O363" i="9"/>
  <c r="O429" i="9"/>
  <c r="O495" i="9"/>
  <c r="O98" i="9"/>
  <c r="N98" i="9"/>
  <c r="N131" i="9"/>
  <c r="O131" i="9"/>
  <c r="O210" i="9"/>
  <c r="N210" i="9"/>
  <c r="O221" i="9"/>
  <c r="N221" i="9"/>
  <c r="N274" i="9"/>
  <c r="O274" i="9"/>
  <c r="N308" i="9"/>
  <c r="O308" i="9"/>
  <c r="O203" i="9"/>
  <c r="N203" i="9"/>
  <c r="N256" i="9"/>
  <c r="O256" i="9"/>
  <c r="N300" i="9"/>
  <c r="O300" i="9"/>
  <c r="O332" i="9"/>
  <c r="N332" i="9"/>
  <c r="O354" i="9"/>
  <c r="N354" i="9"/>
  <c r="N68" i="9"/>
  <c r="O68" i="9"/>
  <c r="N79" i="9"/>
  <c r="O79" i="9"/>
  <c r="N112" i="9"/>
  <c r="O112" i="9"/>
  <c r="N157" i="9"/>
  <c r="O157" i="9"/>
  <c r="O190" i="9"/>
  <c r="N190" i="9"/>
  <c r="O266" i="9"/>
  <c r="N266" i="9"/>
  <c r="N288" i="9"/>
  <c r="O288" i="9"/>
  <c r="O299" i="9"/>
  <c r="N299" i="9"/>
  <c r="O365" i="9"/>
  <c r="N365" i="9"/>
  <c r="N398" i="9"/>
  <c r="O398" i="9"/>
  <c r="O409" i="9"/>
  <c r="N409" i="9"/>
  <c r="O442" i="9"/>
  <c r="N442" i="9"/>
  <c r="O511" i="9"/>
  <c r="N511" i="9"/>
  <c r="N35" i="9"/>
  <c r="O35" i="9"/>
  <c r="N47" i="9"/>
  <c r="O47" i="9"/>
  <c r="O59" i="9"/>
  <c r="N59" i="9"/>
  <c r="O114" i="9"/>
  <c r="N114" i="9"/>
  <c r="N136" i="9"/>
  <c r="O136" i="9"/>
  <c r="O170" i="9"/>
  <c r="N170" i="9"/>
  <c r="O236" i="9"/>
  <c r="N236" i="9"/>
  <c r="N400" i="9"/>
  <c r="O400" i="9"/>
  <c r="N444" i="9"/>
  <c r="O444" i="9"/>
  <c r="O41" i="9"/>
  <c r="N41" i="9"/>
  <c r="O53" i="9"/>
  <c r="N53" i="9"/>
  <c r="N164" i="9"/>
  <c r="O164" i="9"/>
  <c r="O241" i="9"/>
  <c r="N241" i="9"/>
  <c r="O372" i="9"/>
  <c r="N372" i="9"/>
  <c r="N383" i="9"/>
  <c r="O383" i="9"/>
  <c r="N472" i="9"/>
  <c r="O472" i="9"/>
  <c r="N527" i="9"/>
  <c r="O527" i="9"/>
  <c r="O254" i="9"/>
  <c r="N254" i="9"/>
  <c r="O265" i="9"/>
  <c r="N265" i="9"/>
  <c r="N287" i="9"/>
  <c r="O287" i="9"/>
  <c r="O298" i="9"/>
  <c r="N298" i="9"/>
  <c r="O319" i="9"/>
  <c r="N319" i="9"/>
  <c r="O341" i="9"/>
  <c r="N341" i="9"/>
  <c r="N352" i="9"/>
  <c r="O352" i="9"/>
  <c r="O397" i="9"/>
  <c r="N397" i="9"/>
  <c r="O498" i="9"/>
  <c r="N498" i="9"/>
  <c r="N542" i="9"/>
  <c r="O542" i="9"/>
  <c r="O92" i="9"/>
  <c r="N92" i="9"/>
  <c r="O103" i="9"/>
  <c r="N103" i="9"/>
  <c r="O125" i="9"/>
  <c r="N125" i="9"/>
  <c r="O226" i="9"/>
  <c r="N226" i="9"/>
  <c r="O247" i="9"/>
  <c r="N247" i="9"/>
  <c r="O502" i="9"/>
  <c r="N502" i="9"/>
  <c r="O85" i="9"/>
  <c r="N85" i="9"/>
  <c r="O140" i="9"/>
  <c r="N140" i="9"/>
  <c r="O151" i="9"/>
  <c r="N151" i="9"/>
  <c r="O229" i="9"/>
  <c r="N229" i="9"/>
  <c r="O282" i="9"/>
  <c r="N282" i="9"/>
  <c r="N326" i="9"/>
  <c r="O326" i="9"/>
  <c r="N337" i="9"/>
  <c r="O337" i="9"/>
  <c r="N470" i="9"/>
  <c r="O470" i="9"/>
  <c r="N482" i="9"/>
  <c r="O482" i="9"/>
  <c r="N175" i="9"/>
  <c r="O175" i="9"/>
  <c r="O197" i="9"/>
  <c r="N197" i="9"/>
  <c r="O306" i="9"/>
  <c r="N306" i="9"/>
  <c r="O371" i="9"/>
  <c r="N371" i="9"/>
  <c r="O66" i="9"/>
  <c r="N66" i="9"/>
  <c r="N275" i="9"/>
  <c r="O275" i="9"/>
  <c r="N286" i="9"/>
  <c r="O286" i="9"/>
  <c r="N418" i="9"/>
  <c r="O418" i="9"/>
  <c r="O452" i="9"/>
  <c r="N452" i="9"/>
  <c r="O463" i="9"/>
  <c r="N463" i="9"/>
  <c r="O509" i="9"/>
  <c r="N509" i="9"/>
  <c r="O553" i="9"/>
  <c r="N553" i="9"/>
  <c r="O72" i="9"/>
  <c r="N72" i="9"/>
  <c r="O138" i="9"/>
  <c r="N138" i="9"/>
  <c r="O149" i="9"/>
  <c r="N149" i="9"/>
  <c r="O227" i="9"/>
  <c r="N227" i="9"/>
  <c r="N280" i="9"/>
  <c r="O280" i="9"/>
  <c r="N324" i="9"/>
  <c r="O324" i="9"/>
  <c r="O346" i="9"/>
  <c r="N346" i="9"/>
  <c r="O391" i="9"/>
  <c r="N391" i="9"/>
  <c r="N424" i="9"/>
  <c r="O424" i="9"/>
  <c r="O535" i="9"/>
  <c r="N535" i="9"/>
  <c r="N127" i="9"/>
  <c r="O127" i="9"/>
  <c r="N260" i="9"/>
  <c r="O260" i="9"/>
  <c r="O293" i="9"/>
  <c r="N293" i="9"/>
  <c r="O325" i="9"/>
  <c r="N325" i="9"/>
  <c r="O380" i="9"/>
  <c r="N380" i="9"/>
  <c r="N481" i="9"/>
  <c r="O481" i="9"/>
  <c r="O44" i="9"/>
  <c r="N44" i="9"/>
  <c r="O11" i="9"/>
  <c r="N11" i="9"/>
  <c r="O234" i="9"/>
  <c r="N234" i="9"/>
  <c r="O475" i="9"/>
  <c r="N475" i="9"/>
  <c r="O219" i="9"/>
  <c r="O242" i="9"/>
  <c r="O516" i="9"/>
  <c r="O547" i="9"/>
  <c r="N22" i="9"/>
  <c r="O22" i="9"/>
  <c r="N118" i="9"/>
  <c r="O118" i="9"/>
  <c r="N304" i="9"/>
  <c r="O304" i="9"/>
  <c r="O312" i="9"/>
  <c r="N312" i="9"/>
  <c r="O330" i="9"/>
  <c r="N330" i="9"/>
  <c r="O425" i="9"/>
  <c r="N425" i="9"/>
  <c r="N436" i="9"/>
  <c r="O436" i="9"/>
  <c r="O455" i="9"/>
  <c r="N455" i="9"/>
  <c r="N496" i="9"/>
  <c r="O496" i="9"/>
  <c r="N506" i="9"/>
  <c r="O506" i="9"/>
  <c r="O524" i="9"/>
  <c r="N524" i="9"/>
  <c r="N556" i="9"/>
  <c r="O556" i="9"/>
  <c r="N50" i="9"/>
  <c r="N178" i="9"/>
  <c r="N245" i="9"/>
  <c r="N269" i="9"/>
  <c r="O81" i="9"/>
  <c r="O43" i="9"/>
  <c r="N43" i="9"/>
  <c r="O91" i="9"/>
  <c r="N91" i="9"/>
  <c r="N119" i="9"/>
  <c r="O119" i="9"/>
  <c r="N148" i="9"/>
  <c r="O148" i="9"/>
  <c r="O235" i="9"/>
  <c r="N235" i="9"/>
  <c r="O331" i="9"/>
  <c r="N331" i="9"/>
  <c r="N340" i="9"/>
  <c r="O340" i="9"/>
  <c r="O359" i="9"/>
  <c r="N359" i="9"/>
  <c r="O378" i="9"/>
  <c r="N378" i="9"/>
  <c r="N388" i="9"/>
  <c r="O388" i="9"/>
  <c r="O456" i="9"/>
  <c r="N456" i="9"/>
  <c r="O476" i="9"/>
  <c r="N476" i="9"/>
  <c r="O557" i="9"/>
  <c r="N557" i="9"/>
  <c r="N12" i="9"/>
  <c r="N29" i="9"/>
  <c r="N73" i="9"/>
  <c r="N90" i="9"/>
  <c r="N179" i="9"/>
  <c r="N270" i="9"/>
  <c r="N370" i="9"/>
  <c r="O82" i="9"/>
  <c r="O110" i="9"/>
  <c r="O243" i="9"/>
  <c r="O415" i="9"/>
  <c r="O466" i="9"/>
  <c r="O525" i="9"/>
  <c r="O548" i="9"/>
  <c r="O526" i="9"/>
  <c r="O56" i="9"/>
  <c r="N56" i="9"/>
  <c r="N160" i="9"/>
  <c r="O160" i="9"/>
  <c r="N220" i="9"/>
  <c r="O220" i="9"/>
  <c r="N264" i="9"/>
  <c r="O264" i="9"/>
  <c r="N362" i="9"/>
  <c r="O362" i="9"/>
  <c r="O428" i="9"/>
  <c r="N428" i="9"/>
  <c r="O489" i="9"/>
  <c r="N489" i="9"/>
  <c r="N518" i="9"/>
  <c r="O518" i="9"/>
  <c r="O538" i="9"/>
  <c r="N538" i="9"/>
  <c r="N15" i="9"/>
  <c r="N37" i="9"/>
  <c r="N54" i="9"/>
  <c r="N76" i="9"/>
  <c r="N121" i="9"/>
  <c r="N188" i="9"/>
  <c r="N230" i="9"/>
  <c r="N278" i="9"/>
  <c r="N297" i="9"/>
  <c r="N322" i="9"/>
  <c r="N353" i="9"/>
  <c r="N545" i="9"/>
  <c r="O34" i="9"/>
  <c r="O62" i="9"/>
  <c r="O93" i="9"/>
  <c r="O116" i="9"/>
  <c r="O144" i="9"/>
  <c r="O195" i="9"/>
  <c r="O285" i="9"/>
  <c r="O387" i="9"/>
  <c r="O446" i="9"/>
  <c r="O500" i="9"/>
  <c r="O528" i="9"/>
  <c r="O209" i="9"/>
  <c r="N209" i="9"/>
  <c r="O314" i="9"/>
  <c r="N314" i="9"/>
  <c r="O488" i="9"/>
  <c r="N488" i="9"/>
  <c r="O537" i="9"/>
  <c r="N537" i="9"/>
  <c r="N14" i="9"/>
  <c r="N139" i="9"/>
  <c r="N187" i="9"/>
  <c r="N272" i="9"/>
  <c r="N349" i="9"/>
  <c r="N485" i="9"/>
  <c r="O84" i="9"/>
  <c r="O417" i="9"/>
  <c r="O445" i="9"/>
  <c r="O57" i="9"/>
  <c r="N57" i="9"/>
  <c r="O181" i="9"/>
  <c r="N181" i="9"/>
  <c r="N316" i="9"/>
  <c r="O316" i="9"/>
  <c r="N460" i="9"/>
  <c r="O460" i="9"/>
  <c r="O510" i="9"/>
  <c r="N510" i="9"/>
  <c r="N519" i="9"/>
  <c r="O519" i="9"/>
  <c r="N16" i="9"/>
  <c r="N38" i="9"/>
  <c r="N77" i="9"/>
  <c r="N99" i="9"/>
  <c r="N122" i="9"/>
  <c r="N189" i="9"/>
  <c r="N255" i="9"/>
  <c r="N279" i="9"/>
  <c r="N323" i="9"/>
  <c r="N382" i="9"/>
  <c r="N405" i="9"/>
  <c r="N515" i="9"/>
  <c r="N546" i="9"/>
  <c r="O63" i="9"/>
  <c r="O94" i="9"/>
  <c r="O117" i="9"/>
  <c r="O145" i="9"/>
  <c r="O176" i="9"/>
  <c r="O419" i="9"/>
  <c r="O447" i="9"/>
  <c r="O501" i="9"/>
  <c r="O529" i="9"/>
  <c r="O58" i="9"/>
  <c r="N58" i="9"/>
  <c r="O104" i="9"/>
  <c r="N104" i="9"/>
  <c r="N124" i="9"/>
  <c r="O124" i="9"/>
  <c r="N133" i="9"/>
  <c r="O133" i="9"/>
  <c r="O182" i="9"/>
  <c r="N182" i="9"/>
  <c r="O317" i="9"/>
  <c r="N317" i="9"/>
  <c r="O344" i="9"/>
  <c r="N344" i="9"/>
  <c r="N364" i="9"/>
  <c r="O364" i="9"/>
  <c r="O392" i="9"/>
  <c r="N392" i="9"/>
  <c r="N410" i="9"/>
  <c r="O410" i="9"/>
  <c r="O461" i="9"/>
  <c r="N461" i="9"/>
  <c r="O490" i="9"/>
  <c r="N490" i="9"/>
  <c r="N520" i="9"/>
  <c r="O520" i="9"/>
  <c r="N17" i="9"/>
  <c r="N39" i="9"/>
  <c r="N78" i="9"/>
  <c r="N100" i="9"/>
  <c r="N123" i="9"/>
  <c r="N147" i="9"/>
  <c r="N166" i="9"/>
  <c r="N214" i="9"/>
  <c r="N233" i="9"/>
  <c r="N257" i="9"/>
  <c r="N281" i="9"/>
  <c r="N305" i="9"/>
  <c r="N406" i="9"/>
  <c r="N437" i="9"/>
  <c r="O13" i="9"/>
  <c r="O67" i="9"/>
  <c r="O95" i="9"/>
  <c r="O146" i="9"/>
  <c r="O177" i="9"/>
  <c r="O259" i="9"/>
  <c r="O315" i="9"/>
  <c r="O507" i="9"/>
  <c r="O7" i="9"/>
  <c r="N7" i="9"/>
  <c r="O105" i="9"/>
  <c r="N105" i="9"/>
  <c r="N172" i="9"/>
  <c r="O172" i="9"/>
  <c r="O183" i="9"/>
  <c r="N183" i="9"/>
  <c r="O222" i="9"/>
  <c r="N222" i="9"/>
  <c r="O248" i="9"/>
  <c r="N248" i="9"/>
  <c r="N292" i="9"/>
  <c r="O292" i="9"/>
  <c r="O318" i="9"/>
  <c r="N318" i="9"/>
  <c r="O345" i="9"/>
  <c r="N345" i="9"/>
  <c r="O393" i="9"/>
  <c r="N393" i="9"/>
  <c r="O462" i="9"/>
  <c r="N462" i="9"/>
  <c r="N471" i="9"/>
  <c r="O471" i="9"/>
  <c r="O491" i="9"/>
  <c r="N491" i="9"/>
  <c r="O552" i="9"/>
  <c r="N552" i="9"/>
  <c r="N18" i="9"/>
  <c r="N40" i="9"/>
  <c r="N101" i="9"/>
  <c r="N167" i="9"/>
  <c r="N215" i="9"/>
  <c r="N239" i="9"/>
  <c r="N258" i="9"/>
  <c r="N438" i="9"/>
  <c r="N497" i="9"/>
  <c r="N517" i="9"/>
  <c r="O45" i="9"/>
  <c r="O237" i="9"/>
  <c r="O339" i="9"/>
  <c r="O360" i="9"/>
  <c r="N360" i="9"/>
  <c r="O426" i="9"/>
  <c r="N426" i="9"/>
  <c r="O457" i="9"/>
  <c r="N457" i="9"/>
  <c r="N271" i="9"/>
  <c r="O83" i="9"/>
  <c r="O55" i="9"/>
  <c r="N55" i="9"/>
  <c r="O169" i="9"/>
  <c r="N169" i="9"/>
  <c r="N199" i="9"/>
  <c r="O199" i="9"/>
  <c r="N263" i="9"/>
  <c r="O263" i="9"/>
  <c r="O361" i="9"/>
  <c r="N361" i="9"/>
  <c r="O408" i="9"/>
  <c r="N408" i="9"/>
  <c r="O427" i="9"/>
  <c r="N427" i="9"/>
  <c r="O8" i="9"/>
  <c r="N8" i="9"/>
  <c r="O106" i="9"/>
  <c r="N106" i="9"/>
  <c r="O173" i="9"/>
  <c r="N173" i="9"/>
  <c r="O249" i="9"/>
  <c r="N249" i="9"/>
  <c r="N327" i="9"/>
  <c r="O327" i="9"/>
  <c r="N374" i="9"/>
  <c r="O374" i="9"/>
  <c r="N422" i="9"/>
  <c r="O422" i="9"/>
  <c r="N24" i="9"/>
  <c r="N102" i="9"/>
  <c r="N126" i="9"/>
  <c r="N150" i="9"/>
  <c r="N174" i="9"/>
  <c r="N216" i="9"/>
  <c r="N240" i="9"/>
  <c r="N283" i="9"/>
  <c r="N439" i="9"/>
  <c r="O46" i="9"/>
  <c r="O69" i="9"/>
  <c r="O128" i="9"/>
  <c r="O156" i="9"/>
  <c r="O207" i="9"/>
  <c r="O238" i="9"/>
  <c r="O261" i="9"/>
  <c r="O289" i="9"/>
  <c r="O348" i="9"/>
  <c r="O399" i="9"/>
  <c r="O540" i="9"/>
  <c r="O168" i="9"/>
  <c r="N168" i="9"/>
  <c r="N262" i="9"/>
  <c r="O262" i="9"/>
  <c r="O313" i="9"/>
  <c r="N313" i="9"/>
  <c r="O379" i="9"/>
  <c r="N379" i="9"/>
  <c r="O407" i="9"/>
  <c r="N407" i="9"/>
  <c r="N508" i="9"/>
  <c r="O508" i="9"/>
  <c r="O9" i="9"/>
  <c r="N9" i="9"/>
  <c r="O107" i="9"/>
  <c r="N107" i="9"/>
  <c r="N184" i="9"/>
  <c r="O184" i="9"/>
  <c r="N232" i="9"/>
  <c r="O232" i="9"/>
  <c r="O250" i="9"/>
  <c r="N250" i="9"/>
  <c r="O366" i="9"/>
  <c r="N366" i="9"/>
  <c r="N375" i="9"/>
  <c r="O375" i="9"/>
  <c r="O395" i="9"/>
  <c r="N395" i="9"/>
  <c r="N423" i="9"/>
  <c r="O423" i="9"/>
  <c r="O443" i="9"/>
  <c r="N443" i="9"/>
  <c r="O503" i="9"/>
  <c r="N503" i="9"/>
  <c r="N25" i="9"/>
  <c r="N42" i="9"/>
  <c r="N64" i="9"/>
  <c r="N86" i="9"/>
  <c r="N108" i="9"/>
  <c r="N217" i="9"/>
  <c r="N284" i="9"/>
  <c r="N358" i="9"/>
  <c r="N389" i="9"/>
  <c r="O19" i="9"/>
  <c r="O129" i="9"/>
  <c r="O211" i="9"/>
  <c r="O267" i="9"/>
  <c r="O290" i="9"/>
  <c r="N23" i="9"/>
  <c r="O23" i="9"/>
  <c r="N120" i="9"/>
  <c r="O120" i="9"/>
  <c r="O198" i="9"/>
  <c r="N198" i="9"/>
  <c r="N208" i="9"/>
  <c r="O208" i="9"/>
  <c r="N244" i="9"/>
  <c r="O244" i="9"/>
  <c r="O536" i="9"/>
  <c r="N536" i="9"/>
  <c r="O10" i="9"/>
  <c r="N10" i="9"/>
  <c r="N70" i="9"/>
  <c r="O70" i="9"/>
  <c r="O155" i="9"/>
  <c r="N155" i="9"/>
  <c r="O185" i="9"/>
  <c r="N185" i="9"/>
  <c r="O251" i="9"/>
  <c r="N251" i="9"/>
  <c r="N268" i="9"/>
  <c r="O268" i="9"/>
  <c r="N277" i="9"/>
  <c r="O277" i="9"/>
  <c r="N328" i="9"/>
  <c r="O328" i="9"/>
  <c r="O347" i="9"/>
  <c r="N347" i="9"/>
  <c r="O413" i="9"/>
  <c r="N413" i="9"/>
  <c r="O473" i="9"/>
  <c r="N473" i="9"/>
  <c r="N554" i="9"/>
  <c r="O554" i="9"/>
  <c r="N566" i="9"/>
  <c r="O566" i="9"/>
  <c r="N26" i="9"/>
  <c r="N48" i="9"/>
  <c r="N65" i="9"/>
  <c r="N87" i="9"/>
  <c r="N152" i="9"/>
  <c r="N200" i="9"/>
  <c r="N218" i="9"/>
  <c r="N390" i="9"/>
  <c r="O20" i="9"/>
  <c r="O130" i="9"/>
  <c r="O158" i="9"/>
  <c r="O212" i="9"/>
  <c r="O291" i="9"/>
  <c r="O350" i="9"/>
  <c r="O381" i="9"/>
  <c r="O483" i="9"/>
  <c r="N71" i="9"/>
  <c r="O71" i="9"/>
  <c r="O186" i="9"/>
  <c r="N186" i="9"/>
  <c r="N196" i="9"/>
  <c r="O196" i="9"/>
  <c r="O329" i="9"/>
  <c r="N329" i="9"/>
  <c r="O377" i="9"/>
  <c r="N377" i="9"/>
  <c r="O414" i="9"/>
  <c r="N414" i="9"/>
  <c r="O474" i="9"/>
  <c r="N474" i="9"/>
  <c r="N484" i="9"/>
  <c r="O484" i="9"/>
  <c r="N544" i="9"/>
  <c r="O544" i="9"/>
  <c r="N567" i="9"/>
  <c r="O567" i="9"/>
  <c r="N49" i="9"/>
  <c r="N88" i="9"/>
  <c r="N134" i="9"/>
  <c r="N153" i="9"/>
  <c r="N201" i="9"/>
  <c r="N310" i="9"/>
  <c r="N450" i="9"/>
  <c r="O21" i="9"/>
  <c r="O80" i="9"/>
  <c r="O159" i="9"/>
  <c r="O492" i="9"/>
  <c r="O543" i="9"/>
  <c r="N440" i="9"/>
  <c r="N521" i="9"/>
  <c r="N551" i="9"/>
  <c r="N448" i="9"/>
  <c r="O448" i="9"/>
  <c r="N441" i="9"/>
  <c r="N504" i="9"/>
  <c r="N522" i="9"/>
  <c r="N376" i="9"/>
  <c r="O376" i="9"/>
  <c r="N394" i="9"/>
  <c r="N505" i="9"/>
  <c r="N523" i="9"/>
  <c r="N412" i="9"/>
  <c r="O412" i="9"/>
  <c r="N539" i="9"/>
  <c r="N532" i="9"/>
  <c r="O532" i="9"/>
  <c r="N558" i="9"/>
  <c r="O458" i="9"/>
  <c r="O5" i="9"/>
  <c r="R1" i="8"/>
  <c r="S1" i="8" s="1"/>
  <c r="K8" i="8"/>
  <c r="G597" i="8"/>
  <c r="O4" i="8"/>
  <c r="D13" i="6"/>
  <c r="O5" i="2"/>
  <c r="L15" i="5"/>
  <c r="O15" i="5" s="1"/>
  <c r="N15" i="5"/>
  <c r="Q15" i="5" s="1"/>
  <c r="M15" i="5"/>
  <c r="P15" i="5" s="1"/>
  <c r="L27" i="5"/>
  <c r="O27" i="5" s="1"/>
  <c r="N27" i="5"/>
  <c r="Q27" i="5" s="1"/>
  <c r="M27" i="5"/>
  <c r="P27" i="5" s="1"/>
  <c r="L39" i="5"/>
  <c r="O39" i="5" s="1"/>
  <c r="N39" i="5"/>
  <c r="Q39" i="5" s="1"/>
  <c r="M39" i="5"/>
  <c r="P39" i="5" s="1"/>
  <c r="L51" i="5"/>
  <c r="O51" i="5" s="1"/>
  <c r="N51" i="5"/>
  <c r="Q51" i="5" s="1"/>
  <c r="M51" i="5"/>
  <c r="P51" i="5" s="1"/>
  <c r="L63" i="5"/>
  <c r="O63" i="5" s="1"/>
  <c r="N63" i="5"/>
  <c r="Q63" i="5" s="1"/>
  <c r="M63" i="5"/>
  <c r="P63" i="5" s="1"/>
  <c r="L75" i="5"/>
  <c r="O75" i="5" s="1"/>
  <c r="N75" i="5"/>
  <c r="Q75" i="5" s="1"/>
  <c r="M75" i="5"/>
  <c r="P75" i="5" s="1"/>
  <c r="L87" i="5"/>
  <c r="O87" i="5" s="1"/>
  <c r="N87" i="5"/>
  <c r="Q87" i="5" s="1"/>
  <c r="M87" i="5"/>
  <c r="P87" i="5" s="1"/>
  <c r="L99" i="5"/>
  <c r="O99" i="5" s="1"/>
  <c r="N99" i="5"/>
  <c r="Q99" i="5" s="1"/>
  <c r="M99" i="5"/>
  <c r="P99" i="5" s="1"/>
  <c r="L111" i="5"/>
  <c r="O111" i="5" s="1"/>
  <c r="N111" i="5"/>
  <c r="Q111" i="5" s="1"/>
  <c r="M111" i="5"/>
  <c r="P111" i="5" s="1"/>
  <c r="L123" i="5"/>
  <c r="O123" i="5" s="1"/>
  <c r="N123" i="5"/>
  <c r="Q123" i="5" s="1"/>
  <c r="M123" i="5"/>
  <c r="P123" i="5" s="1"/>
  <c r="L135" i="5"/>
  <c r="O135" i="5" s="1"/>
  <c r="N135" i="5"/>
  <c r="Q135" i="5" s="1"/>
  <c r="M135" i="5"/>
  <c r="P135" i="5" s="1"/>
  <c r="L147" i="5"/>
  <c r="O147" i="5" s="1"/>
  <c r="N147" i="5"/>
  <c r="Q147" i="5" s="1"/>
  <c r="M147" i="5"/>
  <c r="P147" i="5" s="1"/>
  <c r="L159" i="5"/>
  <c r="O159" i="5" s="1"/>
  <c r="N159" i="5"/>
  <c r="Q159" i="5" s="1"/>
  <c r="M159" i="5"/>
  <c r="P159" i="5" s="1"/>
  <c r="L171" i="5"/>
  <c r="O171" i="5" s="1"/>
  <c r="N171" i="5"/>
  <c r="Q171" i="5" s="1"/>
  <c r="M171" i="5"/>
  <c r="P171" i="5" s="1"/>
  <c r="L183" i="5"/>
  <c r="O183" i="5" s="1"/>
  <c r="N183" i="5"/>
  <c r="Q183" i="5" s="1"/>
  <c r="M183" i="5"/>
  <c r="P183" i="5" s="1"/>
  <c r="L195" i="5"/>
  <c r="O195" i="5" s="1"/>
  <c r="N195" i="5"/>
  <c r="Q195" i="5" s="1"/>
  <c r="M195" i="5"/>
  <c r="P195" i="5" s="1"/>
  <c r="L207" i="5"/>
  <c r="O207" i="5" s="1"/>
  <c r="N207" i="5"/>
  <c r="Q207" i="5" s="1"/>
  <c r="M207" i="5"/>
  <c r="P207" i="5" s="1"/>
  <c r="L219" i="5"/>
  <c r="O219" i="5" s="1"/>
  <c r="N219" i="5"/>
  <c r="Q219" i="5" s="1"/>
  <c r="M219" i="5"/>
  <c r="P219" i="5" s="1"/>
  <c r="L231" i="5"/>
  <c r="O231" i="5" s="1"/>
  <c r="N231" i="5"/>
  <c r="Q231" i="5" s="1"/>
  <c r="M231" i="5"/>
  <c r="P231" i="5" s="1"/>
  <c r="L243" i="5"/>
  <c r="O243" i="5" s="1"/>
  <c r="N243" i="5"/>
  <c r="Q243" i="5" s="1"/>
  <c r="M243" i="5"/>
  <c r="P243" i="5" s="1"/>
  <c r="L255" i="5"/>
  <c r="O255" i="5" s="1"/>
  <c r="N255" i="5"/>
  <c r="Q255" i="5" s="1"/>
  <c r="M255" i="5"/>
  <c r="P255" i="5" s="1"/>
  <c r="L267" i="5"/>
  <c r="O267" i="5" s="1"/>
  <c r="N267" i="5"/>
  <c r="Q267" i="5" s="1"/>
  <c r="M267" i="5"/>
  <c r="P267" i="5" s="1"/>
  <c r="L279" i="5"/>
  <c r="O279" i="5" s="1"/>
  <c r="N279" i="5"/>
  <c r="Q279" i="5" s="1"/>
  <c r="M279" i="5"/>
  <c r="P279" i="5" s="1"/>
  <c r="L291" i="5"/>
  <c r="O291" i="5" s="1"/>
  <c r="N291" i="5"/>
  <c r="Q291" i="5" s="1"/>
  <c r="M291" i="5"/>
  <c r="P291" i="5" s="1"/>
  <c r="L303" i="5"/>
  <c r="O303" i="5" s="1"/>
  <c r="N303" i="5"/>
  <c r="Q303" i="5" s="1"/>
  <c r="M303" i="5"/>
  <c r="P303" i="5" s="1"/>
  <c r="L315" i="5"/>
  <c r="O315" i="5" s="1"/>
  <c r="N315" i="5"/>
  <c r="Q315" i="5" s="1"/>
  <c r="M315" i="5"/>
  <c r="P315" i="5" s="1"/>
  <c r="L327" i="5"/>
  <c r="O327" i="5" s="1"/>
  <c r="N327" i="5"/>
  <c r="Q327" i="5" s="1"/>
  <c r="L339" i="5"/>
  <c r="O339" i="5" s="1"/>
  <c r="N339" i="5"/>
  <c r="Q339" i="5" s="1"/>
  <c r="M339" i="5"/>
  <c r="P339" i="5" s="1"/>
  <c r="L351" i="5"/>
  <c r="O351" i="5" s="1"/>
  <c r="N351" i="5"/>
  <c r="Q351" i="5" s="1"/>
  <c r="M351" i="5"/>
  <c r="P351" i="5" s="1"/>
  <c r="L363" i="5"/>
  <c r="O363" i="5" s="1"/>
  <c r="N363" i="5"/>
  <c r="Q363" i="5" s="1"/>
  <c r="M363" i="5"/>
  <c r="P363" i="5" s="1"/>
  <c r="L375" i="5"/>
  <c r="O375" i="5" s="1"/>
  <c r="N375" i="5"/>
  <c r="Q375" i="5" s="1"/>
  <c r="M375" i="5"/>
  <c r="P375" i="5" s="1"/>
  <c r="L387" i="5"/>
  <c r="O387" i="5" s="1"/>
  <c r="N387" i="5"/>
  <c r="Q387" i="5" s="1"/>
  <c r="M387" i="5"/>
  <c r="P387" i="5" s="1"/>
  <c r="L399" i="5"/>
  <c r="O399" i="5" s="1"/>
  <c r="N399" i="5"/>
  <c r="Q399" i="5" s="1"/>
  <c r="M399" i="5"/>
  <c r="P399" i="5" s="1"/>
  <c r="L411" i="5"/>
  <c r="O411" i="5" s="1"/>
  <c r="N411" i="5"/>
  <c r="Q411" i="5" s="1"/>
  <c r="M411" i="5"/>
  <c r="P411" i="5" s="1"/>
  <c r="L423" i="5"/>
  <c r="O423" i="5" s="1"/>
  <c r="N423" i="5"/>
  <c r="Q423" i="5" s="1"/>
  <c r="M423" i="5"/>
  <c r="P423" i="5" s="1"/>
  <c r="M148" i="5"/>
  <c r="P148" i="5" s="1"/>
  <c r="L16" i="5"/>
  <c r="O16" i="5" s="1"/>
  <c r="N16" i="5"/>
  <c r="Q16" i="5" s="1"/>
  <c r="M16" i="5"/>
  <c r="P16" i="5" s="1"/>
  <c r="L28" i="5"/>
  <c r="O28" i="5" s="1"/>
  <c r="N28" i="5"/>
  <c r="Q28" i="5" s="1"/>
  <c r="M28" i="5"/>
  <c r="P28" i="5" s="1"/>
  <c r="L40" i="5"/>
  <c r="O40" i="5" s="1"/>
  <c r="N40" i="5"/>
  <c r="Q40" i="5" s="1"/>
  <c r="M40" i="5"/>
  <c r="P40" i="5" s="1"/>
  <c r="L52" i="5"/>
  <c r="O52" i="5" s="1"/>
  <c r="N52" i="5"/>
  <c r="Q52" i="5" s="1"/>
  <c r="M52" i="5"/>
  <c r="P52" i="5" s="1"/>
  <c r="L64" i="5"/>
  <c r="O64" i="5" s="1"/>
  <c r="N64" i="5"/>
  <c r="Q64" i="5" s="1"/>
  <c r="M64" i="5"/>
  <c r="P64" i="5" s="1"/>
  <c r="L76" i="5"/>
  <c r="O76" i="5" s="1"/>
  <c r="N76" i="5"/>
  <c r="Q76" i="5" s="1"/>
  <c r="M76" i="5"/>
  <c r="P76" i="5" s="1"/>
  <c r="L88" i="5"/>
  <c r="O88" i="5" s="1"/>
  <c r="N88" i="5"/>
  <c r="Q88" i="5" s="1"/>
  <c r="M88" i="5"/>
  <c r="P88" i="5" s="1"/>
  <c r="L100" i="5"/>
  <c r="O100" i="5" s="1"/>
  <c r="N100" i="5"/>
  <c r="Q100" i="5" s="1"/>
  <c r="M100" i="5"/>
  <c r="P100" i="5" s="1"/>
  <c r="L112" i="5"/>
  <c r="O112" i="5" s="1"/>
  <c r="N112" i="5"/>
  <c r="Q112" i="5" s="1"/>
  <c r="M112" i="5"/>
  <c r="P112" i="5" s="1"/>
  <c r="L124" i="5"/>
  <c r="O124" i="5" s="1"/>
  <c r="N124" i="5"/>
  <c r="Q124" i="5" s="1"/>
  <c r="M124" i="5"/>
  <c r="P124" i="5" s="1"/>
  <c r="L136" i="5"/>
  <c r="O136" i="5" s="1"/>
  <c r="N136" i="5"/>
  <c r="Q136" i="5" s="1"/>
  <c r="M136" i="5"/>
  <c r="P136" i="5" s="1"/>
  <c r="L160" i="5"/>
  <c r="O160" i="5" s="1"/>
  <c r="N160" i="5"/>
  <c r="Q160" i="5" s="1"/>
  <c r="L172" i="5"/>
  <c r="O172" i="5" s="1"/>
  <c r="N172" i="5"/>
  <c r="Q172" i="5" s="1"/>
  <c r="L184" i="5"/>
  <c r="O184" i="5" s="1"/>
  <c r="M184" i="5"/>
  <c r="P184" i="5" s="1"/>
  <c r="N184" i="5"/>
  <c r="Q184" i="5" s="1"/>
  <c r="L196" i="5"/>
  <c r="O196" i="5" s="1"/>
  <c r="M196" i="5"/>
  <c r="P196" i="5" s="1"/>
  <c r="N196" i="5"/>
  <c r="Q196" i="5" s="1"/>
  <c r="L208" i="5"/>
  <c r="O208" i="5" s="1"/>
  <c r="M208" i="5"/>
  <c r="P208" i="5" s="1"/>
  <c r="N208" i="5"/>
  <c r="Q208" i="5" s="1"/>
  <c r="L220" i="5"/>
  <c r="O220" i="5" s="1"/>
  <c r="M220" i="5"/>
  <c r="P220" i="5" s="1"/>
  <c r="N220" i="5"/>
  <c r="Q220" i="5" s="1"/>
  <c r="L232" i="5"/>
  <c r="O232" i="5" s="1"/>
  <c r="M232" i="5"/>
  <c r="P232" i="5" s="1"/>
  <c r="N232" i="5"/>
  <c r="Q232" i="5" s="1"/>
  <c r="L244" i="5"/>
  <c r="O244" i="5" s="1"/>
  <c r="N244" i="5"/>
  <c r="Q244" i="5" s="1"/>
  <c r="M244" i="5"/>
  <c r="P244" i="5" s="1"/>
  <c r="L256" i="5"/>
  <c r="O256" i="5" s="1"/>
  <c r="N256" i="5"/>
  <c r="Q256" i="5" s="1"/>
  <c r="M256" i="5"/>
  <c r="P256" i="5" s="1"/>
  <c r="L268" i="5"/>
  <c r="O268" i="5" s="1"/>
  <c r="N268" i="5"/>
  <c r="Q268" i="5" s="1"/>
  <c r="M268" i="5"/>
  <c r="P268" i="5" s="1"/>
  <c r="L280" i="5"/>
  <c r="O280" i="5" s="1"/>
  <c r="N280" i="5"/>
  <c r="Q280" i="5" s="1"/>
  <c r="M280" i="5"/>
  <c r="P280" i="5" s="1"/>
  <c r="L292" i="5"/>
  <c r="O292" i="5" s="1"/>
  <c r="N292" i="5"/>
  <c r="Q292" i="5" s="1"/>
  <c r="M292" i="5"/>
  <c r="P292" i="5" s="1"/>
  <c r="L304" i="5"/>
  <c r="O304" i="5" s="1"/>
  <c r="N304" i="5"/>
  <c r="Q304" i="5" s="1"/>
  <c r="M304" i="5"/>
  <c r="P304" i="5" s="1"/>
  <c r="L316" i="5"/>
  <c r="O316" i="5" s="1"/>
  <c r="N316" i="5"/>
  <c r="Q316" i="5" s="1"/>
  <c r="M316" i="5"/>
  <c r="P316" i="5" s="1"/>
  <c r="L328" i="5"/>
  <c r="O328" i="5" s="1"/>
  <c r="N328" i="5"/>
  <c r="Q328" i="5" s="1"/>
  <c r="M328" i="5"/>
  <c r="P328" i="5" s="1"/>
  <c r="L340" i="5"/>
  <c r="O340" i="5" s="1"/>
  <c r="N340" i="5"/>
  <c r="Q340" i="5" s="1"/>
  <c r="M340" i="5"/>
  <c r="P340" i="5" s="1"/>
  <c r="L352" i="5"/>
  <c r="O352" i="5" s="1"/>
  <c r="N352" i="5"/>
  <c r="Q352" i="5" s="1"/>
  <c r="M352" i="5"/>
  <c r="P352" i="5" s="1"/>
  <c r="N148" i="5"/>
  <c r="Q148" i="5" s="1"/>
  <c r="M327" i="5"/>
  <c r="P327" i="5" s="1"/>
  <c r="L17" i="5"/>
  <c r="O17" i="5" s="1"/>
  <c r="N17" i="5"/>
  <c r="Q17" i="5" s="1"/>
  <c r="L29" i="5"/>
  <c r="O29" i="5" s="1"/>
  <c r="N29" i="5"/>
  <c r="Q29" i="5" s="1"/>
  <c r="L41" i="5"/>
  <c r="O41" i="5" s="1"/>
  <c r="N41" i="5"/>
  <c r="Q41" i="5" s="1"/>
  <c r="L53" i="5"/>
  <c r="O53" i="5" s="1"/>
  <c r="N53" i="5"/>
  <c r="Q53" i="5" s="1"/>
  <c r="L65" i="5"/>
  <c r="O65" i="5" s="1"/>
  <c r="N65" i="5"/>
  <c r="Q65" i="5" s="1"/>
  <c r="L77" i="5"/>
  <c r="O77" i="5" s="1"/>
  <c r="N77" i="5"/>
  <c r="Q77" i="5" s="1"/>
  <c r="L89" i="5"/>
  <c r="O89" i="5" s="1"/>
  <c r="N89" i="5"/>
  <c r="Q89" i="5" s="1"/>
  <c r="L101" i="5"/>
  <c r="O101" i="5" s="1"/>
  <c r="N101" i="5"/>
  <c r="Q101" i="5" s="1"/>
  <c r="L113" i="5"/>
  <c r="O113" i="5" s="1"/>
  <c r="N113" i="5"/>
  <c r="Q113" i="5" s="1"/>
  <c r="L125" i="5"/>
  <c r="O125" i="5" s="1"/>
  <c r="N125" i="5"/>
  <c r="Q125" i="5" s="1"/>
  <c r="L137" i="5"/>
  <c r="O137" i="5" s="1"/>
  <c r="N137" i="5"/>
  <c r="Q137" i="5" s="1"/>
  <c r="L149" i="5"/>
  <c r="O149" i="5" s="1"/>
  <c r="N149" i="5"/>
  <c r="Q149" i="5" s="1"/>
  <c r="M149" i="5"/>
  <c r="P149" i="5" s="1"/>
  <c r="L161" i="5"/>
  <c r="O161" i="5" s="1"/>
  <c r="N161" i="5"/>
  <c r="Q161" i="5" s="1"/>
  <c r="M161" i="5"/>
  <c r="P161" i="5" s="1"/>
  <c r="L173" i="5"/>
  <c r="O173" i="5" s="1"/>
  <c r="N173" i="5"/>
  <c r="Q173" i="5" s="1"/>
  <c r="M173" i="5"/>
  <c r="P173" i="5" s="1"/>
  <c r="L185" i="5"/>
  <c r="O185" i="5" s="1"/>
  <c r="N185" i="5"/>
  <c r="Q185" i="5" s="1"/>
  <c r="L197" i="5"/>
  <c r="O197" i="5" s="1"/>
  <c r="N197" i="5"/>
  <c r="Q197" i="5" s="1"/>
  <c r="M197" i="5"/>
  <c r="P197" i="5" s="1"/>
  <c r="L209" i="5"/>
  <c r="O209" i="5" s="1"/>
  <c r="N209" i="5"/>
  <c r="Q209" i="5" s="1"/>
  <c r="M209" i="5"/>
  <c r="P209" i="5" s="1"/>
  <c r="L221" i="5"/>
  <c r="O221" i="5" s="1"/>
  <c r="N221" i="5"/>
  <c r="Q221" i="5" s="1"/>
  <c r="M221" i="5"/>
  <c r="P221" i="5" s="1"/>
  <c r="L233" i="5"/>
  <c r="O233" i="5" s="1"/>
  <c r="N233" i="5"/>
  <c r="Q233" i="5" s="1"/>
  <c r="L245" i="5"/>
  <c r="O245" i="5" s="1"/>
  <c r="N245" i="5"/>
  <c r="Q245" i="5" s="1"/>
  <c r="M245" i="5"/>
  <c r="P245" i="5" s="1"/>
  <c r="L257" i="5"/>
  <c r="O257" i="5" s="1"/>
  <c r="M257" i="5"/>
  <c r="P257" i="5" s="1"/>
  <c r="L269" i="5"/>
  <c r="O269" i="5" s="1"/>
  <c r="N269" i="5"/>
  <c r="Q269" i="5" s="1"/>
  <c r="M269" i="5"/>
  <c r="P269" i="5" s="1"/>
  <c r="L281" i="5"/>
  <c r="O281" i="5" s="1"/>
  <c r="N281" i="5"/>
  <c r="Q281" i="5" s="1"/>
  <c r="M281" i="5"/>
  <c r="P281" i="5" s="1"/>
  <c r="L293" i="5"/>
  <c r="O293" i="5" s="1"/>
  <c r="N293" i="5"/>
  <c r="Q293" i="5" s="1"/>
  <c r="M293" i="5"/>
  <c r="P293" i="5" s="1"/>
  <c r="L305" i="5"/>
  <c r="O305" i="5" s="1"/>
  <c r="N305" i="5"/>
  <c r="Q305" i="5" s="1"/>
  <c r="M305" i="5"/>
  <c r="P305" i="5" s="1"/>
  <c r="L317" i="5"/>
  <c r="O317" i="5" s="1"/>
  <c r="N317" i="5"/>
  <c r="Q317" i="5" s="1"/>
  <c r="M317" i="5"/>
  <c r="P317" i="5" s="1"/>
  <c r="L329" i="5"/>
  <c r="O329" i="5" s="1"/>
  <c r="N329" i="5"/>
  <c r="Q329" i="5" s="1"/>
  <c r="M329" i="5"/>
  <c r="P329" i="5" s="1"/>
  <c r="L341" i="5"/>
  <c r="O341" i="5" s="1"/>
  <c r="N341" i="5"/>
  <c r="Q341" i="5" s="1"/>
  <c r="M341" i="5"/>
  <c r="P341" i="5" s="1"/>
  <c r="L353" i="5"/>
  <c r="O353" i="5" s="1"/>
  <c r="N353" i="5"/>
  <c r="Q353" i="5" s="1"/>
  <c r="M353" i="5"/>
  <c r="P353" i="5" s="1"/>
  <c r="L365" i="5"/>
  <c r="O365" i="5" s="1"/>
  <c r="N365" i="5"/>
  <c r="Q365" i="5" s="1"/>
  <c r="M365" i="5"/>
  <c r="P365" i="5" s="1"/>
  <c r="L377" i="5"/>
  <c r="O377" i="5" s="1"/>
  <c r="N377" i="5"/>
  <c r="Q377" i="5" s="1"/>
  <c r="M377" i="5"/>
  <c r="P377" i="5" s="1"/>
  <c r="L389" i="5"/>
  <c r="O389" i="5" s="1"/>
  <c r="N389" i="5"/>
  <c r="Q389" i="5" s="1"/>
  <c r="M389" i="5"/>
  <c r="P389" i="5" s="1"/>
  <c r="L401" i="5"/>
  <c r="O401" i="5" s="1"/>
  <c r="N401" i="5"/>
  <c r="Q401" i="5" s="1"/>
  <c r="M401" i="5"/>
  <c r="P401" i="5" s="1"/>
  <c r="L413" i="5"/>
  <c r="O413" i="5" s="1"/>
  <c r="N413" i="5"/>
  <c r="Q413" i="5" s="1"/>
  <c r="M413" i="5"/>
  <c r="P413" i="5" s="1"/>
  <c r="L425" i="5"/>
  <c r="O425" i="5" s="1"/>
  <c r="N425" i="5"/>
  <c r="Q425" i="5" s="1"/>
  <c r="M425" i="5"/>
  <c r="P425" i="5" s="1"/>
  <c r="L437" i="5"/>
  <c r="O437" i="5" s="1"/>
  <c r="N437" i="5"/>
  <c r="Q437" i="5" s="1"/>
  <c r="M437" i="5"/>
  <c r="P437" i="5" s="1"/>
  <c r="L449" i="5"/>
  <c r="O449" i="5" s="1"/>
  <c r="N449" i="5"/>
  <c r="Q449" i="5" s="1"/>
  <c r="M449" i="5"/>
  <c r="P449" i="5" s="1"/>
  <c r="L461" i="5"/>
  <c r="O461" i="5" s="1"/>
  <c r="N461" i="5"/>
  <c r="Q461" i="5" s="1"/>
  <c r="M461" i="5"/>
  <c r="P461" i="5" s="1"/>
  <c r="L473" i="5"/>
  <c r="O473" i="5" s="1"/>
  <c r="N473" i="5"/>
  <c r="Q473" i="5" s="1"/>
  <c r="L485" i="5"/>
  <c r="O485" i="5" s="1"/>
  <c r="N485" i="5"/>
  <c r="Q485" i="5" s="1"/>
  <c r="M485" i="5"/>
  <c r="P485" i="5" s="1"/>
  <c r="L497" i="5"/>
  <c r="O497" i="5" s="1"/>
  <c r="N497" i="5"/>
  <c r="Q497" i="5" s="1"/>
  <c r="M497" i="5"/>
  <c r="P497" i="5" s="1"/>
  <c r="M233" i="5"/>
  <c r="P233" i="5" s="1"/>
  <c r="L18" i="5"/>
  <c r="O18" i="5" s="1"/>
  <c r="N18" i="5"/>
  <c r="Q18" i="5" s="1"/>
  <c r="M18" i="5"/>
  <c r="P18" i="5" s="1"/>
  <c r="L30" i="5"/>
  <c r="O30" i="5" s="1"/>
  <c r="N30" i="5"/>
  <c r="Q30" i="5" s="1"/>
  <c r="M30" i="5"/>
  <c r="P30" i="5" s="1"/>
  <c r="L42" i="5"/>
  <c r="O42" i="5" s="1"/>
  <c r="N42" i="5"/>
  <c r="Q42" i="5" s="1"/>
  <c r="M42" i="5"/>
  <c r="P42" i="5" s="1"/>
  <c r="L54" i="5"/>
  <c r="O54" i="5" s="1"/>
  <c r="N54" i="5"/>
  <c r="Q54" i="5" s="1"/>
  <c r="M54" i="5"/>
  <c r="P54" i="5" s="1"/>
  <c r="L66" i="5"/>
  <c r="O66" i="5" s="1"/>
  <c r="N66" i="5"/>
  <c r="Q66" i="5" s="1"/>
  <c r="M66" i="5"/>
  <c r="P66" i="5" s="1"/>
  <c r="L78" i="5"/>
  <c r="O78" i="5" s="1"/>
  <c r="N78" i="5"/>
  <c r="Q78" i="5" s="1"/>
  <c r="M78" i="5"/>
  <c r="P78" i="5" s="1"/>
  <c r="L90" i="5"/>
  <c r="O90" i="5" s="1"/>
  <c r="N90" i="5"/>
  <c r="Q90" i="5" s="1"/>
  <c r="M90" i="5"/>
  <c r="P90" i="5" s="1"/>
  <c r="L102" i="5"/>
  <c r="O102" i="5" s="1"/>
  <c r="N102" i="5"/>
  <c r="Q102" i="5" s="1"/>
  <c r="M102" i="5"/>
  <c r="P102" i="5" s="1"/>
  <c r="L114" i="5"/>
  <c r="O114" i="5" s="1"/>
  <c r="N114" i="5"/>
  <c r="Q114" i="5" s="1"/>
  <c r="M114" i="5"/>
  <c r="P114" i="5" s="1"/>
  <c r="L126" i="5"/>
  <c r="O126" i="5" s="1"/>
  <c r="N126" i="5"/>
  <c r="Q126" i="5" s="1"/>
  <c r="M126" i="5"/>
  <c r="P126" i="5" s="1"/>
  <c r="L138" i="5"/>
  <c r="O138" i="5" s="1"/>
  <c r="N138" i="5"/>
  <c r="Q138" i="5" s="1"/>
  <c r="M138" i="5"/>
  <c r="P138" i="5" s="1"/>
  <c r="L150" i="5"/>
  <c r="O150" i="5" s="1"/>
  <c r="N150" i="5"/>
  <c r="Q150" i="5" s="1"/>
  <c r="M150" i="5"/>
  <c r="P150" i="5" s="1"/>
  <c r="L162" i="5"/>
  <c r="O162" i="5" s="1"/>
  <c r="N162" i="5"/>
  <c r="Q162" i="5" s="1"/>
  <c r="M162" i="5"/>
  <c r="P162" i="5" s="1"/>
  <c r="L174" i="5"/>
  <c r="O174" i="5" s="1"/>
  <c r="N174" i="5"/>
  <c r="Q174" i="5" s="1"/>
  <c r="M174" i="5"/>
  <c r="P174" i="5" s="1"/>
  <c r="L186" i="5"/>
  <c r="O186" i="5" s="1"/>
  <c r="N186" i="5"/>
  <c r="Q186" i="5" s="1"/>
  <c r="M186" i="5"/>
  <c r="P186" i="5" s="1"/>
  <c r="L198" i="5"/>
  <c r="O198" i="5" s="1"/>
  <c r="N198" i="5"/>
  <c r="Q198" i="5" s="1"/>
  <c r="L210" i="5"/>
  <c r="O210" i="5" s="1"/>
  <c r="N210" i="5"/>
  <c r="Q210" i="5" s="1"/>
  <c r="M210" i="5"/>
  <c r="P210" i="5" s="1"/>
  <c r="L222" i="5"/>
  <c r="O222" i="5" s="1"/>
  <c r="N222" i="5"/>
  <c r="Q222" i="5" s="1"/>
  <c r="M222" i="5"/>
  <c r="P222" i="5" s="1"/>
  <c r="L234" i="5"/>
  <c r="O234" i="5" s="1"/>
  <c r="N234" i="5"/>
  <c r="Q234" i="5" s="1"/>
  <c r="M234" i="5"/>
  <c r="P234" i="5" s="1"/>
  <c r="L246" i="5"/>
  <c r="O246" i="5" s="1"/>
  <c r="M246" i="5"/>
  <c r="P246" i="5" s="1"/>
  <c r="N246" i="5"/>
  <c r="Q246" i="5" s="1"/>
  <c r="L258" i="5"/>
  <c r="O258" i="5" s="1"/>
  <c r="N258" i="5"/>
  <c r="Q258" i="5" s="1"/>
  <c r="M258" i="5"/>
  <c r="P258" i="5" s="1"/>
  <c r="L270" i="5"/>
  <c r="O270" i="5" s="1"/>
  <c r="M270" i="5"/>
  <c r="P270" i="5" s="1"/>
  <c r="N270" i="5"/>
  <c r="Q270" i="5" s="1"/>
  <c r="L282" i="5"/>
  <c r="O282" i="5" s="1"/>
  <c r="N282" i="5"/>
  <c r="Q282" i="5" s="1"/>
  <c r="M282" i="5"/>
  <c r="P282" i="5" s="1"/>
  <c r="L294" i="5"/>
  <c r="O294" i="5" s="1"/>
  <c r="N294" i="5"/>
  <c r="Q294" i="5" s="1"/>
  <c r="M294" i="5"/>
  <c r="P294" i="5" s="1"/>
  <c r="L306" i="5"/>
  <c r="O306" i="5" s="1"/>
  <c r="N306" i="5"/>
  <c r="Q306" i="5" s="1"/>
  <c r="M306" i="5"/>
  <c r="P306" i="5" s="1"/>
  <c r="L318" i="5"/>
  <c r="O318" i="5" s="1"/>
  <c r="N318" i="5"/>
  <c r="Q318" i="5" s="1"/>
  <c r="M318" i="5"/>
  <c r="P318" i="5" s="1"/>
  <c r="L330" i="5"/>
  <c r="O330" i="5" s="1"/>
  <c r="N330" i="5"/>
  <c r="Q330" i="5" s="1"/>
  <c r="M330" i="5"/>
  <c r="P330" i="5" s="1"/>
  <c r="L342" i="5"/>
  <c r="O342" i="5" s="1"/>
  <c r="N342" i="5"/>
  <c r="Q342" i="5" s="1"/>
  <c r="M342" i="5"/>
  <c r="P342" i="5" s="1"/>
  <c r="L354" i="5"/>
  <c r="O354" i="5" s="1"/>
  <c r="M354" i="5"/>
  <c r="P354" i="5" s="1"/>
  <c r="M29" i="5"/>
  <c r="P29" i="5" s="1"/>
  <c r="M53" i="5"/>
  <c r="P53" i="5" s="1"/>
  <c r="M77" i="5"/>
  <c r="P77" i="5" s="1"/>
  <c r="M101" i="5"/>
  <c r="P101" i="5" s="1"/>
  <c r="M125" i="5"/>
  <c r="P125" i="5" s="1"/>
  <c r="M160" i="5"/>
  <c r="P160" i="5" s="1"/>
  <c r="L19" i="5"/>
  <c r="O19" i="5" s="1"/>
  <c r="N19" i="5"/>
  <c r="Q19" i="5" s="1"/>
  <c r="M19" i="5"/>
  <c r="P19" i="5" s="1"/>
  <c r="L31" i="5"/>
  <c r="O31" i="5" s="1"/>
  <c r="N31" i="5"/>
  <c r="Q31" i="5" s="1"/>
  <c r="M31" i="5"/>
  <c r="P31" i="5" s="1"/>
  <c r="L43" i="5"/>
  <c r="O43" i="5" s="1"/>
  <c r="N43" i="5"/>
  <c r="Q43" i="5" s="1"/>
  <c r="M43" i="5"/>
  <c r="P43" i="5" s="1"/>
  <c r="L55" i="5"/>
  <c r="O55" i="5" s="1"/>
  <c r="N55" i="5"/>
  <c r="Q55" i="5" s="1"/>
  <c r="M55" i="5"/>
  <c r="P55" i="5" s="1"/>
  <c r="L67" i="5"/>
  <c r="O67" i="5" s="1"/>
  <c r="N67" i="5"/>
  <c r="Q67" i="5" s="1"/>
  <c r="M67" i="5"/>
  <c r="P67" i="5" s="1"/>
  <c r="L79" i="5"/>
  <c r="O79" i="5" s="1"/>
  <c r="N79" i="5"/>
  <c r="Q79" i="5" s="1"/>
  <c r="M79" i="5"/>
  <c r="P79" i="5" s="1"/>
  <c r="L91" i="5"/>
  <c r="O91" i="5" s="1"/>
  <c r="N91" i="5"/>
  <c r="Q91" i="5" s="1"/>
  <c r="M91" i="5"/>
  <c r="P91" i="5" s="1"/>
  <c r="L103" i="5"/>
  <c r="O103" i="5" s="1"/>
  <c r="N103" i="5"/>
  <c r="Q103" i="5" s="1"/>
  <c r="M103" i="5"/>
  <c r="P103" i="5" s="1"/>
  <c r="L115" i="5"/>
  <c r="O115" i="5" s="1"/>
  <c r="N115" i="5"/>
  <c r="Q115" i="5" s="1"/>
  <c r="M115" i="5"/>
  <c r="P115" i="5" s="1"/>
  <c r="L127" i="5"/>
  <c r="O127" i="5" s="1"/>
  <c r="N127" i="5"/>
  <c r="Q127" i="5" s="1"/>
  <c r="M127" i="5"/>
  <c r="P127" i="5" s="1"/>
  <c r="L139" i="5"/>
  <c r="O139" i="5" s="1"/>
  <c r="M139" i="5"/>
  <c r="P139" i="5" s="1"/>
  <c r="N139" i="5"/>
  <c r="Q139" i="5" s="1"/>
  <c r="L151" i="5"/>
  <c r="O151" i="5" s="1"/>
  <c r="N151" i="5"/>
  <c r="Q151" i="5" s="1"/>
  <c r="M151" i="5"/>
  <c r="P151" i="5" s="1"/>
  <c r="L163" i="5"/>
  <c r="O163" i="5" s="1"/>
  <c r="N163" i="5"/>
  <c r="Q163" i="5" s="1"/>
  <c r="M163" i="5"/>
  <c r="P163" i="5" s="1"/>
  <c r="L175" i="5"/>
  <c r="O175" i="5" s="1"/>
  <c r="N175" i="5"/>
  <c r="Q175" i="5" s="1"/>
  <c r="M175" i="5"/>
  <c r="P175" i="5" s="1"/>
  <c r="L187" i="5"/>
  <c r="O187" i="5" s="1"/>
  <c r="N187" i="5"/>
  <c r="Q187" i="5" s="1"/>
  <c r="M187" i="5"/>
  <c r="P187" i="5" s="1"/>
  <c r="L199" i="5"/>
  <c r="O199" i="5" s="1"/>
  <c r="N199" i="5"/>
  <c r="Q199" i="5" s="1"/>
  <c r="M199" i="5"/>
  <c r="P199" i="5" s="1"/>
  <c r="L211" i="5"/>
  <c r="O211" i="5" s="1"/>
  <c r="N211" i="5"/>
  <c r="Q211" i="5" s="1"/>
  <c r="M211" i="5"/>
  <c r="P211" i="5" s="1"/>
  <c r="L223" i="5"/>
  <c r="O223" i="5" s="1"/>
  <c r="N223" i="5"/>
  <c r="Q223" i="5" s="1"/>
  <c r="M223" i="5"/>
  <c r="P223" i="5" s="1"/>
  <c r="L235" i="5"/>
  <c r="O235" i="5" s="1"/>
  <c r="N235" i="5"/>
  <c r="Q235" i="5" s="1"/>
  <c r="M235" i="5"/>
  <c r="P235" i="5" s="1"/>
  <c r="L247" i="5"/>
  <c r="O247" i="5" s="1"/>
  <c r="N247" i="5"/>
  <c r="Q247" i="5" s="1"/>
  <c r="M247" i="5"/>
  <c r="P247" i="5" s="1"/>
  <c r="L259" i="5"/>
  <c r="O259" i="5" s="1"/>
  <c r="N259" i="5"/>
  <c r="Q259" i="5" s="1"/>
  <c r="M259" i="5"/>
  <c r="P259" i="5" s="1"/>
  <c r="L271" i="5"/>
  <c r="O271" i="5" s="1"/>
  <c r="N271" i="5"/>
  <c r="Q271" i="5" s="1"/>
  <c r="M271" i="5"/>
  <c r="P271" i="5" s="1"/>
  <c r="L283" i="5"/>
  <c r="O283" i="5" s="1"/>
  <c r="N283" i="5"/>
  <c r="Q283" i="5" s="1"/>
  <c r="M283" i="5"/>
  <c r="P283" i="5" s="1"/>
  <c r="L295" i="5"/>
  <c r="O295" i="5" s="1"/>
  <c r="N295" i="5"/>
  <c r="Q295" i="5" s="1"/>
  <c r="M295" i="5"/>
  <c r="P295" i="5" s="1"/>
  <c r="L307" i="5"/>
  <c r="O307" i="5" s="1"/>
  <c r="M307" i="5"/>
  <c r="P307" i="5" s="1"/>
  <c r="L319" i="5"/>
  <c r="O319" i="5" s="1"/>
  <c r="N319" i="5"/>
  <c r="Q319" i="5" s="1"/>
  <c r="M319" i="5"/>
  <c r="P319" i="5" s="1"/>
  <c r="L331" i="5"/>
  <c r="O331" i="5" s="1"/>
  <c r="N331" i="5"/>
  <c r="Q331" i="5" s="1"/>
  <c r="M331" i="5"/>
  <c r="P331" i="5" s="1"/>
  <c r="L343" i="5"/>
  <c r="O343" i="5" s="1"/>
  <c r="N343" i="5"/>
  <c r="Q343" i="5" s="1"/>
  <c r="M343" i="5"/>
  <c r="P343" i="5" s="1"/>
  <c r="L355" i="5"/>
  <c r="O355" i="5" s="1"/>
  <c r="N355" i="5"/>
  <c r="Q355" i="5" s="1"/>
  <c r="M355" i="5"/>
  <c r="P355" i="5" s="1"/>
  <c r="L367" i="5"/>
  <c r="O367" i="5" s="1"/>
  <c r="N367" i="5"/>
  <c r="Q367" i="5" s="1"/>
  <c r="M367" i="5"/>
  <c r="P367" i="5" s="1"/>
  <c r="N354" i="5"/>
  <c r="Q354" i="5" s="1"/>
  <c r="L20" i="5"/>
  <c r="O20" i="5" s="1"/>
  <c r="N20" i="5"/>
  <c r="Q20" i="5" s="1"/>
  <c r="M20" i="5"/>
  <c r="P20" i="5" s="1"/>
  <c r="L32" i="5"/>
  <c r="O32" i="5" s="1"/>
  <c r="N32" i="5"/>
  <c r="Q32" i="5" s="1"/>
  <c r="M32" i="5"/>
  <c r="P32" i="5" s="1"/>
  <c r="L44" i="5"/>
  <c r="O44" i="5" s="1"/>
  <c r="N44" i="5"/>
  <c r="Q44" i="5" s="1"/>
  <c r="M44" i="5"/>
  <c r="P44" i="5" s="1"/>
  <c r="L56" i="5"/>
  <c r="O56" i="5" s="1"/>
  <c r="N56" i="5"/>
  <c r="Q56" i="5" s="1"/>
  <c r="M56" i="5"/>
  <c r="P56" i="5" s="1"/>
  <c r="L68" i="5"/>
  <c r="O68" i="5" s="1"/>
  <c r="N68" i="5"/>
  <c r="Q68" i="5" s="1"/>
  <c r="M68" i="5"/>
  <c r="P68" i="5" s="1"/>
  <c r="L80" i="5"/>
  <c r="O80" i="5" s="1"/>
  <c r="N80" i="5"/>
  <c r="Q80" i="5" s="1"/>
  <c r="M80" i="5"/>
  <c r="P80" i="5" s="1"/>
  <c r="L92" i="5"/>
  <c r="O92" i="5" s="1"/>
  <c r="N92" i="5"/>
  <c r="Q92" i="5" s="1"/>
  <c r="M92" i="5"/>
  <c r="P92" i="5" s="1"/>
  <c r="L104" i="5"/>
  <c r="O104" i="5" s="1"/>
  <c r="N104" i="5"/>
  <c r="Q104" i="5" s="1"/>
  <c r="M104" i="5"/>
  <c r="P104" i="5" s="1"/>
  <c r="L116" i="5"/>
  <c r="O116" i="5" s="1"/>
  <c r="N116" i="5"/>
  <c r="Q116" i="5" s="1"/>
  <c r="M116" i="5"/>
  <c r="P116" i="5" s="1"/>
  <c r="L128" i="5"/>
  <c r="O128" i="5" s="1"/>
  <c r="N128" i="5"/>
  <c r="Q128" i="5" s="1"/>
  <c r="M128" i="5"/>
  <c r="P128" i="5" s="1"/>
  <c r="L140" i="5"/>
  <c r="O140" i="5" s="1"/>
  <c r="N140" i="5"/>
  <c r="Q140" i="5" s="1"/>
  <c r="M140" i="5"/>
  <c r="P140" i="5" s="1"/>
  <c r="L152" i="5"/>
  <c r="O152" i="5" s="1"/>
  <c r="N152" i="5"/>
  <c r="Q152" i="5" s="1"/>
  <c r="M152" i="5"/>
  <c r="P152" i="5" s="1"/>
  <c r="L164" i="5"/>
  <c r="O164" i="5" s="1"/>
  <c r="N164" i="5"/>
  <c r="Q164" i="5" s="1"/>
  <c r="M164" i="5"/>
  <c r="P164" i="5" s="1"/>
  <c r="L176" i="5"/>
  <c r="O176" i="5" s="1"/>
  <c r="M176" i="5"/>
  <c r="P176" i="5" s="1"/>
  <c r="N176" i="5"/>
  <c r="Q176" i="5" s="1"/>
  <c r="L188" i="5"/>
  <c r="O188" i="5" s="1"/>
  <c r="M188" i="5"/>
  <c r="P188" i="5" s="1"/>
  <c r="N188" i="5"/>
  <c r="Q188" i="5" s="1"/>
  <c r="L200" i="5"/>
  <c r="O200" i="5" s="1"/>
  <c r="M200" i="5"/>
  <c r="P200" i="5" s="1"/>
  <c r="N200" i="5"/>
  <c r="Q200" i="5" s="1"/>
  <c r="L212" i="5"/>
  <c r="O212" i="5" s="1"/>
  <c r="M212" i="5"/>
  <c r="P212" i="5" s="1"/>
  <c r="N212" i="5"/>
  <c r="Q212" i="5" s="1"/>
  <c r="L224" i="5"/>
  <c r="O224" i="5" s="1"/>
  <c r="M224" i="5"/>
  <c r="P224" i="5" s="1"/>
  <c r="N224" i="5"/>
  <c r="Q224" i="5" s="1"/>
  <c r="L236" i="5"/>
  <c r="O236" i="5" s="1"/>
  <c r="N236" i="5"/>
  <c r="Q236" i="5" s="1"/>
  <c r="M236" i="5"/>
  <c r="P236" i="5" s="1"/>
  <c r="L248" i="5"/>
  <c r="O248" i="5" s="1"/>
  <c r="N248" i="5"/>
  <c r="Q248" i="5" s="1"/>
  <c r="M248" i="5"/>
  <c r="P248" i="5" s="1"/>
  <c r="L260" i="5"/>
  <c r="O260" i="5" s="1"/>
  <c r="N260" i="5"/>
  <c r="Q260" i="5" s="1"/>
  <c r="M260" i="5"/>
  <c r="P260" i="5" s="1"/>
  <c r="L272" i="5"/>
  <c r="O272" i="5" s="1"/>
  <c r="N272" i="5"/>
  <c r="Q272" i="5" s="1"/>
  <c r="M272" i="5"/>
  <c r="P272" i="5" s="1"/>
  <c r="L284" i="5"/>
  <c r="O284" i="5" s="1"/>
  <c r="N284" i="5"/>
  <c r="Q284" i="5" s="1"/>
  <c r="M284" i="5"/>
  <c r="P284" i="5" s="1"/>
  <c r="L296" i="5"/>
  <c r="O296" i="5" s="1"/>
  <c r="N296" i="5"/>
  <c r="Q296" i="5" s="1"/>
  <c r="M296" i="5"/>
  <c r="P296" i="5" s="1"/>
  <c r="L308" i="5"/>
  <c r="O308" i="5" s="1"/>
  <c r="N308" i="5"/>
  <c r="Q308" i="5" s="1"/>
  <c r="M308" i="5"/>
  <c r="P308" i="5" s="1"/>
  <c r="L320" i="5"/>
  <c r="O320" i="5" s="1"/>
  <c r="N320" i="5"/>
  <c r="Q320" i="5" s="1"/>
  <c r="M320" i="5"/>
  <c r="P320" i="5" s="1"/>
  <c r="L332" i="5"/>
  <c r="O332" i="5" s="1"/>
  <c r="N332" i="5"/>
  <c r="Q332" i="5" s="1"/>
  <c r="M332" i="5"/>
  <c r="P332" i="5" s="1"/>
  <c r="L344" i="5"/>
  <c r="O344" i="5" s="1"/>
  <c r="N344" i="5"/>
  <c r="Q344" i="5" s="1"/>
  <c r="M344" i="5"/>
  <c r="P344" i="5" s="1"/>
  <c r="L356" i="5"/>
  <c r="O356" i="5" s="1"/>
  <c r="N356" i="5"/>
  <c r="Q356" i="5" s="1"/>
  <c r="M356" i="5"/>
  <c r="P356" i="5" s="1"/>
  <c r="L368" i="5"/>
  <c r="O368" i="5" s="1"/>
  <c r="N368" i="5"/>
  <c r="Q368" i="5" s="1"/>
  <c r="M368" i="5"/>
  <c r="P368" i="5" s="1"/>
  <c r="L380" i="5"/>
  <c r="O380" i="5" s="1"/>
  <c r="N380" i="5"/>
  <c r="Q380" i="5" s="1"/>
  <c r="M380" i="5"/>
  <c r="P380" i="5" s="1"/>
  <c r="L392" i="5"/>
  <c r="O392" i="5" s="1"/>
  <c r="N392" i="5"/>
  <c r="Q392" i="5" s="1"/>
  <c r="M392" i="5"/>
  <c r="P392" i="5" s="1"/>
  <c r="L404" i="5"/>
  <c r="O404" i="5" s="1"/>
  <c r="N404" i="5"/>
  <c r="Q404" i="5" s="1"/>
  <c r="M404" i="5"/>
  <c r="P404" i="5" s="1"/>
  <c r="L416" i="5"/>
  <c r="O416" i="5" s="1"/>
  <c r="N416" i="5"/>
  <c r="Q416" i="5" s="1"/>
  <c r="M416" i="5"/>
  <c r="P416" i="5" s="1"/>
  <c r="L428" i="5"/>
  <c r="O428" i="5" s="1"/>
  <c r="N428" i="5"/>
  <c r="Q428" i="5" s="1"/>
  <c r="M428" i="5"/>
  <c r="P428" i="5" s="1"/>
  <c r="L440" i="5"/>
  <c r="O440" i="5" s="1"/>
  <c r="N440" i="5"/>
  <c r="Q440" i="5" s="1"/>
  <c r="M440" i="5"/>
  <c r="P440" i="5" s="1"/>
  <c r="L452" i="5"/>
  <c r="O452" i="5" s="1"/>
  <c r="N452" i="5"/>
  <c r="Q452" i="5" s="1"/>
  <c r="M452" i="5"/>
  <c r="P452" i="5" s="1"/>
  <c r="L464" i="5"/>
  <c r="O464" i="5" s="1"/>
  <c r="N464" i="5"/>
  <c r="Q464" i="5" s="1"/>
  <c r="M464" i="5"/>
  <c r="P464" i="5" s="1"/>
  <c r="L476" i="5"/>
  <c r="O476" i="5" s="1"/>
  <c r="N476" i="5"/>
  <c r="Q476" i="5" s="1"/>
  <c r="M476" i="5"/>
  <c r="P476" i="5" s="1"/>
  <c r="L488" i="5"/>
  <c r="O488" i="5" s="1"/>
  <c r="N488" i="5"/>
  <c r="Q488" i="5" s="1"/>
  <c r="M488" i="5"/>
  <c r="P488" i="5" s="1"/>
  <c r="L500" i="5"/>
  <c r="O500" i="5" s="1"/>
  <c r="N500" i="5"/>
  <c r="Q500" i="5" s="1"/>
  <c r="M500" i="5"/>
  <c r="P500" i="5" s="1"/>
  <c r="L512" i="5"/>
  <c r="O512" i="5" s="1"/>
  <c r="N512" i="5"/>
  <c r="Q512" i="5" s="1"/>
  <c r="M512" i="5"/>
  <c r="P512" i="5" s="1"/>
  <c r="L524" i="5"/>
  <c r="O524" i="5" s="1"/>
  <c r="N524" i="5"/>
  <c r="Q524" i="5" s="1"/>
  <c r="M524" i="5"/>
  <c r="P524" i="5" s="1"/>
  <c r="L536" i="5"/>
  <c r="O536" i="5" s="1"/>
  <c r="N536" i="5"/>
  <c r="Q536" i="5" s="1"/>
  <c r="M536" i="5"/>
  <c r="P536" i="5" s="1"/>
  <c r="L548" i="5"/>
  <c r="O548" i="5" s="1"/>
  <c r="N548" i="5"/>
  <c r="Q548" i="5" s="1"/>
  <c r="M548" i="5"/>
  <c r="P548" i="5" s="1"/>
  <c r="L560" i="5"/>
  <c r="O560" i="5" s="1"/>
  <c r="N560" i="5"/>
  <c r="Q560" i="5" s="1"/>
  <c r="M560" i="5"/>
  <c r="P560" i="5" s="1"/>
  <c r="L572" i="5"/>
  <c r="O572" i="5" s="1"/>
  <c r="N572" i="5"/>
  <c r="Q572" i="5" s="1"/>
  <c r="M572" i="5"/>
  <c r="P572" i="5" s="1"/>
  <c r="M172" i="5"/>
  <c r="P172" i="5" s="1"/>
  <c r="N257" i="5"/>
  <c r="Q257" i="5" s="1"/>
  <c r="M473" i="5"/>
  <c r="P473" i="5" s="1"/>
  <c r="L21" i="5"/>
  <c r="O21" i="5" s="1"/>
  <c r="N21" i="5"/>
  <c r="Q21" i="5" s="1"/>
  <c r="L33" i="5"/>
  <c r="O33" i="5" s="1"/>
  <c r="N33" i="5"/>
  <c r="Q33" i="5" s="1"/>
  <c r="L45" i="5"/>
  <c r="O45" i="5" s="1"/>
  <c r="N45" i="5"/>
  <c r="Q45" i="5" s="1"/>
  <c r="L57" i="5"/>
  <c r="O57" i="5" s="1"/>
  <c r="N57" i="5"/>
  <c r="Q57" i="5" s="1"/>
  <c r="L69" i="5"/>
  <c r="O69" i="5" s="1"/>
  <c r="N69" i="5"/>
  <c r="Q69" i="5" s="1"/>
  <c r="L81" i="5"/>
  <c r="O81" i="5" s="1"/>
  <c r="N81" i="5"/>
  <c r="Q81" i="5" s="1"/>
  <c r="L93" i="5"/>
  <c r="O93" i="5" s="1"/>
  <c r="N93" i="5"/>
  <c r="Q93" i="5" s="1"/>
  <c r="L105" i="5"/>
  <c r="O105" i="5" s="1"/>
  <c r="N105" i="5"/>
  <c r="Q105" i="5" s="1"/>
  <c r="L117" i="5"/>
  <c r="O117" i="5" s="1"/>
  <c r="N117" i="5"/>
  <c r="Q117" i="5" s="1"/>
  <c r="L129" i="5"/>
  <c r="O129" i="5" s="1"/>
  <c r="N129" i="5"/>
  <c r="Q129" i="5" s="1"/>
  <c r="L141" i="5"/>
  <c r="O141" i="5" s="1"/>
  <c r="M141" i="5"/>
  <c r="P141" i="5" s="1"/>
  <c r="L153" i="5"/>
  <c r="O153" i="5" s="1"/>
  <c r="M153" i="5"/>
  <c r="P153" i="5" s="1"/>
  <c r="L165" i="5"/>
  <c r="O165" i="5" s="1"/>
  <c r="M165" i="5"/>
  <c r="P165" i="5" s="1"/>
  <c r="L177" i="5"/>
  <c r="O177" i="5" s="1"/>
  <c r="N177" i="5"/>
  <c r="Q177" i="5" s="1"/>
  <c r="M177" i="5"/>
  <c r="P177" i="5" s="1"/>
  <c r="L189" i="5"/>
  <c r="O189" i="5" s="1"/>
  <c r="N189" i="5"/>
  <c r="Q189" i="5" s="1"/>
  <c r="M189" i="5"/>
  <c r="P189" i="5" s="1"/>
  <c r="L201" i="5"/>
  <c r="O201" i="5" s="1"/>
  <c r="N201" i="5"/>
  <c r="Q201" i="5" s="1"/>
  <c r="M201" i="5"/>
  <c r="P201" i="5" s="1"/>
  <c r="L213" i="5"/>
  <c r="O213" i="5" s="1"/>
  <c r="N213" i="5"/>
  <c r="Q213" i="5" s="1"/>
  <c r="M213" i="5"/>
  <c r="P213" i="5" s="1"/>
  <c r="L225" i="5"/>
  <c r="O225" i="5" s="1"/>
  <c r="N225" i="5"/>
  <c r="Q225" i="5" s="1"/>
  <c r="M225" i="5"/>
  <c r="P225" i="5" s="1"/>
  <c r="L237" i="5"/>
  <c r="O237" i="5" s="1"/>
  <c r="N237" i="5"/>
  <c r="Q237" i="5" s="1"/>
  <c r="M237" i="5"/>
  <c r="P237" i="5" s="1"/>
  <c r="L249" i="5"/>
  <c r="O249" i="5" s="1"/>
  <c r="N249" i="5"/>
  <c r="Q249" i="5" s="1"/>
  <c r="M249" i="5"/>
  <c r="P249" i="5" s="1"/>
  <c r="L261" i="5"/>
  <c r="O261" i="5" s="1"/>
  <c r="N261" i="5"/>
  <c r="Q261" i="5" s="1"/>
  <c r="M261" i="5"/>
  <c r="P261" i="5" s="1"/>
  <c r="L273" i="5"/>
  <c r="O273" i="5" s="1"/>
  <c r="N273" i="5"/>
  <c r="Q273" i="5" s="1"/>
  <c r="L285" i="5"/>
  <c r="O285" i="5" s="1"/>
  <c r="N285" i="5"/>
  <c r="Q285" i="5" s="1"/>
  <c r="M285" i="5"/>
  <c r="P285" i="5" s="1"/>
  <c r="L297" i="5"/>
  <c r="O297" i="5" s="1"/>
  <c r="N297" i="5"/>
  <c r="Q297" i="5" s="1"/>
  <c r="M297" i="5"/>
  <c r="P297" i="5" s="1"/>
  <c r="L309" i="5"/>
  <c r="O309" i="5" s="1"/>
  <c r="N309" i="5"/>
  <c r="Q309" i="5" s="1"/>
  <c r="M309" i="5"/>
  <c r="P309" i="5" s="1"/>
  <c r="L321" i="5"/>
  <c r="O321" i="5" s="1"/>
  <c r="N321" i="5"/>
  <c r="Q321" i="5" s="1"/>
  <c r="M321" i="5"/>
  <c r="P321" i="5" s="1"/>
  <c r="L333" i="5"/>
  <c r="O333" i="5" s="1"/>
  <c r="N333" i="5"/>
  <c r="Q333" i="5" s="1"/>
  <c r="M333" i="5"/>
  <c r="P333" i="5" s="1"/>
  <c r="L345" i="5"/>
  <c r="O345" i="5" s="1"/>
  <c r="N345" i="5"/>
  <c r="Q345" i="5" s="1"/>
  <c r="L357" i="5"/>
  <c r="O357" i="5" s="1"/>
  <c r="N357" i="5"/>
  <c r="Q357" i="5" s="1"/>
  <c r="M357" i="5"/>
  <c r="P357" i="5" s="1"/>
  <c r="L369" i="5"/>
  <c r="O369" i="5" s="1"/>
  <c r="N369" i="5"/>
  <c r="Q369" i="5" s="1"/>
  <c r="M369" i="5"/>
  <c r="P369" i="5" s="1"/>
  <c r="L381" i="5"/>
  <c r="O381" i="5" s="1"/>
  <c r="N381" i="5"/>
  <c r="Q381" i="5" s="1"/>
  <c r="M381" i="5"/>
  <c r="P381" i="5" s="1"/>
  <c r="L393" i="5"/>
  <c r="O393" i="5" s="1"/>
  <c r="N393" i="5"/>
  <c r="Q393" i="5" s="1"/>
  <c r="M393" i="5"/>
  <c r="P393" i="5" s="1"/>
  <c r="L405" i="5"/>
  <c r="O405" i="5" s="1"/>
  <c r="N405" i="5"/>
  <c r="Q405" i="5" s="1"/>
  <c r="M405" i="5"/>
  <c r="P405" i="5" s="1"/>
  <c r="L417" i="5"/>
  <c r="O417" i="5" s="1"/>
  <c r="N417" i="5"/>
  <c r="Q417" i="5" s="1"/>
  <c r="M417" i="5"/>
  <c r="P417" i="5" s="1"/>
  <c r="L429" i="5"/>
  <c r="O429" i="5" s="1"/>
  <c r="N429" i="5"/>
  <c r="Q429" i="5" s="1"/>
  <c r="M429" i="5"/>
  <c r="P429" i="5" s="1"/>
  <c r="L441" i="5"/>
  <c r="O441" i="5" s="1"/>
  <c r="N441" i="5"/>
  <c r="Q441" i="5" s="1"/>
  <c r="M441" i="5"/>
  <c r="P441" i="5" s="1"/>
  <c r="L453" i="5"/>
  <c r="O453" i="5" s="1"/>
  <c r="N453" i="5"/>
  <c r="Q453" i="5" s="1"/>
  <c r="M453" i="5"/>
  <c r="P453" i="5" s="1"/>
  <c r="L465" i="5"/>
  <c r="O465" i="5" s="1"/>
  <c r="N465" i="5"/>
  <c r="Q465" i="5" s="1"/>
  <c r="M465" i="5"/>
  <c r="P465" i="5" s="1"/>
  <c r="L477" i="5"/>
  <c r="O477" i="5" s="1"/>
  <c r="N477" i="5"/>
  <c r="Q477" i="5" s="1"/>
  <c r="M477" i="5"/>
  <c r="P477" i="5" s="1"/>
  <c r="L489" i="5"/>
  <c r="O489" i="5" s="1"/>
  <c r="N489" i="5"/>
  <c r="Q489" i="5" s="1"/>
  <c r="M489" i="5"/>
  <c r="P489" i="5" s="1"/>
  <c r="L501" i="5"/>
  <c r="O501" i="5" s="1"/>
  <c r="N501" i="5"/>
  <c r="Q501" i="5" s="1"/>
  <c r="M501" i="5"/>
  <c r="P501" i="5" s="1"/>
  <c r="L513" i="5"/>
  <c r="O513" i="5" s="1"/>
  <c r="N513" i="5"/>
  <c r="Q513" i="5" s="1"/>
  <c r="M513" i="5"/>
  <c r="P513" i="5" s="1"/>
  <c r="L525" i="5"/>
  <c r="O525" i="5" s="1"/>
  <c r="N525" i="5"/>
  <c r="Q525" i="5" s="1"/>
  <c r="M525" i="5"/>
  <c r="P525" i="5" s="1"/>
  <c r="L537" i="5"/>
  <c r="O537" i="5" s="1"/>
  <c r="N537" i="5"/>
  <c r="Q537" i="5" s="1"/>
  <c r="M537" i="5"/>
  <c r="P537" i="5" s="1"/>
  <c r="L549" i="5"/>
  <c r="O549" i="5" s="1"/>
  <c r="N549" i="5"/>
  <c r="Q549" i="5" s="1"/>
  <c r="M549" i="5"/>
  <c r="P549" i="5" s="1"/>
  <c r="L561" i="5"/>
  <c r="O561" i="5" s="1"/>
  <c r="N561" i="5"/>
  <c r="Q561" i="5" s="1"/>
  <c r="M561" i="5"/>
  <c r="P561" i="5" s="1"/>
  <c r="L573" i="5"/>
  <c r="O573" i="5" s="1"/>
  <c r="N573" i="5"/>
  <c r="Q573" i="5" s="1"/>
  <c r="M573" i="5"/>
  <c r="P573" i="5" s="1"/>
  <c r="L22" i="5"/>
  <c r="O22" i="5" s="1"/>
  <c r="N22" i="5"/>
  <c r="Q22" i="5" s="1"/>
  <c r="M22" i="5"/>
  <c r="P22" i="5" s="1"/>
  <c r="L34" i="5"/>
  <c r="O34" i="5" s="1"/>
  <c r="N34" i="5"/>
  <c r="Q34" i="5" s="1"/>
  <c r="M34" i="5"/>
  <c r="P34" i="5" s="1"/>
  <c r="L46" i="5"/>
  <c r="O46" i="5" s="1"/>
  <c r="N46" i="5"/>
  <c r="Q46" i="5" s="1"/>
  <c r="M46" i="5"/>
  <c r="P46" i="5" s="1"/>
  <c r="L58" i="5"/>
  <c r="O58" i="5" s="1"/>
  <c r="N58" i="5"/>
  <c r="Q58" i="5" s="1"/>
  <c r="M58" i="5"/>
  <c r="P58" i="5" s="1"/>
  <c r="L70" i="5"/>
  <c r="O70" i="5" s="1"/>
  <c r="N70" i="5"/>
  <c r="Q70" i="5" s="1"/>
  <c r="M70" i="5"/>
  <c r="P70" i="5" s="1"/>
  <c r="L82" i="5"/>
  <c r="O82" i="5" s="1"/>
  <c r="N82" i="5"/>
  <c r="Q82" i="5" s="1"/>
  <c r="M82" i="5"/>
  <c r="P82" i="5" s="1"/>
  <c r="L94" i="5"/>
  <c r="O94" i="5" s="1"/>
  <c r="N94" i="5"/>
  <c r="Q94" i="5" s="1"/>
  <c r="M94" i="5"/>
  <c r="P94" i="5" s="1"/>
  <c r="L106" i="5"/>
  <c r="O106" i="5" s="1"/>
  <c r="N106" i="5"/>
  <c r="Q106" i="5" s="1"/>
  <c r="M106" i="5"/>
  <c r="P106" i="5" s="1"/>
  <c r="L118" i="5"/>
  <c r="O118" i="5" s="1"/>
  <c r="N118" i="5"/>
  <c r="Q118" i="5" s="1"/>
  <c r="M118" i="5"/>
  <c r="P118" i="5" s="1"/>
  <c r="L130" i="5"/>
  <c r="O130" i="5" s="1"/>
  <c r="N130" i="5"/>
  <c r="Q130" i="5" s="1"/>
  <c r="M130" i="5"/>
  <c r="P130" i="5" s="1"/>
  <c r="L142" i="5"/>
  <c r="O142" i="5" s="1"/>
  <c r="N142" i="5"/>
  <c r="Q142" i="5" s="1"/>
  <c r="M142" i="5"/>
  <c r="P142" i="5" s="1"/>
  <c r="L154" i="5"/>
  <c r="O154" i="5" s="1"/>
  <c r="N154" i="5"/>
  <c r="Q154" i="5" s="1"/>
  <c r="M154" i="5"/>
  <c r="P154" i="5" s="1"/>
  <c r="L166" i="5"/>
  <c r="O166" i="5" s="1"/>
  <c r="N166" i="5"/>
  <c r="Q166" i="5" s="1"/>
  <c r="M166" i="5"/>
  <c r="P166" i="5" s="1"/>
  <c r="L178" i="5"/>
  <c r="O178" i="5" s="1"/>
  <c r="N178" i="5"/>
  <c r="Q178" i="5" s="1"/>
  <c r="M178" i="5"/>
  <c r="P178" i="5" s="1"/>
  <c r="L190" i="5"/>
  <c r="O190" i="5" s="1"/>
  <c r="N190" i="5"/>
  <c r="Q190" i="5" s="1"/>
  <c r="M190" i="5"/>
  <c r="P190" i="5" s="1"/>
  <c r="L202" i="5"/>
  <c r="O202" i="5" s="1"/>
  <c r="N202" i="5"/>
  <c r="Q202" i="5" s="1"/>
  <c r="M202" i="5"/>
  <c r="P202" i="5" s="1"/>
  <c r="L214" i="5"/>
  <c r="O214" i="5" s="1"/>
  <c r="N214" i="5"/>
  <c r="Q214" i="5" s="1"/>
  <c r="M214" i="5"/>
  <c r="P214" i="5" s="1"/>
  <c r="L226" i="5"/>
  <c r="O226" i="5" s="1"/>
  <c r="N226" i="5"/>
  <c r="Q226" i="5" s="1"/>
  <c r="M226" i="5"/>
  <c r="P226" i="5" s="1"/>
  <c r="L238" i="5"/>
  <c r="O238" i="5" s="1"/>
  <c r="N238" i="5"/>
  <c r="Q238" i="5" s="1"/>
  <c r="M238" i="5"/>
  <c r="P238" i="5" s="1"/>
  <c r="L250" i="5"/>
  <c r="O250" i="5" s="1"/>
  <c r="N250" i="5"/>
  <c r="Q250" i="5" s="1"/>
  <c r="M250" i="5"/>
  <c r="P250" i="5" s="1"/>
  <c r="L262" i="5"/>
  <c r="O262" i="5" s="1"/>
  <c r="N262" i="5"/>
  <c r="Q262" i="5" s="1"/>
  <c r="M262" i="5"/>
  <c r="P262" i="5" s="1"/>
  <c r="L274" i="5"/>
  <c r="O274" i="5" s="1"/>
  <c r="N274" i="5"/>
  <c r="Q274" i="5" s="1"/>
  <c r="M274" i="5"/>
  <c r="P274" i="5" s="1"/>
  <c r="L286" i="5"/>
  <c r="O286" i="5" s="1"/>
  <c r="N286" i="5"/>
  <c r="Q286" i="5" s="1"/>
  <c r="M286" i="5"/>
  <c r="P286" i="5" s="1"/>
  <c r="L298" i="5"/>
  <c r="O298" i="5" s="1"/>
  <c r="N298" i="5"/>
  <c r="Q298" i="5" s="1"/>
  <c r="M298" i="5"/>
  <c r="P298" i="5" s="1"/>
  <c r="L310" i="5"/>
  <c r="O310" i="5" s="1"/>
  <c r="N310" i="5"/>
  <c r="Q310" i="5" s="1"/>
  <c r="M310" i="5"/>
  <c r="P310" i="5" s="1"/>
  <c r="L322" i="5"/>
  <c r="O322" i="5" s="1"/>
  <c r="N322" i="5"/>
  <c r="Q322" i="5" s="1"/>
  <c r="M322" i="5"/>
  <c r="P322" i="5" s="1"/>
  <c r="L334" i="5"/>
  <c r="O334" i="5" s="1"/>
  <c r="N334" i="5"/>
  <c r="Q334" i="5" s="1"/>
  <c r="M334" i="5"/>
  <c r="P334" i="5" s="1"/>
  <c r="L346" i="5"/>
  <c r="O346" i="5" s="1"/>
  <c r="N346" i="5"/>
  <c r="Q346" i="5" s="1"/>
  <c r="M346" i="5"/>
  <c r="P346" i="5" s="1"/>
  <c r="L358" i="5"/>
  <c r="O358" i="5" s="1"/>
  <c r="N358" i="5"/>
  <c r="Q358" i="5" s="1"/>
  <c r="M358" i="5"/>
  <c r="P358" i="5" s="1"/>
  <c r="L370" i="5"/>
  <c r="O370" i="5" s="1"/>
  <c r="N370" i="5"/>
  <c r="Q370" i="5" s="1"/>
  <c r="M370" i="5"/>
  <c r="P370" i="5" s="1"/>
  <c r="L382" i="5"/>
  <c r="O382" i="5" s="1"/>
  <c r="N382" i="5"/>
  <c r="Q382" i="5" s="1"/>
  <c r="M382" i="5"/>
  <c r="P382" i="5" s="1"/>
  <c r="L394" i="5"/>
  <c r="O394" i="5" s="1"/>
  <c r="N394" i="5"/>
  <c r="Q394" i="5" s="1"/>
  <c r="M394" i="5"/>
  <c r="P394" i="5" s="1"/>
  <c r="L406" i="5"/>
  <c r="O406" i="5" s="1"/>
  <c r="N406" i="5"/>
  <c r="Q406" i="5" s="1"/>
  <c r="M406" i="5"/>
  <c r="P406" i="5" s="1"/>
  <c r="L418" i="5"/>
  <c r="O418" i="5" s="1"/>
  <c r="M418" i="5"/>
  <c r="P418" i="5" s="1"/>
  <c r="L430" i="5"/>
  <c r="O430" i="5" s="1"/>
  <c r="N430" i="5"/>
  <c r="Q430" i="5" s="1"/>
  <c r="M430" i="5"/>
  <c r="P430" i="5" s="1"/>
  <c r="L442" i="5"/>
  <c r="O442" i="5" s="1"/>
  <c r="N442" i="5"/>
  <c r="Q442" i="5" s="1"/>
  <c r="M442" i="5"/>
  <c r="P442" i="5" s="1"/>
  <c r="L454" i="5"/>
  <c r="O454" i="5" s="1"/>
  <c r="N454" i="5"/>
  <c r="Q454" i="5" s="1"/>
  <c r="M454" i="5"/>
  <c r="P454" i="5" s="1"/>
  <c r="L466" i="5"/>
  <c r="O466" i="5" s="1"/>
  <c r="N466" i="5"/>
  <c r="Q466" i="5" s="1"/>
  <c r="M466" i="5"/>
  <c r="P466" i="5" s="1"/>
  <c r="L478" i="5"/>
  <c r="O478" i="5" s="1"/>
  <c r="N478" i="5"/>
  <c r="Q478" i="5" s="1"/>
  <c r="M478" i="5"/>
  <c r="P478" i="5" s="1"/>
  <c r="L490" i="5"/>
  <c r="O490" i="5" s="1"/>
  <c r="N490" i="5"/>
  <c r="Q490" i="5" s="1"/>
  <c r="M490" i="5"/>
  <c r="P490" i="5" s="1"/>
  <c r="L502" i="5"/>
  <c r="O502" i="5" s="1"/>
  <c r="N502" i="5"/>
  <c r="Q502" i="5" s="1"/>
  <c r="M502" i="5"/>
  <c r="P502" i="5" s="1"/>
  <c r="L514" i="5"/>
  <c r="O514" i="5" s="1"/>
  <c r="N514" i="5"/>
  <c r="Q514" i="5" s="1"/>
  <c r="M514" i="5"/>
  <c r="P514" i="5" s="1"/>
  <c r="L526" i="5"/>
  <c r="O526" i="5" s="1"/>
  <c r="N526" i="5"/>
  <c r="Q526" i="5" s="1"/>
  <c r="M185" i="5"/>
  <c r="P185" i="5" s="1"/>
  <c r="M273" i="5"/>
  <c r="P273" i="5" s="1"/>
  <c r="L23" i="5"/>
  <c r="O23" i="5" s="1"/>
  <c r="N23" i="5"/>
  <c r="Q23" i="5" s="1"/>
  <c r="M23" i="5"/>
  <c r="P23" i="5" s="1"/>
  <c r="L35" i="5"/>
  <c r="O35" i="5" s="1"/>
  <c r="N35" i="5"/>
  <c r="Q35" i="5" s="1"/>
  <c r="M35" i="5"/>
  <c r="P35" i="5" s="1"/>
  <c r="L47" i="5"/>
  <c r="O47" i="5" s="1"/>
  <c r="N47" i="5"/>
  <c r="Q47" i="5" s="1"/>
  <c r="M47" i="5"/>
  <c r="P47" i="5" s="1"/>
  <c r="L59" i="5"/>
  <c r="O59" i="5" s="1"/>
  <c r="N59" i="5"/>
  <c r="Q59" i="5" s="1"/>
  <c r="M59" i="5"/>
  <c r="P59" i="5" s="1"/>
  <c r="L71" i="5"/>
  <c r="O71" i="5" s="1"/>
  <c r="N71" i="5"/>
  <c r="Q71" i="5" s="1"/>
  <c r="M71" i="5"/>
  <c r="P71" i="5" s="1"/>
  <c r="L83" i="5"/>
  <c r="O83" i="5" s="1"/>
  <c r="N83" i="5"/>
  <c r="Q83" i="5" s="1"/>
  <c r="M83" i="5"/>
  <c r="P83" i="5" s="1"/>
  <c r="L95" i="5"/>
  <c r="O95" i="5" s="1"/>
  <c r="N95" i="5"/>
  <c r="Q95" i="5" s="1"/>
  <c r="M95" i="5"/>
  <c r="P95" i="5" s="1"/>
  <c r="L107" i="5"/>
  <c r="O107" i="5" s="1"/>
  <c r="N107" i="5"/>
  <c r="Q107" i="5" s="1"/>
  <c r="M107" i="5"/>
  <c r="P107" i="5" s="1"/>
  <c r="L119" i="5"/>
  <c r="O119" i="5" s="1"/>
  <c r="N119" i="5"/>
  <c r="Q119" i="5" s="1"/>
  <c r="M119" i="5"/>
  <c r="P119" i="5" s="1"/>
  <c r="L131" i="5"/>
  <c r="O131" i="5" s="1"/>
  <c r="N131" i="5"/>
  <c r="Q131" i="5" s="1"/>
  <c r="M131" i="5"/>
  <c r="P131" i="5" s="1"/>
  <c r="L143" i="5"/>
  <c r="O143" i="5" s="1"/>
  <c r="N143" i="5"/>
  <c r="Q143" i="5" s="1"/>
  <c r="M143" i="5"/>
  <c r="P143" i="5" s="1"/>
  <c r="L155" i="5"/>
  <c r="O155" i="5" s="1"/>
  <c r="N155" i="5"/>
  <c r="Q155" i="5" s="1"/>
  <c r="M155" i="5"/>
  <c r="P155" i="5" s="1"/>
  <c r="L167" i="5"/>
  <c r="O167" i="5" s="1"/>
  <c r="N167" i="5"/>
  <c r="Q167" i="5" s="1"/>
  <c r="M167" i="5"/>
  <c r="P167" i="5" s="1"/>
  <c r="L179" i="5"/>
  <c r="O179" i="5" s="1"/>
  <c r="N179" i="5"/>
  <c r="Q179" i="5" s="1"/>
  <c r="M179" i="5"/>
  <c r="P179" i="5" s="1"/>
  <c r="L191" i="5"/>
  <c r="O191" i="5" s="1"/>
  <c r="N191" i="5"/>
  <c r="Q191" i="5" s="1"/>
  <c r="M191" i="5"/>
  <c r="P191" i="5" s="1"/>
  <c r="L203" i="5"/>
  <c r="O203" i="5" s="1"/>
  <c r="N203" i="5"/>
  <c r="Q203" i="5" s="1"/>
  <c r="M203" i="5"/>
  <c r="P203" i="5" s="1"/>
  <c r="L215" i="5"/>
  <c r="O215" i="5" s="1"/>
  <c r="N215" i="5"/>
  <c r="Q215" i="5" s="1"/>
  <c r="M215" i="5"/>
  <c r="P215" i="5" s="1"/>
  <c r="L227" i="5"/>
  <c r="O227" i="5" s="1"/>
  <c r="N227" i="5"/>
  <c r="Q227" i="5" s="1"/>
  <c r="M227" i="5"/>
  <c r="P227" i="5" s="1"/>
  <c r="L239" i="5"/>
  <c r="O239" i="5" s="1"/>
  <c r="N239" i="5"/>
  <c r="Q239" i="5" s="1"/>
  <c r="M239" i="5"/>
  <c r="P239" i="5" s="1"/>
  <c r="L251" i="5"/>
  <c r="O251" i="5" s="1"/>
  <c r="N251" i="5"/>
  <c r="Q251" i="5" s="1"/>
  <c r="M251" i="5"/>
  <c r="P251" i="5" s="1"/>
  <c r="L263" i="5"/>
  <c r="O263" i="5" s="1"/>
  <c r="N263" i="5"/>
  <c r="Q263" i="5" s="1"/>
  <c r="M263" i="5"/>
  <c r="P263" i="5" s="1"/>
  <c r="L275" i="5"/>
  <c r="O275" i="5" s="1"/>
  <c r="N275" i="5"/>
  <c r="Q275" i="5" s="1"/>
  <c r="M275" i="5"/>
  <c r="P275" i="5" s="1"/>
  <c r="L287" i="5"/>
  <c r="O287" i="5" s="1"/>
  <c r="N287" i="5"/>
  <c r="Q287" i="5" s="1"/>
  <c r="M287" i="5"/>
  <c r="P287" i="5" s="1"/>
  <c r="L299" i="5"/>
  <c r="O299" i="5" s="1"/>
  <c r="N299" i="5"/>
  <c r="Q299" i="5" s="1"/>
  <c r="M299" i="5"/>
  <c r="P299" i="5" s="1"/>
  <c r="L311" i="5"/>
  <c r="O311" i="5" s="1"/>
  <c r="N311" i="5"/>
  <c r="Q311" i="5" s="1"/>
  <c r="M311" i="5"/>
  <c r="P311" i="5" s="1"/>
  <c r="L323" i="5"/>
  <c r="O323" i="5" s="1"/>
  <c r="N323" i="5"/>
  <c r="Q323" i="5" s="1"/>
  <c r="M323" i="5"/>
  <c r="P323" i="5" s="1"/>
  <c r="L335" i="5"/>
  <c r="O335" i="5" s="1"/>
  <c r="N335" i="5"/>
  <c r="Q335" i="5" s="1"/>
  <c r="M335" i="5"/>
  <c r="P335" i="5" s="1"/>
  <c r="L347" i="5"/>
  <c r="O347" i="5" s="1"/>
  <c r="N347" i="5"/>
  <c r="Q347" i="5" s="1"/>
  <c r="M347" i="5"/>
  <c r="P347" i="5" s="1"/>
  <c r="L359" i="5"/>
  <c r="O359" i="5" s="1"/>
  <c r="N359" i="5"/>
  <c r="Q359" i="5" s="1"/>
  <c r="M359" i="5"/>
  <c r="P359" i="5" s="1"/>
  <c r="L371" i="5"/>
  <c r="O371" i="5" s="1"/>
  <c r="M371" i="5"/>
  <c r="P371" i="5" s="1"/>
  <c r="L383" i="5"/>
  <c r="O383" i="5" s="1"/>
  <c r="N383" i="5"/>
  <c r="Q383" i="5" s="1"/>
  <c r="M383" i="5"/>
  <c r="P383" i="5" s="1"/>
  <c r="L395" i="5"/>
  <c r="O395" i="5" s="1"/>
  <c r="N395" i="5"/>
  <c r="Q395" i="5" s="1"/>
  <c r="M395" i="5"/>
  <c r="P395" i="5" s="1"/>
  <c r="L407" i="5"/>
  <c r="O407" i="5" s="1"/>
  <c r="N407" i="5"/>
  <c r="Q407" i="5" s="1"/>
  <c r="M407" i="5"/>
  <c r="P407" i="5" s="1"/>
  <c r="L419" i="5"/>
  <c r="O419" i="5" s="1"/>
  <c r="N419" i="5"/>
  <c r="Q419" i="5" s="1"/>
  <c r="M419" i="5"/>
  <c r="P419" i="5" s="1"/>
  <c r="L431" i="5"/>
  <c r="O431" i="5" s="1"/>
  <c r="N431" i="5"/>
  <c r="Q431" i="5" s="1"/>
  <c r="M431" i="5"/>
  <c r="P431" i="5" s="1"/>
  <c r="L443" i="5"/>
  <c r="O443" i="5" s="1"/>
  <c r="N443" i="5"/>
  <c r="Q443" i="5" s="1"/>
  <c r="M443" i="5"/>
  <c r="P443" i="5" s="1"/>
  <c r="L455" i="5"/>
  <c r="O455" i="5" s="1"/>
  <c r="N455" i="5"/>
  <c r="Q455" i="5" s="1"/>
  <c r="L467" i="5"/>
  <c r="O467" i="5" s="1"/>
  <c r="N467" i="5"/>
  <c r="Q467" i="5" s="1"/>
  <c r="M467" i="5"/>
  <c r="P467" i="5" s="1"/>
  <c r="L479" i="5"/>
  <c r="O479" i="5" s="1"/>
  <c r="N479" i="5"/>
  <c r="Q479" i="5" s="1"/>
  <c r="M479" i="5"/>
  <c r="P479" i="5" s="1"/>
  <c r="L491" i="5"/>
  <c r="O491" i="5" s="1"/>
  <c r="N491" i="5"/>
  <c r="Q491" i="5" s="1"/>
  <c r="M491" i="5"/>
  <c r="P491" i="5" s="1"/>
  <c r="L503" i="5"/>
  <c r="O503" i="5" s="1"/>
  <c r="N503" i="5"/>
  <c r="Q503" i="5" s="1"/>
  <c r="M503" i="5"/>
  <c r="P503" i="5" s="1"/>
  <c r="L24" i="5"/>
  <c r="O24" i="5" s="1"/>
  <c r="N24" i="5"/>
  <c r="Q24" i="5" s="1"/>
  <c r="M24" i="5"/>
  <c r="P24" i="5" s="1"/>
  <c r="L36" i="5"/>
  <c r="O36" i="5" s="1"/>
  <c r="N36" i="5"/>
  <c r="Q36" i="5" s="1"/>
  <c r="M36" i="5"/>
  <c r="P36" i="5" s="1"/>
  <c r="L48" i="5"/>
  <c r="O48" i="5" s="1"/>
  <c r="N48" i="5"/>
  <c r="Q48" i="5" s="1"/>
  <c r="M48" i="5"/>
  <c r="P48" i="5" s="1"/>
  <c r="L60" i="5"/>
  <c r="O60" i="5" s="1"/>
  <c r="N60" i="5"/>
  <c r="Q60" i="5" s="1"/>
  <c r="M60" i="5"/>
  <c r="P60" i="5" s="1"/>
  <c r="L72" i="5"/>
  <c r="O72" i="5" s="1"/>
  <c r="N72" i="5"/>
  <c r="Q72" i="5" s="1"/>
  <c r="M72" i="5"/>
  <c r="P72" i="5" s="1"/>
  <c r="L84" i="5"/>
  <c r="O84" i="5" s="1"/>
  <c r="N84" i="5"/>
  <c r="Q84" i="5" s="1"/>
  <c r="M84" i="5"/>
  <c r="P84" i="5" s="1"/>
  <c r="L96" i="5"/>
  <c r="O96" i="5" s="1"/>
  <c r="N96" i="5"/>
  <c r="Q96" i="5" s="1"/>
  <c r="M96" i="5"/>
  <c r="P96" i="5" s="1"/>
  <c r="L108" i="5"/>
  <c r="O108" i="5" s="1"/>
  <c r="N108" i="5"/>
  <c r="Q108" i="5" s="1"/>
  <c r="M108" i="5"/>
  <c r="P108" i="5" s="1"/>
  <c r="L120" i="5"/>
  <c r="O120" i="5" s="1"/>
  <c r="N120" i="5"/>
  <c r="Q120" i="5" s="1"/>
  <c r="M120" i="5"/>
  <c r="P120" i="5" s="1"/>
  <c r="L132" i="5"/>
  <c r="O132" i="5" s="1"/>
  <c r="N132" i="5"/>
  <c r="Q132" i="5" s="1"/>
  <c r="M132" i="5"/>
  <c r="P132" i="5" s="1"/>
  <c r="L144" i="5"/>
  <c r="O144" i="5" s="1"/>
  <c r="N144" i="5"/>
  <c r="Q144" i="5" s="1"/>
  <c r="M144" i="5"/>
  <c r="P144" i="5" s="1"/>
  <c r="L156" i="5"/>
  <c r="O156" i="5" s="1"/>
  <c r="N156" i="5"/>
  <c r="Q156" i="5" s="1"/>
  <c r="M156" i="5"/>
  <c r="P156" i="5" s="1"/>
  <c r="L168" i="5"/>
  <c r="O168" i="5" s="1"/>
  <c r="N168" i="5"/>
  <c r="Q168" i="5" s="1"/>
  <c r="M168" i="5"/>
  <c r="P168" i="5" s="1"/>
  <c r="L180" i="5"/>
  <c r="O180" i="5" s="1"/>
  <c r="M180" i="5"/>
  <c r="P180" i="5" s="1"/>
  <c r="N180" i="5"/>
  <c r="Q180" i="5" s="1"/>
  <c r="L192" i="5"/>
  <c r="O192" i="5" s="1"/>
  <c r="M192" i="5"/>
  <c r="P192" i="5" s="1"/>
  <c r="L204" i="5"/>
  <c r="O204" i="5" s="1"/>
  <c r="M204" i="5"/>
  <c r="P204" i="5" s="1"/>
  <c r="N204" i="5"/>
  <c r="Q204" i="5" s="1"/>
  <c r="L216" i="5"/>
  <c r="O216" i="5" s="1"/>
  <c r="M216" i="5"/>
  <c r="P216" i="5" s="1"/>
  <c r="N216" i="5"/>
  <c r="Q216" i="5" s="1"/>
  <c r="L228" i="5"/>
  <c r="O228" i="5" s="1"/>
  <c r="M228" i="5"/>
  <c r="P228" i="5" s="1"/>
  <c r="N228" i="5"/>
  <c r="Q228" i="5" s="1"/>
  <c r="L240" i="5"/>
  <c r="O240" i="5" s="1"/>
  <c r="N240" i="5"/>
  <c r="Q240" i="5" s="1"/>
  <c r="M240" i="5"/>
  <c r="P240" i="5" s="1"/>
  <c r="L252" i="5"/>
  <c r="O252" i="5" s="1"/>
  <c r="N252" i="5"/>
  <c r="Q252" i="5" s="1"/>
  <c r="M252" i="5"/>
  <c r="P252" i="5" s="1"/>
  <c r="L264" i="5"/>
  <c r="O264" i="5" s="1"/>
  <c r="N264" i="5"/>
  <c r="Q264" i="5" s="1"/>
  <c r="M264" i="5"/>
  <c r="P264" i="5" s="1"/>
  <c r="L276" i="5"/>
  <c r="O276" i="5" s="1"/>
  <c r="N276" i="5"/>
  <c r="Q276" i="5" s="1"/>
  <c r="M276" i="5"/>
  <c r="P276" i="5" s="1"/>
  <c r="L288" i="5"/>
  <c r="O288" i="5" s="1"/>
  <c r="N288" i="5"/>
  <c r="Q288" i="5" s="1"/>
  <c r="M288" i="5"/>
  <c r="P288" i="5" s="1"/>
  <c r="L300" i="5"/>
  <c r="O300" i="5" s="1"/>
  <c r="N300" i="5"/>
  <c r="Q300" i="5" s="1"/>
  <c r="M300" i="5"/>
  <c r="P300" i="5" s="1"/>
  <c r="L312" i="5"/>
  <c r="O312" i="5" s="1"/>
  <c r="N312" i="5"/>
  <c r="Q312" i="5" s="1"/>
  <c r="M312" i="5"/>
  <c r="P312" i="5" s="1"/>
  <c r="L324" i="5"/>
  <c r="O324" i="5" s="1"/>
  <c r="N324" i="5"/>
  <c r="Q324" i="5" s="1"/>
  <c r="M324" i="5"/>
  <c r="P324" i="5" s="1"/>
  <c r="L336" i="5"/>
  <c r="O336" i="5" s="1"/>
  <c r="N336" i="5"/>
  <c r="Q336" i="5" s="1"/>
  <c r="M336" i="5"/>
  <c r="P336" i="5" s="1"/>
  <c r="L348" i="5"/>
  <c r="O348" i="5" s="1"/>
  <c r="N348" i="5"/>
  <c r="Q348" i="5" s="1"/>
  <c r="M348" i="5"/>
  <c r="P348" i="5" s="1"/>
  <c r="L360" i="5"/>
  <c r="O360" i="5" s="1"/>
  <c r="N360" i="5"/>
  <c r="Q360" i="5" s="1"/>
  <c r="M360" i="5"/>
  <c r="P360" i="5" s="1"/>
  <c r="L372" i="5"/>
  <c r="O372" i="5" s="1"/>
  <c r="N372" i="5"/>
  <c r="Q372" i="5" s="1"/>
  <c r="M372" i="5"/>
  <c r="P372" i="5" s="1"/>
  <c r="L384" i="5"/>
  <c r="O384" i="5" s="1"/>
  <c r="N384" i="5"/>
  <c r="Q384" i="5" s="1"/>
  <c r="M384" i="5"/>
  <c r="P384" i="5" s="1"/>
  <c r="L396" i="5"/>
  <c r="O396" i="5" s="1"/>
  <c r="N396" i="5"/>
  <c r="Q396" i="5" s="1"/>
  <c r="M396" i="5"/>
  <c r="P396" i="5" s="1"/>
  <c r="L408" i="5"/>
  <c r="O408" i="5" s="1"/>
  <c r="N408" i="5"/>
  <c r="Q408" i="5" s="1"/>
  <c r="M408" i="5"/>
  <c r="P408" i="5" s="1"/>
  <c r="L420" i="5"/>
  <c r="O420" i="5" s="1"/>
  <c r="N420" i="5"/>
  <c r="Q420" i="5" s="1"/>
  <c r="M420" i="5"/>
  <c r="P420" i="5" s="1"/>
  <c r="L432" i="5"/>
  <c r="O432" i="5" s="1"/>
  <c r="N432" i="5"/>
  <c r="Q432" i="5" s="1"/>
  <c r="M432" i="5"/>
  <c r="P432" i="5" s="1"/>
  <c r="L444" i="5"/>
  <c r="O444" i="5" s="1"/>
  <c r="N444" i="5"/>
  <c r="Q444" i="5" s="1"/>
  <c r="M444" i="5"/>
  <c r="P444" i="5" s="1"/>
  <c r="L456" i="5"/>
  <c r="O456" i="5" s="1"/>
  <c r="N456" i="5"/>
  <c r="Q456" i="5" s="1"/>
  <c r="M456" i="5"/>
  <c r="P456" i="5" s="1"/>
  <c r="L468" i="5"/>
  <c r="O468" i="5" s="1"/>
  <c r="N468" i="5"/>
  <c r="Q468" i="5" s="1"/>
  <c r="M468" i="5"/>
  <c r="P468" i="5" s="1"/>
  <c r="L480" i="5"/>
  <c r="O480" i="5" s="1"/>
  <c r="N480" i="5"/>
  <c r="Q480" i="5" s="1"/>
  <c r="M480" i="5"/>
  <c r="P480" i="5" s="1"/>
  <c r="L492" i="5"/>
  <c r="O492" i="5" s="1"/>
  <c r="N492" i="5"/>
  <c r="Q492" i="5" s="1"/>
  <c r="M492" i="5"/>
  <c r="P492" i="5" s="1"/>
  <c r="L504" i="5"/>
  <c r="O504" i="5" s="1"/>
  <c r="N504" i="5"/>
  <c r="Q504" i="5" s="1"/>
  <c r="M504" i="5"/>
  <c r="P504" i="5" s="1"/>
  <c r="L516" i="5"/>
  <c r="O516" i="5" s="1"/>
  <c r="N516" i="5"/>
  <c r="Q516" i="5" s="1"/>
  <c r="M516" i="5"/>
  <c r="P516" i="5" s="1"/>
  <c r="L528" i="5"/>
  <c r="O528" i="5" s="1"/>
  <c r="N528" i="5"/>
  <c r="Q528" i="5" s="1"/>
  <c r="M528" i="5"/>
  <c r="P528" i="5" s="1"/>
  <c r="M17" i="5"/>
  <c r="P17" i="5" s="1"/>
  <c r="M41" i="5"/>
  <c r="P41" i="5" s="1"/>
  <c r="M65" i="5"/>
  <c r="P65" i="5" s="1"/>
  <c r="M89" i="5"/>
  <c r="P89" i="5" s="1"/>
  <c r="M113" i="5"/>
  <c r="P113" i="5" s="1"/>
  <c r="M137" i="5"/>
  <c r="P137" i="5" s="1"/>
  <c r="M198" i="5"/>
  <c r="P198" i="5" s="1"/>
  <c r="L25" i="5"/>
  <c r="O25" i="5" s="1"/>
  <c r="N25" i="5"/>
  <c r="Q25" i="5" s="1"/>
  <c r="L37" i="5"/>
  <c r="O37" i="5" s="1"/>
  <c r="N37" i="5"/>
  <c r="Q37" i="5" s="1"/>
  <c r="L49" i="5"/>
  <c r="O49" i="5" s="1"/>
  <c r="N49" i="5"/>
  <c r="Q49" i="5" s="1"/>
  <c r="L61" i="5"/>
  <c r="O61" i="5" s="1"/>
  <c r="N61" i="5"/>
  <c r="Q61" i="5" s="1"/>
  <c r="L73" i="5"/>
  <c r="O73" i="5" s="1"/>
  <c r="N73" i="5"/>
  <c r="Q73" i="5" s="1"/>
  <c r="L85" i="5"/>
  <c r="O85" i="5" s="1"/>
  <c r="N85" i="5"/>
  <c r="Q85" i="5" s="1"/>
  <c r="L97" i="5"/>
  <c r="O97" i="5" s="1"/>
  <c r="N97" i="5"/>
  <c r="Q97" i="5" s="1"/>
  <c r="L109" i="5"/>
  <c r="O109" i="5" s="1"/>
  <c r="N109" i="5"/>
  <c r="Q109" i="5" s="1"/>
  <c r="L121" i="5"/>
  <c r="O121" i="5" s="1"/>
  <c r="N121" i="5"/>
  <c r="Q121" i="5" s="1"/>
  <c r="L133" i="5"/>
  <c r="O133" i="5" s="1"/>
  <c r="N133" i="5"/>
  <c r="Q133" i="5" s="1"/>
  <c r="L145" i="5"/>
  <c r="O145" i="5" s="1"/>
  <c r="N145" i="5"/>
  <c r="Q145" i="5" s="1"/>
  <c r="M145" i="5"/>
  <c r="P145" i="5" s="1"/>
  <c r="L157" i="5"/>
  <c r="O157" i="5" s="1"/>
  <c r="N157" i="5"/>
  <c r="Q157" i="5" s="1"/>
  <c r="M157" i="5"/>
  <c r="P157" i="5" s="1"/>
  <c r="L169" i="5"/>
  <c r="O169" i="5" s="1"/>
  <c r="N169" i="5"/>
  <c r="Q169" i="5" s="1"/>
  <c r="M169" i="5"/>
  <c r="P169" i="5" s="1"/>
  <c r="L181" i="5"/>
  <c r="O181" i="5" s="1"/>
  <c r="N181" i="5"/>
  <c r="Q181" i="5" s="1"/>
  <c r="M181" i="5"/>
  <c r="P181" i="5" s="1"/>
  <c r="L193" i="5"/>
  <c r="O193" i="5" s="1"/>
  <c r="N193" i="5"/>
  <c r="Q193" i="5" s="1"/>
  <c r="M193" i="5"/>
  <c r="P193" i="5" s="1"/>
  <c r="L205" i="5"/>
  <c r="O205" i="5" s="1"/>
  <c r="M205" i="5"/>
  <c r="P205" i="5" s="1"/>
  <c r="L217" i="5"/>
  <c r="O217" i="5" s="1"/>
  <c r="N217" i="5"/>
  <c r="Q217" i="5" s="1"/>
  <c r="M217" i="5"/>
  <c r="P217" i="5" s="1"/>
  <c r="L229" i="5"/>
  <c r="O229" i="5" s="1"/>
  <c r="N229" i="5"/>
  <c r="Q229" i="5" s="1"/>
  <c r="M229" i="5"/>
  <c r="P229" i="5" s="1"/>
  <c r="L241" i="5"/>
  <c r="O241" i="5" s="1"/>
  <c r="N241" i="5"/>
  <c r="Q241" i="5" s="1"/>
  <c r="M241" i="5"/>
  <c r="P241" i="5" s="1"/>
  <c r="L253" i="5"/>
  <c r="O253" i="5" s="1"/>
  <c r="N253" i="5"/>
  <c r="Q253" i="5" s="1"/>
  <c r="M253" i="5"/>
  <c r="P253" i="5" s="1"/>
  <c r="L265" i="5"/>
  <c r="O265" i="5" s="1"/>
  <c r="N265" i="5"/>
  <c r="Q265" i="5" s="1"/>
  <c r="M265" i="5"/>
  <c r="P265" i="5" s="1"/>
  <c r="L277" i="5"/>
  <c r="O277" i="5" s="1"/>
  <c r="N277" i="5"/>
  <c r="Q277" i="5" s="1"/>
  <c r="M277" i="5"/>
  <c r="P277" i="5" s="1"/>
  <c r="L289" i="5"/>
  <c r="O289" i="5" s="1"/>
  <c r="N289" i="5"/>
  <c r="Q289" i="5" s="1"/>
  <c r="M289" i="5"/>
  <c r="P289" i="5" s="1"/>
  <c r="L301" i="5"/>
  <c r="O301" i="5" s="1"/>
  <c r="N301" i="5"/>
  <c r="Q301" i="5" s="1"/>
  <c r="M301" i="5"/>
  <c r="P301" i="5" s="1"/>
  <c r="L313" i="5"/>
  <c r="O313" i="5" s="1"/>
  <c r="N313" i="5"/>
  <c r="Q313" i="5" s="1"/>
  <c r="M313" i="5"/>
  <c r="P313" i="5" s="1"/>
  <c r="L325" i="5"/>
  <c r="O325" i="5" s="1"/>
  <c r="N325" i="5"/>
  <c r="Q325" i="5" s="1"/>
  <c r="M325" i="5"/>
  <c r="P325" i="5" s="1"/>
  <c r="L337" i="5"/>
  <c r="O337" i="5" s="1"/>
  <c r="N337" i="5"/>
  <c r="Q337" i="5" s="1"/>
  <c r="M337" i="5"/>
  <c r="P337" i="5" s="1"/>
  <c r="L349" i="5"/>
  <c r="O349" i="5" s="1"/>
  <c r="N349" i="5"/>
  <c r="Q349" i="5" s="1"/>
  <c r="M349" i="5"/>
  <c r="P349" i="5" s="1"/>
  <c r="L361" i="5"/>
  <c r="O361" i="5" s="1"/>
  <c r="N361" i="5"/>
  <c r="Q361" i="5" s="1"/>
  <c r="M361" i="5"/>
  <c r="P361" i="5" s="1"/>
  <c r="L373" i="5"/>
  <c r="O373" i="5" s="1"/>
  <c r="N373" i="5"/>
  <c r="Q373" i="5" s="1"/>
  <c r="M373" i="5"/>
  <c r="P373" i="5" s="1"/>
  <c r="L385" i="5"/>
  <c r="O385" i="5" s="1"/>
  <c r="N385" i="5"/>
  <c r="Q385" i="5" s="1"/>
  <c r="M385" i="5"/>
  <c r="P385" i="5" s="1"/>
  <c r="L397" i="5"/>
  <c r="O397" i="5" s="1"/>
  <c r="N397" i="5"/>
  <c r="Q397" i="5" s="1"/>
  <c r="M397" i="5"/>
  <c r="P397" i="5" s="1"/>
  <c r="L409" i="5"/>
  <c r="O409" i="5" s="1"/>
  <c r="N409" i="5"/>
  <c r="Q409" i="5" s="1"/>
  <c r="L421" i="5"/>
  <c r="O421" i="5" s="1"/>
  <c r="N421" i="5"/>
  <c r="Q421" i="5" s="1"/>
  <c r="M421" i="5"/>
  <c r="P421" i="5" s="1"/>
  <c r="L433" i="5"/>
  <c r="O433" i="5" s="1"/>
  <c r="N433" i="5"/>
  <c r="Q433" i="5" s="1"/>
  <c r="M433" i="5"/>
  <c r="P433" i="5" s="1"/>
  <c r="L445" i="5"/>
  <c r="O445" i="5" s="1"/>
  <c r="N445" i="5"/>
  <c r="Q445" i="5" s="1"/>
  <c r="M445" i="5"/>
  <c r="P445" i="5" s="1"/>
  <c r="L457" i="5"/>
  <c r="O457" i="5" s="1"/>
  <c r="N457" i="5"/>
  <c r="Q457" i="5" s="1"/>
  <c r="M457" i="5"/>
  <c r="P457" i="5" s="1"/>
  <c r="L469" i="5"/>
  <c r="O469" i="5" s="1"/>
  <c r="N469" i="5"/>
  <c r="Q469" i="5" s="1"/>
  <c r="M469" i="5"/>
  <c r="P469" i="5" s="1"/>
  <c r="L481" i="5"/>
  <c r="O481" i="5" s="1"/>
  <c r="N481" i="5"/>
  <c r="Q481" i="5" s="1"/>
  <c r="M481" i="5"/>
  <c r="P481" i="5" s="1"/>
  <c r="L493" i="5"/>
  <c r="O493" i="5" s="1"/>
  <c r="N493" i="5"/>
  <c r="Q493" i="5" s="1"/>
  <c r="M493" i="5"/>
  <c r="P493" i="5" s="1"/>
  <c r="L505" i="5"/>
  <c r="O505" i="5" s="1"/>
  <c r="N505" i="5"/>
  <c r="Q505" i="5" s="1"/>
  <c r="M505" i="5"/>
  <c r="P505" i="5" s="1"/>
  <c r="N141" i="5"/>
  <c r="Q141" i="5" s="1"/>
  <c r="N205" i="5"/>
  <c r="Q205" i="5" s="1"/>
  <c r="M409" i="5"/>
  <c r="P409" i="5" s="1"/>
  <c r="M526" i="5"/>
  <c r="P526" i="5" s="1"/>
  <c r="L14" i="5"/>
  <c r="O14" i="5" s="1"/>
  <c r="N14" i="5"/>
  <c r="Q14" i="5" s="1"/>
  <c r="M14" i="5"/>
  <c r="P14" i="5" s="1"/>
  <c r="L26" i="5"/>
  <c r="O26" i="5" s="1"/>
  <c r="N26" i="5"/>
  <c r="Q26" i="5" s="1"/>
  <c r="M26" i="5"/>
  <c r="P26" i="5" s="1"/>
  <c r="L38" i="5"/>
  <c r="O38" i="5" s="1"/>
  <c r="N38" i="5"/>
  <c r="Q38" i="5" s="1"/>
  <c r="M38" i="5"/>
  <c r="P38" i="5" s="1"/>
  <c r="L50" i="5"/>
  <c r="O50" i="5" s="1"/>
  <c r="N50" i="5"/>
  <c r="Q50" i="5" s="1"/>
  <c r="M50" i="5"/>
  <c r="P50" i="5" s="1"/>
  <c r="L62" i="5"/>
  <c r="O62" i="5" s="1"/>
  <c r="N62" i="5"/>
  <c r="Q62" i="5" s="1"/>
  <c r="M62" i="5"/>
  <c r="P62" i="5" s="1"/>
  <c r="L74" i="5"/>
  <c r="O74" i="5" s="1"/>
  <c r="N74" i="5"/>
  <c r="Q74" i="5" s="1"/>
  <c r="M74" i="5"/>
  <c r="P74" i="5" s="1"/>
  <c r="L86" i="5"/>
  <c r="O86" i="5" s="1"/>
  <c r="N86" i="5"/>
  <c r="Q86" i="5" s="1"/>
  <c r="M86" i="5"/>
  <c r="P86" i="5" s="1"/>
  <c r="L98" i="5"/>
  <c r="O98" i="5" s="1"/>
  <c r="N98" i="5"/>
  <c r="Q98" i="5" s="1"/>
  <c r="M98" i="5"/>
  <c r="P98" i="5" s="1"/>
  <c r="L110" i="5"/>
  <c r="O110" i="5" s="1"/>
  <c r="N110" i="5"/>
  <c r="Q110" i="5" s="1"/>
  <c r="M110" i="5"/>
  <c r="P110" i="5" s="1"/>
  <c r="L122" i="5"/>
  <c r="O122" i="5" s="1"/>
  <c r="N122" i="5"/>
  <c r="Q122" i="5" s="1"/>
  <c r="M122" i="5"/>
  <c r="P122" i="5" s="1"/>
  <c r="L134" i="5"/>
  <c r="O134" i="5" s="1"/>
  <c r="N134" i="5"/>
  <c r="Q134" i="5" s="1"/>
  <c r="M134" i="5"/>
  <c r="P134" i="5" s="1"/>
  <c r="L146" i="5"/>
  <c r="O146" i="5" s="1"/>
  <c r="N146" i="5"/>
  <c r="Q146" i="5" s="1"/>
  <c r="M146" i="5"/>
  <c r="P146" i="5" s="1"/>
  <c r="L158" i="5"/>
  <c r="O158" i="5" s="1"/>
  <c r="N158" i="5"/>
  <c r="Q158" i="5" s="1"/>
  <c r="M158" i="5"/>
  <c r="P158" i="5" s="1"/>
  <c r="L170" i="5"/>
  <c r="O170" i="5" s="1"/>
  <c r="N170" i="5"/>
  <c r="Q170" i="5" s="1"/>
  <c r="M170" i="5"/>
  <c r="P170" i="5" s="1"/>
  <c r="L182" i="5"/>
  <c r="O182" i="5" s="1"/>
  <c r="N182" i="5"/>
  <c r="Q182" i="5" s="1"/>
  <c r="M182" i="5"/>
  <c r="P182" i="5" s="1"/>
  <c r="L194" i="5"/>
  <c r="O194" i="5" s="1"/>
  <c r="N194" i="5"/>
  <c r="Q194" i="5" s="1"/>
  <c r="M194" i="5"/>
  <c r="P194" i="5" s="1"/>
  <c r="L206" i="5"/>
  <c r="O206" i="5" s="1"/>
  <c r="N206" i="5"/>
  <c r="Q206" i="5" s="1"/>
  <c r="M206" i="5"/>
  <c r="P206" i="5" s="1"/>
  <c r="L218" i="5"/>
  <c r="O218" i="5" s="1"/>
  <c r="M218" i="5"/>
  <c r="P218" i="5" s="1"/>
  <c r="L230" i="5"/>
  <c r="O230" i="5" s="1"/>
  <c r="N230" i="5"/>
  <c r="Q230" i="5" s="1"/>
  <c r="M230" i="5"/>
  <c r="P230" i="5" s="1"/>
  <c r="L242" i="5"/>
  <c r="O242" i="5" s="1"/>
  <c r="N242" i="5"/>
  <c r="Q242" i="5" s="1"/>
  <c r="M242" i="5"/>
  <c r="P242" i="5" s="1"/>
  <c r="L254" i="5"/>
  <c r="O254" i="5" s="1"/>
  <c r="N254" i="5"/>
  <c r="Q254" i="5" s="1"/>
  <c r="M254" i="5"/>
  <c r="P254" i="5" s="1"/>
  <c r="L266" i="5"/>
  <c r="O266" i="5" s="1"/>
  <c r="N266" i="5"/>
  <c r="Q266" i="5" s="1"/>
  <c r="L278" i="5"/>
  <c r="O278" i="5" s="1"/>
  <c r="N278" i="5"/>
  <c r="Q278" i="5" s="1"/>
  <c r="M278" i="5"/>
  <c r="P278" i="5" s="1"/>
  <c r="L290" i="5"/>
  <c r="O290" i="5" s="1"/>
  <c r="M290" i="5"/>
  <c r="P290" i="5" s="1"/>
  <c r="L302" i="5"/>
  <c r="O302" i="5" s="1"/>
  <c r="N302" i="5"/>
  <c r="Q302" i="5" s="1"/>
  <c r="M302" i="5"/>
  <c r="P302" i="5" s="1"/>
  <c r="L314" i="5"/>
  <c r="O314" i="5" s="1"/>
  <c r="N314" i="5"/>
  <c r="Q314" i="5" s="1"/>
  <c r="M314" i="5"/>
  <c r="P314" i="5" s="1"/>
  <c r="L326" i="5"/>
  <c r="O326" i="5" s="1"/>
  <c r="N326" i="5"/>
  <c r="Q326" i="5" s="1"/>
  <c r="M326" i="5"/>
  <c r="P326" i="5" s="1"/>
  <c r="L338" i="5"/>
  <c r="O338" i="5" s="1"/>
  <c r="N338" i="5"/>
  <c r="Q338" i="5" s="1"/>
  <c r="M338" i="5"/>
  <c r="P338" i="5" s="1"/>
  <c r="L350" i="5"/>
  <c r="O350" i="5" s="1"/>
  <c r="N350" i="5"/>
  <c r="Q350" i="5" s="1"/>
  <c r="M350" i="5"/>
  <c r="P350" i="5" s="1"/>
  <c r="L362" i="5"/>
  <c r="O362" i="5" s="1"/>
  <c r="N362" i="5"/>
  <c r="Q362" i="5" s="1"/>
  <c r="M362" i="5"/>
  <c r="P362" i="5" s="1"/>
  <c r="L374" i="5"/>
  <c r="O374" i="5" s="1"/>
  <c r="N374" i="5"/>
  <c r="Q374" i="5" s="1"/>
  <c r="M374" i="5"/>
  <c r="P374" i="5" s="1"/>
  <c r="L386" i="5"/>
  <c r="O386" i="5" s="1"/>
  <c r="N386" i="5"/>
  <c r="Q386" i="5" s="1"/>
  <c r="M386" i="5"/>
  <c r="P386" i="5" s="1"/>
  <c r="L398" i="5"/>
  <c r="O398" i="5" s="1"/>
  <c r="N398" i="5"/>
  <c r="Q398" i="5" s="1"/>
  <c r="M398" i="5"/>
  <c r="P398" i="5" s="1"/>
  <c r="L410" i="5"/>
  <c r="O410" i="5" s="1"/>
  <c r="N410" i="5"/>
  <c r="Q410" i="5" s="1"/>
  <c r="M410" i="5"/>
  <c r="P410" i="5" s="1"/>
  <c r="L422" i="5"/>
  <c r="O422" i="5" s="1"/>
  <c r="N422" i="5"/>
  <c r="Q422" i="5" s="1"/>
  <c r="M422" i="5"/>
  <c r="P422" i="5" s="1"/>
  <c r="L434" i="5"/>
  <c r="O434" i="5" s="1"/>
  <c r="N434" i="5"/>
  <c r="Q434" i="5" s="1"/>
  <c r="M434" i="5"/>
  <c r="P434" i="5" s="1"/>
  <c r="L446" i="5"/>
  <c r="O446" i="5" s="1"/>
  <c r="N446" i="5"/>
  <c r="Q446" i="5" s="1"/>
  <c r="M446" i="5"/>
  <c r="P446" i="5" s="1"/>
  <c r="L458" i="5"/>
  <c r="O458" i="5" s="1"/>
  <c r="N458" i="5"/>
  <c r="Q458" i="5" s="1"/>
  <c r="M458" i="5"/>
  <c r="P458" i="5" s="1"/>
  <c r="L470" i="5"/>
  <c r="O470" i="5" s="1"/>
  <c r="N470" i="5"/>
  <c r="Q470" i="5" s="1"/>
  <c r="M470" i="5"/>
  <c r="P470" i="5" s="1"/>
  <c r="L482" i="5"/>
  <c r="O482" i="5" s="1"/>
  <c r="M482" i="5"/>
  <c r="P482" i="5" s="1"/>
  <c r="L494" i="5"/>
  <c r="O494" i="5" s="1"/>
  <c r="N494" i="5"/>
  <c r="Q494" i="5" s="1"/>
  <c r="M494" i="5"/>
  <c r="P494" i="5" s="1"/>
  <c r="L506" i="5"/>
  <c r="O506" i="5" s="1"/>
  <c r="N506" i="5"/>
  <c r="Q506" i="5" s="1"/>
  <c r="M506" i="5"/>
  <c r="P506" i="5" s="1"/>
  <c r="L518" i="5"/>
  <c r="O518" i="5" s="1"/>
  <c r="M518" i="5"/>
  <c r="P518" i="5" s="1"/>
  <c r="N518" i="5"/>
  <c r="Q518" i="5" s="1"/>
  <c r="L530" i="5"/>
  <c r="O530" i="5" s="1"/>
  <c r="N530" i="5"/>
  <c r="Q530" i="5" s="1"/>
  <c r="M530" i="5"/>
  <c r="P530" i="5" s="1"/>
  <c r="L542" i="5"/>
  <c r="O542" i="5" s="1"/>
  <c r="N542" i="5"/>
  <c r="Q542" i="5" s="1"/>
  <c r="M542" i="5"/>
  <c r="P542" i="5" s="1"/>
  <c r="M21" i="5"/>
  <c r="P21" i="5" s="1"/>
  <c r="M45" i="5"/>
  <c r="P45" i="5" s="1"/>
  <c r="M69" i="5"/>
  <c r="P69" i="5" s="1"/>
  <c r="M93" i="5"/>
  <c r="P93" i="5" s="1"/>
  <c r="M117" i="5"/>
  <c r="P117" i="5" s="1"/>
  <c r="N307" i="5"/>
  <c r="Q307" i="5" s="1"/>
  <c r="N418" i="5"/>
  <c r="Q418" i="5" s="1"/>
  <c r="N391" i="5"/>
  <c r="Q391" i="5" s="1"/>
  <c r="M574" i="5"/>
  <c r="P574" i="5" s="1"/>
  <c r="L538" i="5"/>
  <c r="O538" i="5" s="1"/>
  <c r="N538" i="5"/>
  <c r="Q538" i="5" s="1"/>
  <c r="M538" i="5"/>
  <c r="P538" i="5" s="1"/>
  <c r="L550" i="5"/>
  <c r="O550" i="5" s="1"/>
  <c r="N550" i="5"/>
  <c r="Q550" i="5" s="1"/>
  <c r="M550" i="5"/>
  <c r="P550" i="5" s="1"/>
  <c r="M402" i="5"/>
  <c r="P402" i="5" s="1"/>
  <c r="M483" i="5"/>
  <c r="P483" i="5" s="1"/>
  <c r="M539" i="5"/>
  <c r="P539" i="5" s="1"/>
  <c r="M562" i="5"/>
  <c r="P562" i="5" s="1"/>
  <c r="N574" i="5"/>
  <c r="Q574" i="5" s="1"/>
  <c r="L515" i="5"/>
  <c r="O515" i="5" s="1"/>
  <c r="N515" i="5"/>
  <c r="Q515" i="5" s="1"/>
  <c r="M515" i="5"/>
  <c r="P515" i="5" s="1"/>
  <c r="L551" i="5"/>
  <c r="O551" i="5" s="1"/>
  <c r="N551" i="5"/>
  <c r="Q551" i="5" s="1"/>
  <c r="M551" i="5"/>
  <c r="P551" i="5" s="1"/>
  <c r="L563" i="5"/>
  <c r="O563" i="5" s="1"/>
  <c r="N563" i="5"/>
  <c r="Q563" i="5" s="1"/>
  <c r="M563" i="5"/>
  <c r="P563" i="5" s="1"/>
  <c r="N402" i="5"/>
  <c r="Q402" i="5" s="1"/>
  <c r="M439" i="5"/>
  <c r="P439" i="5" s="1"/>
  <c r="N483" i="5"/>
  <c r="Q483" i="5" s="1"/>
  <c r="M527" i="5"/>
  <c r="P527" i="5" s="1"/>
  <c r="N539" i="5"/>
  <c r="Q539" i="5" s="1"/>
  <c r="N562" i="5"/>
  <c r="Q562" i="5" s="1"/>
  <c r="L540" i="5"/>
  <c r="O540" i="5" s="1"/>
  <c r="N540" i="5"/>
  <c r="Q540" i="5" s="1"/>
  <c r="M540" i="5"/>
  <c r="P540" i="5" s="1"/>
  <c r="L552" i="5"/>
  <c r="O552" i="5" s="1"/>
  <c r="N552" i="5"/>
  <c r="Q552" i="5" s="1"/>
  <c r="M552" i="5"/>
  <c r="P552" i="5" s="1"/>
  <c r="L564" i="5"/>
  <c r="O564" i="5" s="1"/>
  <c r="N564" i="5"/>
  <c r="Q564" i="5" s="1"/>
  <c r="M564" i="5"/>
  <c r="P564" i="5" s="1"/>
  <c r="M366" i="5"/>
  <c r="P366" i="5" s="1"/>
  <c r="N439" i="5"/>
  <c r="Q439" i="5" s="1"/>
  <c r="N527" i="5"/>
  <c r="Q527" i="5" s="1"/>
  <c r="L517" i="5"/>
  <c r="O517" i="5" s="1"/>
  <c r="N517" i="5"/>
  <c r="Q517" i="5" s="1"/>
  <c r="M517" i="5"/>
  <c r="P517" i="5" s="1"/>
  <c r="L529" i="5"/>
  <c r="O529" i="5" s="1"/>
  <c r="N529" i="5"/>
  <c r="Q529" i="5" s="1"/>
  <c r="M529" i="5"/>
  <c r="P529" i="5" s="1"/>
  <c r="L541" i="5"/>
  <c r="O541" i="5" s="1"/>
  <c r="N541" i="5"/>
  <c r="Q541" i="5" s="1"/>
  <c r="M541" i="5"/>
  <c r="P541" i="5" s="1"/>
  <c r="L553" i="5"/>
  <c r="O553" i="5" s="1"/>
  <c r="N553" i="5"/>
  <c r="Q553" i="5" s="1"/>
  <c r="M553" i="5"/>
  <c r="P553" i="5" s="1"/>
  <c r="L565" i="5"/>
  <c r="O565" i="5" s="1"/>
  <c r="N565" i="5"/>
  <c r="Q565" i="5" s="1"/>
  <c r="M565" i="5"/>
  <c r="P565" i="5" s="1"/>
  <c r="N366" i="5"/>
  <c r="Q366" i="5" s="1"/>
  <c r="M403" i="5"/>
  <c r="P403" i="5" s="1"/>
  <c r="M450" i="5"/>
  <c r="P450" i="5" s="1"/>
  <c r="M554" i="5"/>
  <c r="P554" i="5" s="1"/>
  <c r="L566" i="5"/>
  <c r="O566" i="5" s="1"/>
  <c r="M566" i="5"/>
  <c r="P566" i="5" s="1"/>
  <c r="N403" i="5"/>
  <c r="Q403" i="5" s="1"/>
  <c r="N450" i="5"/>
  <c r="Q450" i="5" s="1"/>
  <c r="M487" i="5"/>
  <c r="P487" i="5" s="1"/>
  <c r="M519" i="5"/>
  <c r="P519" i="5" s="1"/>
  <c r="N554" i="5"/>
  <c r="Q554" i="5" s="1"/>
  <c r="L447" i="5"/>
  <c r="O447" i="5" s="1"/>
  <c r="N447" i="5"/>
  <c r="Q447" i="5" s="1"/>
  <c r="M447" i="5"/>
  <c r="P447" i="5" s="1"/>
  <c r="L459" i="5"/>
  <c r="O459" i="5" s="1"/>
  <c r="N459" i="5"/>
  <c r="Q459" i="5" s="1"/>
  <c r="M459" i="5"/>
  <c r="P459" i="5" s="1"/>
  <c r="L495" i="5"/>
  <c r="O495" i="5" s="1"/>
  <c r="N495" i="5"/>
  <c r="Q495" i="5" s="1"/>
  <c r="M495" i="5"/>
  <c r="P495" i="5" s="1"/>
  <c r="L531" i="5"/>
  <c r="O531" i="5" s="1"/>
  <c r="M531" i="5"/>
  <c r="P531" i="5" s="1"/>
  <c r="L543" i="5"/>
  <c r="O543" i="5" s="1"/>
  <c r="N543" i="5"/>
  <c r="Q543" i="5" s="1"/>
  <c r="M543" i="5"/>
  <c r="P543" i="5" s="1"/>
  <c r="M414" i="5"/>
  <c r="P414" i="5" s="1"/>
  <c r="N487" i="5"/>
  <c r="Q487" i="5" s="1"/>
  <c r="M498" i="5"/>
  <c r="P498" i="5" s="1"/>
  <c r="M507" i="5"/>
  <c r="P507" i="5" s="1"/>
  <c r="N519" i="5"/>
  <c r="Q519" i="5" s="1"/>
  <c r="M567" i="5"/>
  <c r="P567" i="5" s="1"/>
  <c r="L364" i="5"/>
  <c r="O364" i="5" s="1"/>
  <c r="N364" i="5"/>
  <c r="Q364" i="5" s="1"/>
  <c r="M364" i="5"/>
  <c r="P364" i="5" s="1"/>
  <c r="L376" i="5"/>
  <c r="O376" i="5" s="1"/>
  <c r="N376" i="5"/>
  <c r="Q376" i="5" s="1"/>
  <c r="M376" i="5"/>
  <c r="P376" i="5" s="1"/>
  <c r="L388" i="5"/>
  <c r="O388" i="5" s="1"/>
  <c r="N388" i="5"/>
  <c r="Q388" i="5" s="1"/>
  <c r="M388" i="5"/>
  <c r="P388" i="5" s="1"/>
  <c r="L400" i="5"/>
  <c r="O400" i="5" s="1"/>
  <c r="N400" i="5"/>
  <c r="Q400" i="5" s="1"/>
  <c r="M400" i="5"/>
  <c r="P400" i="5" s="1"/>
  <c r="L412" i="5"/>
  <c r="O412" i="5" s="1"/>
  <c r="N412" i="5"/>
  <c r="Q412" i="5" s="1"/>
  <c r="M412" i="5"/>
  <c r="P412" i="5" s="1"/>
  <c r="L424" i="5"/>
  <c r="O424" i="5" s="1"/>
  <c r="N424" i="5"/>
  <c r="Q424" i="5" s="1"/>
  <c r="M424" i="5"/>
  <c r="P424" i="5" s="1"/>
  <c r="L436" i="5"/>
  <c r="O436" i="5" s="1"/>
  <c r="N436" i="5"/>
  <c r="Q436" i="5" s="1"/>
  <c r="M436" i="5"/>
  <c r="P436" i="5" s="1"/>
  <c r="L448" i="5"/>
  <c r="O448" i="5" s="1"/>
  <c r="N448" i="5"/>
  <c r="Q448" i="5" s="1"/>
  <c r="M448" i="5"/>
  <c r="P448" i="5" s="1"/>
  <c r="L460" i="5"/>
  <c r="O460" i="5" s="1"/>
  <c r="N460" i="5"/>
  <c r="Q460" i="5" s="1"/>
  <c r="M460" i="5"/>
  <c r="P460" i="5" s="1"/>
  <c r="L472" i="5"/>
  <c r="O472" i="5" s="1"/>
  <c r="N472" i="5"/>
  <c r="Q472" i="5" s="1"/>
  <c r="M472" i="5"/>
  <c r="P472" i="5" s="1"/>
  <c r="L484" i="5"/>
  <c r="O484" i="5" s="1"/>
  <c r="N484" i="5"/>
  <c r="Q484" i="5" s="1"/>
  <c r="M484" i="5"/>
  <c r="P484" i="5" s="1"/>
  <c r="L496" i="5"/>
  <c r="O496" i="5" s="1"/>
  <c r="N496" i="5"/>
  <c r="Q496" i="5" s="1"/>
  <c r="M496" i="5"/>
  <c r="P496" i="5" s="1"/>
  <c r="L508" i="5"/>
  <c r="O508" i="5" s="1"/>
  <c r="N508" i="5"/>
  <c r="Q508" i="5" s="1"/>
  <c r="M508" i="5"/>
  <c r="P508" i="5" s="1"/>
  <c r="L520" i="5"/>
  <c r="O520" i="5" s="1"/>
  <c r="N520" i="5"/>
  <c r="Q520" i="5" s="1"/>
  <c r="M520" i="5"/>
  <c r="P520" i="5" s="1"/>
  <c r="L532" i="5"/>
  <c r="O532" i="5" s="1"/>
  <c r="N532" i="5"/>
  <c r="Q532" i="5" s="1"/>
  <c r="M532" i="5"/>
  <c r="P532" i="5" s="1"/>
  <c r="L544" i="5"/>
  <c r="O544" i="5" s="1"/>
  <c r="N544" i="5"/>
  <c r="Q544" i="5" s="1"/>
  <c r="M544" i="5"/>
  <c r="P544" i="5" s="1"/>
  <c r="L556" i="5"/>
  <c r="O556" i="5" s="1"/>
  <c r="N556" i="5"/>
  <c r="Q556" i="5" s="1"/>
  <c r="M556" i="5"/>
  <c r="P556" i="5" s="1"/>
  <c r="L568" i="5"/>
  <c r="O568" i="5" s="1"/>
  <c r="N568" i="5"/>
  <c r="Q568" i="5" s="1"/>
  <c r="M568" i="5"/>
  <c r="P568" i="5" s="1"/>
  <c r="N414" i="5"/>
  <c r="Q414" i="5" s="1"/>
  <c r="M451" i="5"/>
  <c r="P451" i="5" s="1"/>
  <c r="N498" i="5"/>
  <c r="Q498" i="5" s="1"/>
  <c r="N507" i="5"/>
  <c r="Q507" i="5" s="1"/>
  <c r="M546" i="5"/>
  <c r="P546" i="5" s="1"/>
  <c r="M555" i="5"/>
  <c r="P555" i="5" s="1"/>
  <c r="N567" i="5"/>
  <c r="Q567" i="5" s="1"/>
  <c r="L509" i="5"/>
  <c r="O509" i="5" s="1"/>
  <c r="N509" i="5"/>
  <c r="Q509" i="5" s="1"/>
  <c r="M509" i="5"/>
  <c r="P509" i="5" s="1"/>
  <c r="L521" i="5"/>
  <c r="O521" i="5" s="1"/>
  <c r="N521" i="5"/>
  <c r="Q521" i="5" s="1"/>
  <c r="M521" i="5"/>
  <c r="P521" i="5" s="1"/>
  <c r="L533" i="5"/>
  <c r="O533" i="5" s="1"/>
  <c r="N533" i="5"/>
  <c r="Q533" i="5" s="1"/>
  <c r="M533" i="5"/>
  <c r="P533" i="5" s="1"/>
  <c r="L545" i="5"/>
  <c r="O545" i="5" s="1"/>
  <c r="N545" i="5"/>
  <c r="Q545" i="5" s="1"/>
  <c r="M545" i="5"/>
  <c r="P545" i="5" s="1"/>
  <c r="L557" i="5"/>
  <c r="O557" i="5" s="1"/>
  <c r="N557" i="5"/>
  <c r="Q557" i="5" s="1"/>
  <c r="M557" i="5"/>
  <c r="P557" i="5" s="1"/>
  <c r="L569" i="5"/>
  <c r="O569" i="5" s="1"/>
  <c r="N569" i="5"/>
  <c r="Q569" i="5" s="1"/>
  <c r="M569" i="5"/>
  <c r="P569" i="5" s="1"/>
  <c r="N451" i="5"/>
  <c r="Q451" i="5" s="1"/>
  <c r="M471" i="5"/>
  <c r="P471" i="5" s="1"/>
  <c r="M511" i="5"/>
  <c r="P511" i="5" s="1"/>
  <c r="M534" i="5"/>
  <c r="P534" i="5" s="1"/>
  <c r="N546" i="5"/>
  <c r="Q546" i="5" s="1"/>
  <c r="N555" i="5"/>
  <c r="Q555" i="5" s="1"/>
  <c r="L378" i="5"/>
  <c r="O378" i="5" s="1"/>
  <c r="N378" i="5"/>
  <c r="Q378" i="5" s="1"/>
  <c r="M378" i="5"/>
  <c r="P378" i="5" s="1"/>
  <c r="L390" i="5"/>
  <c r="O390" i="5" s="1"/>
  <c r="N390" i="5"/>
  <c r="Q390" i="5" s="1"/>
  <c r="M390" i="5"/>
  <c r="P390" i="5" s="1"/>
  <c r="L426" i="5"/>
  <c r="O426" i="5" s="1"/>
  <c r="N426" i="5"/>
  <c r="Q426" i="5" s="1"/>
  <c r="M426" i="5"/>
  <c r="P426" i="5" s="1"/>
  <c r="L438" i="5"/>
  <c r="O438" i="5" s="1"/>
  <c r="N438" i="5"/>
  <c r="Q438" i="5" s="1"/>
  <c r="M438" i="5"/>
  <c r="P438" i="5" s="1"/>
  <c r="L474" i="5"/>
  <c r="O474" i="5" s="1"/>
  <c r="N474" i="5"/>
  <c r="Q474" i="5" s="1"/>
  <c r="M474" i="5"/>
  <c r="P474" i="5" s="1"/>
  <c r="L486" i="5"/>
  <c r="O486" i="5" s="1"/>
  <c r="N486" i="5"/>
  <c r="Q486" i="5" s="1"/>
  <c r="M486" i="5"/>
  <c r="P486" i="5" s="1"/>
  <c r="L510" i="5"/>
  <c r="O510" i="5" s="1"/>
  <c r="N510" i="5"/>
  <c r="Q510" i="5" s="1"/>
  <c r="M510" i="5"/>
  <c r="P510" i="5" s="1"/>
  <c r="L522" i="5"/>
  <c r="O522" i="5" s="1"/>
  <c r="N522" i="5"/>
  <c r="Q522" i="5" s="1"/>
  <c r="L558" i="5"/>
  <c r="O558" i="5" s="1"/>
  <c r="N558" i="5"/>
  <c r="Q558" i="5" s="1"/>
  <c r="M558" i="5"/>
  <c r="P558" i="5" s="1"/>
  <c r="L570" i="5"/>
  <c r="O570" i="5" s="1"/>
  <c r="N570" i="5"/>
  <c r="Q570" i="5" s="1"/>
  <c r="M462" i="5"/>
  <c r="P462" i="5" s="1"/>
  <c r="N471" i="5"/>
  <c r="Q471" i="5" s="1"/>
  <c r="M499" i="5"/>
  <c r="P499" i="5" s="1"/>
  <c r="N511" i="5"/>
  <c r="Q511" i="5" s="1"/>
  <c r="M522" i="5"/>
  <c r="P522" i="5" s="1"/>
  <c r="N534" i="5"/>
  <c r="Q534" i="5" s="1"/>
  <c r="M559" i="5"/>
  <c r="P559" i="5" s="1"/>
  <c r="L379" i="5"/>
  <c r="O379" i="5" s="1"/>
  <c r="N379" i="5"/>
  <c r="Q379" i="5" s="1"/>
  <c r="M379" i="5"/>
  <c r="P379" i="5" s="1"/>
  <c r="L415" i="5"/>
  <c r="O415" i="5" s="1"/>
  <c r="N415" i="5"/>
  <c r="Q415" i="5" s="1"/>
  <c r="M415" i="5"/>
  <c r="P415" i="5" s="1"/>
  <c r="L427" i="5"/>
  <c r="O427" i="5" s="1"/>
  <c r="N427" i="5"/>
  <c r="Q427" i="5" s="1"/>
  <c r="M427" i="5"/>
  <c r="P427" i="5" s="1"/>
  <c r="L463" i="5"/>
  <c r="O463" i="5" s="1"/>
  <c r="N463" i="5"/>
  <c r="Q463" i="5" s="1"/>
  <c r="M463" i="5"/>
  <c r="P463" i="5" s="1"/>
  <c r="L475" i="5"/>
  <c r="O475" i="5" s="1"/>
  <c r="N475" i="5"/>
  <c r="Q475" i="5" s="1"/>
  <c r="M475" i="5"/>
  <c r="P475" i="5" s="1"/>
  <c r="L523" i="5"/>
  <c r="O523" i="5" s="1"/>
  <c r="N523" i="5"/>
  <c r="Q523" i="5" s="1"/>
  <c r="M523" i="5"/>
  <c r="P523" i="5" s="1"/>
  <c r="L535" i="5"/>
  <c r="O535" i="5" s="1"/>
  <c r="N535" i="5"/>
  <c r="Q535" i="5" s="1"/>
  <c r="L571" i="5"/>
  <c r="O571" i="5" s="1"/>
  <c r="N571" i="5"/>
  <c r="Q571" i="5" s="1"/>
  <c r="M571" i="5"/>
  <c r="P571" i="5" s="1"/>
  <c r="M435" i="5"/>
  <c r="P435" i="5" s="1"/>
  <c r="N462" i="5"/>
  <c r="Q462" i="5" s="1"/>
  <c r="N499" i="5"/>
  <c r="Q499" i="5" s="1"/>
  <c r="M547" i="5"/>
  <c r="P547" i="5" s="1"/>
  <c r="N559" i="5"/>
  <c r="Q559" i="5" s="1"/>
  <c r="M570" i="5"/>
  <c r="P570" i="5" s="1"/>
  <c r="M12" i="5"/>
  <c r="P12" i="5" s="1"/>
  <c r="N12" i="5"/>
  <c r="Q12" i="5" s="1"/>
  <c r="M13" i="5"/>
  <c r="P13" i="5" s="1"/>
  <c r="N13" i="5"/>
  <c r="Q13" i="5" s="1"/>
  <c r="D496" i="4" l="1"/>
  <c r="F496" i="4" s="1"/>
  <c r="D389" i="4"/>
  <c r="F389" i="4" s="1"/>
  <c r="D269" i="4"/>
  <c r="F269" i="4" s="1"/>
  <c r="D185" i="4"/>
  <c r="F185" i="4" s="1"/>
  <c r="C6" i="4"/>
  <c r="C568" i="4"/>
  <c r="D568" i="4" s="1"/>
  <c r="F568" i="4" s="1"/>
  <c r="C567" i="4"/>
  <c r="C566" i="4"/>
  <c r="D566" i="4" s="1"/>
  <c r="F566" i="4" s="1"/>
  <c r="C565" i="4"/>
  <c r="D565" i="4" s="1"/>
  <c r="F565" i="4" s="1"/>
  <c r="C564" i="4"/>
  <c r="C563" i="4"/>
  <c r="C562" i="4"/>
  <c r="C561" i="4"/>
  <c r="D561" i="4" s="1"/>
  <c r="F561" i="4" s="1"/>
  <c r="C560" i="4"/>
  <c r="C559" i="4"/>
  <c r="C558" i="4"/>
  <c r="C557" i="4"/>
  <c r="D558" i="4" s="1"/>
  <c r="F558" i="4" s="1"/>
  <c r="C556" i="4"/>
  <c r="D556" i="4" s="1"/>
  <c r="F556" i="4" s="1"/>
  <c r="C555" i="4"/>
  <c r="C554" i="4"/>
  <c r="D554" i="4" s="1"/>
  <c r="F554" i="4" s="1"/>
  <c r="C553" i="4"/>
  <c r="D553" i="4" s="1"/>
  <c r="F553" i="4" s="1"/>
  <c r="C552" i="4"/>
  <c r="C551" i="4"/>
  <c r="C550" i="4"/>
  <c r="C549" i="4"/>
  <c r="C548" i="4"/>
  <c r="C547" i="4"/>
  <c r="C546" i="4"/>
  <c r="D546" i="4" s="1"/>
  <c r="F546" i="4" s="1"/>
  <c r="C545" i="4"/>
  <c r="D545" i="4" s="1"/>
  <c r="F545" i="4" s="1"/>
  <c r="C544" i="4"/>
  <c r="C543" i="4"/>
  <c r="C542" i="4"/>
  <c r="D542" i="4" s="1"/>
  <c r="F542" i="4" s="1"/>
  <c r="C541" i="4"/>
  <c r="D541" i="4" s="1"/>
  <c r="F541" i="4" s="1"/>
  <c r="C540" i="4"/>
  <c r="C539" i="4"/>
  <c r="C538" i="4"/>
  <c r="C537" i="4"/>
  <c r="C536" i="4"/>
  <c r="C535" i="4"/>
  <c r="C534" i="4"/>
  <c r="C533" i="4"/>
  <c r="D533" i="4" s="1"/>
  <c r="F533" i="4" s="1"/>
  <c r="C532" i="4"/>
  <c r="D532" i="4" s="1"/>
  <c r="F532" i="4" s="1"/>
  <c r="C531" i="4"/>
  <c r="C530" i="4"/>
  <c r="D530" i="4" s="1"/>
  <c r="F530" i="4" s="1"/>
  <c r="C529" i="4"/>
  <c r="D529" i="4" s="1"/>
  <c r="F529" i="4" s="1"/>
  <c r="C528" i="4"/>
  <c r="C527" i="4"/>
  <c r="C526" i="4"/>
  <c r="C525" i="4"/>
  <c r="C524" i="4"/>
  <c r="C523" i="4"/>
  <c r="C522" i="4"/>
  <c r="D522" i="4" s="1"/>
  <c r="F522" i="4" s="1"/>
  <c r="C521" i="4"/>
  <c r="D521" i="4" s="1"/>
  <c r="F521" i="4" s="1"/>
  <c r="C520" i="4"/>
  <c r="D520" i="4" s="1"/>
  <c r="F520" i="4" s="1"/>
  <c r="C519" i="4"/>
  <c r="C518" i="4"/>
  <c r="D518" i="4" s="1"/>
  <c r="F518" i="4" s="1"/>
  <c r="C517" i="4"/>
  <c r="D517" i="4" s="1"/>
  <c r="F517" i="4" s="1"/>
  <c r="C516" i="4"/>
  <c r="C515" i="4"/>
  <c r="C514" i="4"/>
  <c r="C513" i="4"/>
  <c r="C512" i="4"/>
  <c r="C511" i="4"/>
  <c r="C510" i="4"/>
  <c r="C509" i="4"/>
  <c r="D509" i="4" s="1"/>
  <c r="F509" i="4" s="1"/>
  <c r="C508" i="4"/>
  <c r="D508" i="4" s="1"/>
  <c r="F508" i="4" s="1"/>
  <c r="C507" i="4"/>
  <c r="C506" i="4"/>
  <c r="D506" i="4" s="1"/>
  <c r="F506" i="4" s="1"/>
  <c r="C505" i="4"/>
  <c r="D505" i="4" s="1"/>
  <c r="F505" i="4" s="1"/>
  <c r="C504" i="4"/>
  <c r="C503" i="4"/>
  <c r="C502" i="4"/>
  <c r="C501" i="4"/>
  <c r="C500" i="4"/>
  <c r="C499" i="4"/>
  <c r="C498" i="4"/>
  <c r="C497" i="4"/>
  <c r="D498" i="4" s="1"/>
  <c r="F498" i="4" s="1"/>
  <c r="C496" i="4"/>
  <c r="C495" i="4"/>
  <c r="C494" i="4"/>
  <c r="D495" i="4" s="1"/>
  <c r="F495" i="4" s="1"/>
  <c r="C493" i="4"/>
  <c r="D493" i="4" s="1"/>
  <c r="F493" i="4" s="1"/>
  <c r="C492" i="4"/>
  <c r="C491" i="4"/>
  <c r="C490" i="4"/>
  <c r="C489" i="4"/>
  <c r="C488" i="4"/>
  <c r="C487" i="4"/>
  <c r="C486" i="4"/>
  <c r="D486" i="4" s="1"/>
  <c r="F486" i="4" s="1"/>
  <c r="C485" i="4"/>
  <c r="D485" i="4" s="1"/>
  <c r="F485" i="4" s="1"/>
  <c r="C484" i="4"/>
  <c r="D484" i="4" s="1"/>
  <c r="F484" i="4" s="1"/>
  <c r="C483" i="4"/>
  <c r="C482" i="4"/>
  <c r="D482" i="4" s="1"/>
  <c r="F482" i="4" s="1"/>
  <c r="C481" i="4"/>
  <c r="D481" i="4" s="1"/>
  <c r="F481" i="4" s="1"/>
  <c r="C480" i="4"/>
  <c r="C479" i="4"/>
  <c r="C478" i="4"/>
  <c r="C477" i="4"/>
  <c r="C476" i="4"/>
  <c r="C475" i="4"/>
  <c r="C474" i="4"/>
  <c r="C473" i="4"/>
  <c r="D474" i="4" s="1"/>
  <c r="F474" i="4" s="1"/>
  <c r="C472" i="4"/>
  <c r="D472" i="4" s="1"/>
  <c r="F472" i="4" s="1"/>
  <c r="C471" i="4"/>
  <c r="C470" i="4"/>
  <c r="D471" i="4" s="1"/>
  <c r="F471" i="4" s="1"/>
  <c r="C469" i="4"/>
  <c r="D469" i="4" s="1"/>
  <c r="F469" i="4" s="1"/>
  <c r="C468" i="4"/>
  <c r="C467" i="4"/>
  <c r="C466" i="4"/>
  <c r="C465" i="4"/>
  <c r="C464" i="4"/>
  <c r="C463" i="4"/>
  <c r="D463" i="4" s="1"/>
  <c r="F463" i="4" s="1"/>
  <c r="C462" i="4"/>
  <c r="D462" i="4" s="1"/>
  <c r="F462" i="4" s="1"/>
  <c r="C461" i="4"/>
  <c r="D461" i="4" s="1"/>
  <c r="F461" i="4" s="1"/>
  <c r="C460" i="4"/>
  <c r="D460" i="4" s="1"/>
  <c r="F460" i="4" s="1"/>
  <c r="C459" i="4"/>
  <c r="C458" i="4"/>
  <c r="D458" i="4" s="1"/>
  <c r="F458" i="4" s="1"/>
  <c r="C457" i="4"/>
  <c r="D457" i="4" s="1"/>
  <c r="F457" i="4" s="1"/>
  <c r="C456" i="4"/>
  <c r="C455" i="4"/>
  <c r="C454" i="4"/>
  <c r="C453" i="4"/>
  <c r="C452" i="4"/>
  <c r="C451" i="4"/>
  <c r="C450" i="4"/>
  <c r="C449" i="4"/>
  <c r="D450" i="4" s="1"/>
  <c r="F450" i="4" s="1"/>
  <c r="C448" i="4"/>
  <c r="D448" i="4" s="1"/>
  <c r="F448" i="4" s="1"/>
  <c r="C447" i="4"/>
  <c r="C446" i="4"/>
  <c r="D447" i="4" s="1"/>
  <c r="F447" i="4" s="1"/>
  <c r="C445" i="4"/>
  <c r="D445" i="4" s="1"/>
  <c r="F445" i="4" s="1"/>
  <c r="C444" i="4"/>
  <c r="C443" i="4"/>
  <c r="C442" i="4"/>
  <c r="C441" i="4"/>
  <c r="C440" i="4"/>
  <c r="C439" i="4"/>
  <c r="C438" i="4"/>
  <c r="D438" i="4" s="1"/>
  <c r="F438" i="4" s="1"/>
  <c r="C437" i="4"/>
  <c r="D437" i="4" s="1"/>
  <c r="F437" i="4" s="1"/>
  <c r="C436" i="4"/>
  <c r="D436" i="4" s="1"/>
  <c r="F436" i="4" s="1"/>
  <c r="C435" i="4"/>
  <c r="C434" i="4"/>
  <c r="D434" i="4" s="1"/>
  <c r="F434" i="4" s="1"/>
  <c r="C433" i="4"/>
  <c r="D433" i="4" s="1"/>
  <c r="F433" i="4" s="1"/>
  <c r="C432" i="4"/>
  <c r="C431" i="4"/>
  <c r="C430" i="4"/>
  <c r="C429" i="4"/>
  <c r="C428" i="4"/>
  <c r="C427" i="4"/>
  <c r="C426" i="4"/>
  <c r="C425" i="4"/>
  <c r="D426" i="4" s="1"/>
  <c r="F426" i="4" s="1"/>
  <c r="C424" i="4"/>
  <c r="D424" i="4" s="1"/>
  <c r="F424" i="4" s="1"/>
  <c r="C423" i="4"/>
  <c r="C422" i="4"/>
  <c r="D423" i="4" s="1"/>
  <c r="F423" i="4" s="1"/>
  <c r="C421" i="4"/>
  <c r="D421" i="4" s="1"/>
  <c r="F421" i="4" s="1"/>
  <c r="C420" i="4"/>
  <c r="C419" i="4"/>
  <c r="C418" i="4"/>
  <c r="C417" i="4"/>
  <c r="C416" i="4"/>
  <c r="C415" i="4"/>
  <c r="C414" i="4"/>
  <c r="D414" i="4" s="1"/>
  <c r="F414" i="4" s="1"/>
  <c r="C413" i="4"/>
  <c r="D413" i="4" s="1"/>
  <c r="F413" i="4" s="1"/>
  <c r="C412" i="4"/>
  <c r="D412" i="4" s="1"/>
  <c r="F412" i="4" s="1"/>
  <c r="C411" i="4"/>
  <c r="C410" i="4"/>
  <c r="D410" i="4" s="1"/>
  <c r="F410" i="4" s="1"/>
  <c r="C409" i="4"/>
  <c r="D409" i="4" s="1"/>
  <c r="F409" i="4" s="1"/>
  <c r="C408" i="4"/>
  <c r="C407" i="4"/>
  <c r="C406" i="4"/>
  <c r="C405" i="4"/>
  <c r="C404" i="4"/>
  <c r="C403" i="4"/>
  <c r="C402" i="4"/>
  <c r="C401" i="4"/>
  <c r="D402" i="4" s="1"/>
  <c r="F402" i="4" s="1"/>
  <c r="C400" i="4"/>
  <c r="D400" i="4" s="1"/>
  <c r="F400" i="4" s="1"/>
  <c r="C399" i="4"/>
  <c r="C398" i="4"/>
  <c r="D399" i="4" s="1"/>
  <c r="F399" i="4" s="1"/>
  <c r="C397" i="4"/>
  <c r="D397" i="4" s="1"/>
  <c r="F397" i="4" s="1"/>
  <c r="C396" i="4"/>
  <c r="C395" i="4"/>
  <c r="C394" i="4"/>
  <c r="C393" i="4"/>
  <c r="C392" i="4"/>
  <c r="C391" i="4"/>
  <c r="D391" i="4" s="1"/>
  <c r="F391" i="4" s="1"/>
  <c r="C390" i="4"/>
  <c r="D390" i="4" s="1"/>
  <c r="F390" i="4" s="1"/>
  <c r="C389" i="4"/>
  <c r="C388" i="4"/>
  <c r="D388" i="4" s="1"/>
  <c r="F388" i="4" s="1"/>
  <c r="C387" i="4"/>
  <c r="C386" i="4"/>
  <c r="D386" i="4" s="1"/>
  <c r="F386" i="4" s="1"/>
  <c r="C385" i="4"/>
  <c r="D385" i="4" s="1"/>
  <c r="F385" i="4" s="1"/>
  <c r="C384" i="4"/>
  <c r="C383" i="4"/>
  <c r="C382" i="4"/>
  <c r="C381" i="4"/>
  <c r="C380" i="4"/>
  <c r="C379" i="4"/>
  <c r="C378" i="4"/>
  <c r="C377" i="4"/>
  <c r="D378" i="4" s="1"/>
  <c r="F378" i="4" s="1"/>
  <c r="C376" i="4"/>
  <c r="D376" i="4" s="1"/>
  <c r="F376" i="4" s="1"/>
  <c r="C375" i="4"/>
  <c r="C374" i="4"/>
  <c r="D375" i="4" s="1"/>
  <c r="F375" i="4" s="1"/>
  <c r="C373" i="4"/>
  <c r="D373" i="4" s="1"/>
  <c r="F373" i="4" s="1"/>
  <c r="C372" i="4"/>
  <c r="C371" i="4"/>
  <c r="C370" i="4"/>
  <c r="C369" i="4"/>
  <c r="C368" i="4"/>
  <c r="C367" i="4"/>
  <c r="C366" i="4"/>
  <c r="D366" i="4" s="1"/>
  <c r="F366" i="4" s="1"/>
  <c r="C365" i="4"/>
  <c r="D365" i="4" s="1"/>
  <c r="F365" i="4" s="1"/>
  <c r="C364" i="4"/>
  <c r="D364" i="4" s="1"/>
  <c r="F364" i="4" s="1"/>
  <c r="C363" i="4"/>
  <c r="C362" i="4"/>
  <c r="D362" i="4" s="1"/>
  <c r="F362" i="4" s="1"/>
  <c r="C361" i="4"/>
  <c r="D361" i="4" s="1"/>
  <c r="F361" i="4" s="1"/>
  <c r="C360" i="4"/>
  <c r="C359" i="4"/>
  <c r="C358" i="4"/>
  <c r="C357" i="4"/>
  <c r="C356" i="4"/>
  <c r="C355" i="4"/>
  <c r="C354" i="4"/>
  <c r="C353" i="4"/>
  <c r="D354" i="4" s="1"/>
  <c r="F354" i="4" s="1"/>
  <c r="C352" i="4"/>
  <c r="D352" i="4" s="1"/>
  <c r="F352" i="4" s="1"/>
  <c r="C351" i="4"/>
  <c r="C350" i="4"/>
  <c r="D350" i="4" s="1"/>
  <c r="F350" i="4" s="1"/>
  <c r="C349" i="4"/>
  <c r="D349" i="4" s="1"/>
  <c r="F349" i="4" s="1"/>
  <c r="C348" i="4"/>
  <c r="C347" i="4"/>
  <c r="C346" i="4"/>
  <c r="C345" i="4"/>
  <c r="C344" i="4"/>
  <c r="C343" i="4"/>
  <c r="D343" i="4" s="1"/>
  <c r="F343" i="4" s="1"/>
  <c r="C342" i="4"/>
  <c r="D342" i="4" s="1"/>
  <c r="F342" i="4" s="1"/>
  <c r="C341" i="4"/>
  <c r="D341" i="4" s="1"/>
  <c r="F341" i="4" s="1"/>
  <c r="C340" i="4"/>
  <c r="D340" i="4" s="1"/>
  <c r="F340" i="4" s="1"/>
  <c r="C339" i="4"/>
  <c r="C338" i="4"/>
  <c r="D338" i="4" s="1"/>
  <c r="F338" i="4" s="1"/>
  <c r="C337" i="4"/>
  <c r="D337" i="4" s="1"/>
  <c r="F337" i="4" s="1"/>
  <c r="C336" i="4"/>
  <c r="C335" i="4"/>
  <c r="C334" i="4"/>
  <c r="C333" i="4"/>
  <c r="C332" i="4"/>
  <c r="C331" i="4"/>
  <c r="C330" i="4"/>
  <c r="C329" i="4"/>
  <c r="D330" i="4" s="1"/>
  <c r="F330" i="4" s="1"/>
  <c r="C328" i="4"/>
  <c r="D328" i="4" s="1"/>
  <c r="F328" i="4" s="1"/>
  <c r="C327" i="4"/>
  <c r="C326" i="4"/>
  <c r="D326" i="4" s="1"/>
  <c r="F326" i="4" s="1"/>
  <c r="C325" i="4"/>
  <c r="D325" i="4" s="1"/>
  <c r="F325" i="4" s="1"/>
  <c r="C324" i="4"/>
  <c r="C323" i="4"/>
  <c r="C322" i="4"/>
  <c r="C321" i="4"/>
  <c r="C320" i="4"/>
  <c r="C319" i="4"/>
  <c r="C318" i="4"/>
  <c r="D318" i="4" s="1"/>
  <c r="F318" i="4" s="1"/>
  <c r="C317" i="4"/>
  <c r="D317" i="4" s="1"/>
  <c r="F317" i="4" s="1"/>
  <c r="C316" i="4"/>
  <c r="D316" i="4" s="1"/>
  <c r="F316" i="4" s="1"/>
  <c r="C315" i="4"/>
  <c r="C314" i="4"/>
  <c r="D314" i="4" s="1"/>
  <c r="F314" i="4" s="1"/>
  <c r="C313" i="4"/>
  <c r="D313" i="4" s="1"/>
  <c r="F313" i="4" s="1"/>
  <c r="C312" i="4"/>
  <c r="C311" i="4"/>
  <c r="C310" i="4"/>
  <c r="C309" i="4"/>
  <c r="C308" i="4"/>
  <c r="C307" i="4"/>
  <c r="C306" i="4"/>
  <c r="C305" i="4"/>
  <c r="D306" i="4" s="1"/>
  <c r="F306" i="4" s="1"/>
  <c r="C304" i="4"/>
  <c r="D304" i="4" s="1"/>
  <c r="F304" i="4" s="1"/>
  <c r="C303" i="4"/>
  <c r="C302" i="4"/>
  <c r="D303" i="4" s="1"/>
  <c r="F303" i="4" s="1"/>
  <c r="C301" i="4"/>
  <c r="D301" i="4" s="1"/>
  <c r="F301" i="4" s="1"/>
  <c r="C300" i="4"/>
  <c r="C299" i="4"/>
  <c r="C298" i="4"/>
  <c r="C297" i="4"/>
  <c r="C296" i="4"/>
  <c r="C295" i="4"/>
  <c r="C294" i="4"/>
  <c r="D294" i="4" s="1"/>
  <c r="F294" i="4" s="1"/>
  <c r="C293" i="4"/>
  <c r="D293" i="4" s="1"/>
  <c r="F293" i="4" s="1"/>
  <c r="C292" i="4"/>
  <c r="D292" i="4" s="1"/>
  <c r="F292" i="4" s="1"/>
  <c r="C291" i="4"/>
  <c r="C290" i="4"/>
  <c r="D290" i="4" s="1"/>
  <c r="F290" i="4" s="1"/>
  <c r="C289" i="4"/>
  <c r="D289" i="4" s="1"/>
  <c r="F289" i="4" s="1"/>
  <c r="C288" i="4"/>
  <c r="C287" i="4"/>
  <c r="C286" i="4"/>
  <c r="C285" i="4"/>
  <c r="C284" i="4"/>
  <c r="C283" i="4"/>
  <c r="C282" i="4"/>
  <c r="C281" i="4"/>
  <c r="D282" i="4" s="1"/>
  <c r="F282" i="4" s="1"/>
  <c r="C280" i="4"/>
  <c r="D280" i="4" s="1"/>
  <c r="F280" i="4" s="1"/>
  <c r="C279" i="4"/>
  <c r="C278" i="4"/>
  <c r="D279" i="4" s="1"/>
  <c r="F279" i="4" s="1"/>
  <c r="C277" i="4"/>
  <c r="D277" i="4" s="1"/>
  <c r="F277" i="4" s="1"/>
  <c r="C276" i="4"/>
  <c r="C275" i="4"/>
  <c r="C274" i="4"/>
  <c r="C273" i="4"/>
  <c r="C272" i="4"/>
  <c r="C271" i="4"/>
  <c r="D271" i="4" s="1"/>
  <c r="F271" i="4" s="1"/>
  <c r="C270" i="4"/>
  <c r="D270" i="4" s="1"/>
  <c r="F270" i="4" s="1"/>
  <c r="C269" i="4"/>
  <c r="C268" i="4"/>
  <c r="D268" i="4" s="1"/>
  <c r="F268" i="4" s="1"/>
  <c r="C267" i="4"/>
  <c r="C266" i="4"/>
  <c r="D266" i="4" s="1"/>
  <c r="F266" i="4" s="1"/>
  <c r="C265" i="4"/>
  <c r="D265" i="4" s="1"/>
  <c r="F265" i="4" s="1"/>
  <c r="C264" i="4"/>
  <c r="C263" i="4"/>
  <c r="C262" i="4"/>
  <c r="C261" i="4"/>
  <c r="C260" i="4"/>
  <c r="C259" i="4"/>
  <c r="C258" i="4"/>
  <c r="C257" i="4"/>
  <c r="D257" i="4" s="1"/>
  <c r="F257" i="4" s="1"/>
  <c r="C256" i="4"/>
  <c r="D256" i="4" s="1"/>
  <c r="F256" i="4" s="1"/>
  <c r="C255" i="4"/>
  <c r="C254" i="4"/>
  <c r="D255" i="4" s="1"/>
  <c r="F255" i="4" s="1"/>
  <c r="C253" i="4"/>
  <c r="D253" i="4" s="1"/>
  <c r="F253" i="4" s="1"/>
  <c r="C252" i="4"/>
  <c r="C251" i="4"/>
  <c r="C250" i="4"/>
  <c r="C249" i="4"/>
  <c r="C248" i="4"/>
  <c r="C247" i="4"/>
  <c r="C246" i="4"/>
  <c r="D246" i="4" s="1"/>
  <c r="F246" i="4" s="1"/>
  <c r="C245" i="4"/>
  <c r="D245" i="4" s="1"/>
  <c r="F245" i="4" s="1"/>
  <c r="C244" i="4"/>
  <c r="D244" i="4" s="1"/>
  <c r="F244" i="4" s="1"/>
  <c r="C243" i="4"/>
  <c r="C242" i="4"/>
  <c r="D242" i="4" s="1"/>
  <c r="F242" i="4" s="1"/>
  <c r="C241" i="4"/>
  <c r="D241" i="4" s="1"/>
  <c r="F241" i="4" s="1"/>
  <c r="C240" i="4"/>
  <c r="C239" i="4"/>
  <c r="C238" i="4"/>
  <c r="C237" i="4"/>
  <c r="C236" i="4"/>
  <c r="C235" i="4"/>
  <c r="D235" i="4" s="1"/>
  <c r="F235" i="4" s="1"/>
  <c r="C234" i="4"/>
  <c r="D234" i="4" s="1"/>
  <c r="F234" i="4" s="1"/>
  <c r="C233" i="4"/>
  <c r="D233" i="4" s="1"/>
  <c r="F233" i="4" s="1"/>
  <c r="C232" i="4"/>
  <c r="D232" i="4" s="1"/>
  <c r="F232" i="4" s="1"/>
  <c r="C231" i="4"/>
  <c r="C230" i="4"/>
  <c r="D230" i="4" s="1"/>
  <c r="F230" i="4" s="1"/>
  <c r="C229" i="4"/>
  <c r="D229" i="4" s="1"/>
  <c r="F229" i="4" s="1"/>
  <c r="C228" i="4"/>
  <c r="C227" i="4"/>
  <c r="C226" i="4"/>
  <c r="C225" i="4"/>
  <c r="C224" i="4"/>
  <c r="C223" i="4"/>
  <c r="C222" i="4"/>
  <c r="C221" i="4"/>
  <c r="D221" i="4" s="1"/>
  <c r="F221" i="4" s="1"/>
  <c r="C220" i="4"/>
  <c r="D220" i="4" s="1"/>
  <c r="F220" i="4" s="1"/>
  <c r="C219" i="4"/>
  <c r="C218" i="4"/>
  <c r="D219" i="4" s="1"/>
  <c r="F219" i="4" s="1"/>
  <c r="C217" i="4"/>
  <c r="D217" i="4" s="1"/>
  <c r="F217" i="4" s="1"/>
  <c r="C216" i="4"/>
  <c r="C215" i="4"/>
  <c r="C214" i="4"/>
  <c r="C213" i="4"/>
  <c r="D213" i="4" s="1"/>
  <c r="F213" i="4" s="1"/>
  <c r="C212" i="4"/>
  <c r="C211" i="4"/>
  <c r="C210" i="4"/>
  <c r="C209" i="4"/>
  <c r="D209" i="4" s="1"/>
  <c r="F209" i="4" s="1"/>
  <c r="C208" i="4"/>
  <c r="D208" i="4" s="1"/>
  <c r="F208" i="4" s="1"/>
  <c r="C207" i="4"/>
  <c r="C206" i="4"/>
  <c r="D206" i="4" s="1"/>
  <c r="F206" i="4" s="1"/>
  <c r="C205" i="4"/>
  <c r="D205" i="4" s="1"/>
  <c r="F205" i="4" s="1"/>
  <c r="C204" i="4"/>
  <c r="C203" i="4"/>
  <c r="C202" i="4"/>
  <c r="C201" i="4"/>
  <c r="D201" i="4" s="1"/>
  <c r="F201" i="4" s="1"/>
  <c r="C200" i="4"/>
  <c r="C199" i="4"/>
  <c r="D200" i="4" s="1"/>
  <c r="F200" i="4" s="1"/>
  <c r="C198" i="4"/>
  <c r="D198" i="4" s="1"/>
  <c r="F198" i="4" s="1"/>
  <c r="C197" i="4"/>
  <c r="D197" i="4" s="1"/>
  <c r="F197" i="4" s="1"/>
  <c r="C196" i="4"/>
  <c r="D196" i="4" s="1"/>
  <c r="F196" i="4" s="1"/>
  <c r="C195" i="4"/>
  <c r="C194" i="4"/>
  <c r="D194" i="4" s="1"/>
  <c r="F194" i="4" s="1"/>
  <c r="C193" i="4"/>
  <c r="D193" i="4" s="1"/>
  <c r="F193" i="4" s="1"/>
  <c r="C192" i="4"/>
  <c r="C191" i="4"/>
  <c r="C190" i="4"/>
  <c r="C189" i="4"/>
  <c r="C188" i="4"/>
  <c r="C187" i="4"/>
  <c r="D187" i="4" s="1"/>
  <c r="F187" i="4" s="1"/>
  <c r="C186" i="4"/>
  <c r="D186" i="4" s="1"/>
  <c r="F186" i="4" s="1"/>
  <c r="C185" i="4"/>
  <c r="C184" i="4"/>
  <c r="D184" i="4" s="1"/>
  <c r="F184" i="4" s="1"/>
  <c r="C183" i="4"/>
  <c r="C182" i="4"/>
  <c r="D182" i="4" s="1"/>
  <c r="F182" i="4" s="1"/>
  <c r="C181" i="4"/>
  <c r="D181" i="4" s="1"/>
  <c r="F181" i="4" s="1"/>
  <c r="C180" i="4"/>
  <c r="C179" i="4"/>
  <c r="C178" i="4"/>
  <c r="C177" i="4"/>
  <c r="C176" i="4"/>
  <c r="C175" i="4"/>
  <c r="C174" i="4"/>
  <c r="C173" i="4"/>
  <c r="D173" i="4" s="1"/>
  <c r="F173" i="4" s="1"/>
  <c r="C172" i="4"/>
  <c r="D172" i="4" s="1"/>
  <c r="F172" i="4" s="1"/>
  <c r="C171" i="4"/>
  <c r="C170" i="4"/>
  <c r="D171" i="4" s="1"/>
  <c r="F171" i="4" s="1"/>
  <c r="C169" i="4"/>
  <c r="D169" i="4" s="1"/>
  <c r="F169" i="4" s="1"/>
  <c r="C168" i="4"/>
  <c r="C167" i="4"/>
  <c r="C166" i="4"/>
  <c r="C165" i="4"/>
  <c r="D165" i="4" s="1"/>
  <c r="F165" i="4" s="1"/>
  <c r="C164" i="4"/>
  <c r="C163" i="4"/>
  <c r="C162" i="4"/>
  <c r="C161" i="4"/>
  <c r="D161" i="4" s="1"/>
  <c r="F161" i="4" s="1"/>
  <c r="C160" i="4"/>
  <c r="D160" i="4" s="1"/>
  <c r="F160" i="4" s="1"/>
  <c r="C159" i="4"/>
  <c r="C158" i="4"/>
  <c r="D158" i="4" s="1"/>
  <c r="F158" i="4" s="1"/>
  <c r="C157" i="4"/>
  <c r="D157" i="4" s="1"/>
  <c r="F157" i="4" s="1"/>
  <c r="C156" i="4"/>
  <c r="C155" i="4"/>
  <c r="C154" i="4"/>
  <c r="C153" i="4"/>
  <c r="D154" i="4" s="1"/>
  <c r="F154" i="4" s="1"/>
  <c r="C152" i="4"/>
  <c r="C151" i="4"/>
  <c r="D151" i="4" s="1"/>
  <c r="F151" i="4" s="1"/>
  <c r="C150" i="4"/>
  <c r="D150" i="4" s="1"/>
  <c r="F150" i="4" s="1"/>
  <c r="C149" i="4"/>
  <c r="D149" i="4" s="1"/>
  <c r="F149" i="4" s="1"/>
  <c r="C148" i="4"/>
  <c r="D148" i="4" s="1"/>
  <c r="F148" i="4" s="1"/>
  <c r="C147" i="4"/>
  <c r="C146" i="4"/>
  <c r="D146" i="4" s="1"/>
  <c r="F146" i="4" s="1"/>
  <c r="C145" i="4"/>
  <c r="D145" i="4" s="1"/>
  <c r="F145" i="4" s="1"/>
  <c r="C144" i="4"/>
  <c r="C143" i="4"/>
  <c r="C142" i="4"/>
  <c r="C141" i="4"/>
  <c r="C140" i="4"/>
  <c r="C139" i="4"/>
  <c r="C138" i="4"/>
  <c r="D138" i="4" s="1"/>
  <c r="F138" i="4" s="1"/>
  <c r="C137" i="4"/>
  <c r="D137" i="4" s="1"/>
  <c r="F137" i="4" s="1"/>
  <c r="C136" i="4"/>
  <c r="D136" i="4" s="1"/>
  <c r="F136" i="4" s="1"/>
  <c r="C135" i="4"/>
  <c r="C134" i="4"/>
  <c r="D134" i="4" s="1"/>
  <c r="F134" i="4" s="1"/>
  <c r="C133" i="4"/>
  <c r="D133" i="4" s="1"/>
  <c r="F133" i="4" s="1"/>
  <c r="C132" i="4"/>
  <c r="C131" i="4"/>
  <c r="C130" i="4"/>
  <c r="C129" i="4"/>
  <c r="C128" i="4"/>
  <c r="C127" i="4"/>
  <c r="C126" i="4"/>
  <c r="C125" i="4"/>
  <c r="D125" i="4" s="1"/>
  <c r="F125" i="4" s="1"/>
  <c r="C124" i="4"/>
  <c r="D124" i="4" s="1"/>
  <c r="F124" i="4" s="1"/>
  <c r="C123" i="4"/>
  <c r="C122" i="4"/>
  <c r="D123" i="4" s="1"/>
  <c r="F123" i="4" s="1"/>
  <c r="C121" i="4"/>
  <c r="D121" i="4" s="1"/>
  <c r="F121" i="4" s="1"/>
  <c r="C120" i="4"/>
  <c r="C119" i="4"/>
  <c r="C118" i="4"/>
  <c r="C117" i="4"/>
  <c r="D117" i="4" s="1"/>
  <c r="F117" i="4" s="1"/>
  <c r="C116" i="4"/>
  <c r="C115" i="4"/>
  <c r="C114" i="4"/>
  <c r="C113" i="4"/>
  <c r="D113" i="4" s="1"/>
  <c r="F113" i="4" s="1"/>
  <c r="C112" i="4"/>
  <c r="D112" i="4" s="1"/>
  <c r="F112" i="4" s="1"/>
  <c r="C111" i="4"/>
  <c r="C110" i="4"/>
  <c r="D110" i="4" s="1"/>
  <c r="F110" i="4" s="1"/>
  <c r="C109" i="4"/>
  <c r="D109" i="4" s="1"/>
  <c r="F109" i="4" s="1"/>
  <c r="C108" i="4"/>
  <c r="D108" i="4" s="1"/>
  <c r="F108" i="4" s="1"/>
  <c r="C107" i="4"/>
  <c r="D107" i="4" s="1"/>
  <c r="F107" i="4" s="1"/>
  <c r="C106" i="4"/>
  <c r="C105" i="4"/>
  <c r="D105" i="4" s="1"/>
  <c r="F105" i="4" s="1"/>
  <c r="C104" i="4"/>
  <c r="C103" i="4"/>
  <c r="C102" i="4"/>
  <c r="C101" i="4"/>
  <c r="D101" i="4" s="1"/>
  <c r="F101" i="4" s="1"/>
  <c r="C100" i="4"/>
  <c r="D100" i="4" s="1"/>
  <c r="F100" i="4" s="1"/>
  <c r="C99" i="4"/>
  <c r="C98" i="4"/>
  <c r="D98" i="4" s="1"/>
  <c r="F98" i="4" s="1"/>
  <c r="C97" i="4"/>
  <c r="D97" i="4" s="1"/>
  <c r="F97" i="4" s="1"/>
  <c r="C96" i="4"/>
  <c r="C95" i="4"/>
  <c r="C94" i="4"/>
  <c r="D94" i="4" s="1"/>
  <c r="F94" i="4" s="1"/>
  <c r="C93" i="4"/>
  <c r="D93" i="4" s="1"/>
  <c r="F93" i="4" s="1"/>
  <c r="C92" i="4"/>
  <c r="C91" i="4"/>
  <c r="C90" i="4"/>
  <c r="C89" i="4"/>
  <c r="D89" i="4" s="1"/>
  <c r="F89" i="4" s="1"/>
  <c r="C88" i="4"/>
  <c r="D88" i="4" s="1"/>
  <c r="F88" i="4" s="1"/>
  <c r="C87" i="4"/>
  <c r="C86" i="4"/>
  <c r="D86" i="4" s="1"/>
  <c r="F86" i="4" s="1"/>
  <c r="C85" i="4"/>
  <c r="D85" i="4" s="1"/>
  <c r="F85" i="4" s="1"/>
  <c r="C84" i="4"/>
  <c r="D84" i="4" s="1"/>
  <c r="F84" i="4" s="1"/>
  <c r="C83" i="4"/>
  <c r="D83" i="4" s="1"/>
  <c r="F83" i="4" s="1"/>
  <c r="C82" i="4"/>
  <c r="C81" i="4"/>
  <c r="D81" i="4" s="1"/>
  <c r="F81" i="4" s="1"/>
  <c r="C80" i="4"/>
  <c r="C79" i="4"/>
  <c r="C78" i="4"/>
  <c r="C77" i="4"/>
  <c r="D77" i="4" s="1"/>
  <c r="F77" i="4" s="1"/>
  <c r="C76" i="4"/>
  <c r="D76" i="4" s="1"/>
  <c r="F76" i="4" s="1"/>
  <c r="C75" i="4"/>
  <c r="C74" i="4"/>
  <c r="D74" i="4" s="1"/>
  <c r="F74" i="4" s="1"/>
  <c r="C73" i="4"/>
  <c r="D73" i="4" s="1"/>
  <c r="F73" i="4" s="1"/>
  <c r="C72" i="4"/>
  <c r="C71" i="4"/>
  <c r="C70" i="4"/>
  <c r="C69" i="4"/>
  <c r="D69" i="4" s="1"/>
  <c r="F69" i="4" s="1"/>
  <c r="C68" i="4"/>
  <c r="C67" i="4"/>
  <c r="C66" i="4"/>
  <c r="C65" i="4"/>
  <c r="D65" i="4" s="1"/>
  <c r="F65" i="4" s="1"/>
  <c r="C64" i="4"/>
  <c r="C63" i="4"/>
  <c r="C62" i="4"/>
  <c r="D62" i="4" s="1"/>
  <c r="F62" i="4" s="1"/>
  <c r="C61" i="4"/>
  <c r="D61" i="4" s="1"/>
  <c r="F61" i="4" s="1"/>
  <c r="C60" i="4"/>
  <c r="D60" i="4" s="1"/>
  <c r="F60" i="4" s="1"/>
  <c r="C59" i="4"/>
  <c r="C58" i="4"/>
  <c r="C57" i="4"/>
  <c r="D57" i="4" s="1"/>
  <c r="F57" i="4" s="1"/>
  <c r="C56" i="4"/>
  <c r="C55" i="4"/>
  <c r="C54" i="4"/>
  <c r="C53" i="4"/>
  <c r="D53" i="4" s="1"/>
  <c r="F53" i="4" s="1"/>
  <c r="C52" i="4"/>
  <c r="C51" i="4"/>
  <c r="C50" i="4"/>
  <c r="D50" i="4" s="1"/>
  <c r="F50" i="4" s="1"/>
  <c r="C49" i="4"/>
  <c r="D49" i="4" s="1"/>
  <c r="F49" i="4" s="1"/>
  <c r="C48" i="4"/>
  <c r="D48" i="4" s="1"/>
  <c r="F48" i="4" s="1"/>
  <c r="C47" i="4"/>
  <c r="D47" i="4" s="1"/>
  <c r="F47" i="4" s="1"/>
  <c r="C46" i="4"/>
  <c r="C45" i="4"/>
  <c r="D45" i="4" s="1"/>
  <c r="F45" i="4" s="1"/>
  <c r="C44" i="4"/>
  <c r="C43" i="4"/>
  <c r="C42" i="4"/>
  <c r="C41" i="4"/>
  <c r="D41" i="4" s="1"/>
  <c r="F41" i="4" s="1"/>
  <c r="C40" i="4"/>
  <c r="C39" i="4"/>
  <c r="C38" i="4"/>
  <c r="D38" i="4" s="1"/>
  <c r="F38" i="4" s="1"/>
  <c r="C37" i="4"/>
  <c r="D37" i="4" s="1"/>
  <c r="F37" i="4" s="1"/>
  <c r="C36" i="4"/>
  <c r="C35" i="4"/>
  <c r="D35" i="4" s="1"/>
  <c r="F35" i="4" s="1"/>
  <c r="C34" i="4"/>
  <c r="C33" i="4"/>
  <c r="D33" i="4" s="1"/>
  <c r="F33" i="4" s="1"/>
  <c r="C32" i="4"/>
  <c r="C31" i="4"/>
  <c r="C30" i="4"/>
  <c r="C29" i="4"/>
  <c r="D29" i="4" s="1"/>
  <c r="F29" i="4" s="1"/>
  <c r="C28" i="4"/>
  <c r="C27" i="4"/>
  <c r="C26" i="4"/>
  <c r="D26" i="4" s="1"/>
  <c r="F26" i="4" s="1"/>
  <c r="C25" i="4"/>
  <c r="D25" i="4" s="1"/>
  <c r="F25" i="4" s="1"/>
  <c r="C24" i="4"/>
  <c r="D24" i="4" s="1"/>
  <c r="F24" i="4" s="1"/>
  <c r="C23" i="4"/>
  <c r="D23" i="4" s="1"/>
  <c r="F23" i="4" s="1"/>
  <c r="C22" i="4"/>
  <c r="C21" i="4"/>
  <c r="D21" i="4" s="1"/>
  <c r="F21" i="4" s="1"/>
  <c r="C20" i="4"/>
  <c r="C19" i="4"/>
  <c r="C18" i="4"/>
  <c r="C17" i="4"/>
  <c r="D17" i="4" s="1"/>
  <c r="F17" i="4" s="1"/>
  <c r="C16" i="4"/>
  <c r="C15" i="4"/>
  <c r="C14" i="4"/>
  <c r="D14" i="4" s="1"/>
  <c r="F14" i="4" s="1"/>
  <c r="C13" i="4"/>
  <c r="D13" i="4" s="1"/>
  <c r="F13" i="4" s="1"/>
  <c r="C12" i="4"/>
  <c r="C11" i="4"/>
  <c r="C10" i="4"/>
  <c r="C9" i="4"/>
  <c r="D9" i="4" s="1"/>
  <c r="F9" i="4" s="1"/>
  <c r="C8" i="4"/>
  <c r="C7" i="4"/>
  <c r="E7" i="3"/>
  <c r="E8" i="3"/>
  <c r="D7" i="3"/>
  <c r="D9" i="3"/>
  <c r="C9" i="3"/>
  <c r="C8" i="3"/>
  <c r="E9" i="3"/>
  <c r="D8" i="3"/>
  <c r="C7" i="3"/>
  <c r="F4" i="2"/>
  <c r="E4" i="2"/>
  <c r="D4" i="2"/>
  <c r="J135" i="2" s="1"/>
  <c r="I133" i="2"/>
  <c r="K133" i="2"/>
  <c r="M133" i="2"/>
  <c r="I134" i="2"/>
  <c r="K134" i="2"/>
  <c r="M134" i="2"/>
  <c r="I135" i="2"/>
  <c r="K135" i="2"/>
  <c r="M135" i="2"/>
  <c r="I136" i="2"/>
  <c r="K136" i="2"/>
  <c r="M136" i="2"/>
  <c r="I137" i="2"/>
  <c r="K137" i="2"/>
  <c r="M137" i="2"/>
  <c r="I138" i="2"/>
  <c r="K138" i="2"/>
  <c r="M138" i="2"/>
  <c r="I139" i="2"/>
  <c r="K139" i="2"/>
  <c r="M139" i="2"/>
  <c r="I140" i="2"/>
  <c r="K140" i="2"/>
  <c r="M140" i="2"/>
  <c r="I141" i="2"/>
  <c r="K141" i="2"/>
  <c r="M141" i="2"/>
  <c r="I142" i="2"/>
  <c r="K142" i="2"/>
  <c r="M142" i="2"/>
  <c r="I143" i="2"/>
  <c r="K143" i="2"/>
  <c r="M143" i="2"/>
  <c r="I144" i="2"/>
  <c r="K144" i="2"/>
  <c r="M144" i="2"/>
  <c r="I145" i="2"/>
  <c r="K145" i="2"/>
  <c r="M145" i="2"/>
  <c r="I146" i="2"/>
  <c r="K146" i="2"/>
  <c r="M146" i="2"/>
  <c r="I147" i="2"/>
  <c r="K147" i="2"/>
  <c r="M147" i="2"/>
  <c r="I148" i="2"/>
  <c r="K148" i="2"/>
  <c r="M148" i="2"/>
  <c r="I149" i="2"/>
  <c r="K149" i="2"/>
  <c r="M149" i="2"/>
  <c r="I150" i="2"/>
  <c r="K150" i="2"/>
  <c r="M150" i="2"/>
  <c r="I151" i="2"/>
  <c r="K151" i="2"/>
  <c r="M151" i="2"/>
  <c r="I152" i="2"/>
  <c r="K152" i="2"/>
  <c r="M152" i="2"/>
  <c r="I153" i="2"/>
  <c r="K153" i="2"/>
  <c r="M153" i="2"/>
  <c r="I154" i="2"/>
  <c r="K154" i="2"/>
  <c r="M154" i="2"/>
  <c r="I155" i="2"/>
  <c r="K155" i="2"/>
  <c r="M155" i="2"/>
  <c r="I156" i="2"/>
  <c r="K156" i="2"/>
  <c r="M156" i="2"/>
  <c r="I157" i="2"/>
  <c r="K157" i="2"/>
  <c r="M157" i="2"/>
  <c r="I158" i="2"/>
  <c r="K158" i="2"/>
  <c r="M158" i="2"/>
  <c r="I159" i="2"/>
  <c r="K159" i="2"/>
  <c r="M159" i="2"/>
  <c r="I160" i="2"/>
  <c r="K160" i="2"/>
  <c r="M160" i="2"/>
  <c r="I161" i="2"/>
  <c r="K161" i="2"/>
  <c r="M161" i="2"/>
  <c r="I162" i="2"/>
  <c r="K162" i="2"/>
  <c r="M162" i="2"/>
  <c r="N162" i="2"/>
  <c r="I163" i="2"/>
  <c r="J163" i="2" s="1"/>
  <c r="K163" i="2"/>
  <c r="M163" i="2"/>
  <c r="I164" i="2"/>
  <c r="K164" i="2"/>
  <c r="M164" i="2"/>
  <c r="I165" i="2"/>
  <c r="K165" i="2"/>
  <c r="M165" i="2"/>
  <c r="I166" i="2"/>
  <c r="K166" i="2"/>
  <c r="M166" i="2"/>
  <c r="I167" i="2"/>
  <c r="K167" i="2"/>
  <c r="M167" i="2"/>
  <c r="I168" i="2"/>
  <c r="K168" i="2"/>
  <c r="M168" i="2"/>
  <c r="I169" i="2"/>
  <c r="K169" i="2"/>
  <c r="M169" i="2"/>
  <c r="I170" i="2"/>
  <c r="K170" i="2"/>
  <c r="M170" i="2"/>
  <c r="I171" i="2"/>
  <c r="K171" i="2"/>
  <c r="M171" i="2"/>
  <c r="I172" i="2"/>
  <c r="K172" i="2"/>
  <c r="M172" i="2"/>
  <c r="I173" i="2"/>
  <c r="K173" i="2"/>
  <c r="M173" i="2"/>
  <c r="I174" i="2"/>
  <c r="K174" i="2"/>
  <c r="M174" i="2"/>
  <c r="I175" i="2"/>
  <c r="K175" i="2"/>
  <c r="M175" i="2"/>
  <c r="I176" i="2"/>
  <c r="K176" i="2"/>
  <c r="M176" i="2"/>
  <c r="I177" i="2"/>
  <c r="K177" i="2"/>
  <c r="M177" i="2"/>
  <c r="I178" i="2"/>
  <c r="K178" i="2"/>
  <c r="M178" i="2"/>
  <c r="I179" i="2"/>
  <c r="K179" i="2"/>
  <c r="M179" i="2"/>
  <c r="I180" i="2"/>
  <c r="K180" i="2"/>
  <c r="M180" i="2"/>
  <c r="I181" i="2"/>
  <c r="K181" i="2"/>
  <c r="M181" i="2"/>
  <c r="N181" i="2" s="1"/>
  <c r="I182" i="2"/>
  <c r="K182" i="2"/>
  <c r="M182" i="2"/>
  <c r="I183" i="2"/>
  <c r="K183" i="2"/>
  <c r="M183" i="2"/>
  <c r="I184" i="2"/>
  <c r="K184" i="2"/>
  <c r="M184" i="2"/>
  <c r="I185" i="2"/>
  <c r="K185" i="2"/>
  <c r="M185" i="2"/>
  <c r="I186" i="2"/>
  <c r="K186" i="2"/>
  <c r="M186" i="2"/>
  <c r="I187" i="2"/>
  <c r="K187" i="2"/>
  <c r="M187" i="2"/>
  <c r="I188" i="2"/>
  <c r="K188" i="2"/>
  <c r="M188" i="2"/>
  <c r="I189" i="2"/>
  <c r="K189" i="2"/>
  <c r="M189" i="2"/>
  <c r="I190" i="2"/>
  <c r="K190" i="2"/>
  <c r="M190" i="2"/>
  <c r="I191" i="2"/>
  <c r="J191" i="2" s="1"/>
  <c r="K191" i="2"/>
  <c r="M191" i="2"/>
  <c r="I192" i="2"/>
  <c r="K192" i="2"/>
  <c r="M192" i="2"/>
  <c r="I193" i="2"/>
  <c r="K193" i="2"/>
  <c r="M193" i="2"/>
  <c r="I194" i="2"/>
  <c r="K194" i="2"/>
  <c r="M194" i="2"/>
  <c r="N194" i="2" s="1"/>
  <c r="I195" i="2"/>
  <c r="K195" i="2"/>
  <c r="M195" i="2"/>
  <c r="I196" i="2"/>
  <c r="K196" i="2"/>
  <c r="M196" i="2"/>
  <c r="I197" i="2"/>
  <c r="K197" i="2"/>
  <c r="M197" i="2"/>
  <c r="I198" i="2"/>
  <c r="K198" i="2"/>
  <c r="M198" i="2"/>
  <c r="I199" i="2"/>
  <c r="K199" i="2"/>
  <c r="M199" i="2"/>
  <c r="I200" i="2"/>
  <c r="K200" i="2"/>
  <c r="M200" i="2"/>
  <c r="I201" i="2"/>
  <c r="K201" i="2"/>
  <c r="M201" i="2"/>
  <c r="I202" i="2"/>
  <c r="K202" i="2"/>
  <c r="M202" i="2"/>
  <c r="I203" i="2"/>
  <c r="K203" i="2"/>
  <c r="M203" i="2"/>
  <c r="I204" i="2"/>
  <c r="K204" i="2"/>
  <c r="M204" i="2"/>
  <c r="I205" i="2"/>
  <c r="K205" i="2"/>
  <c r="M205" i="2"/>
  <c r="I206" i="2"/>
  <c r="K206" i="2"/>
  <c r="M206" i="2"/>
  <c r="I207" i="2"/>
  <c r="K207" i="2"/>
  <c r="M207" i="2"/>
  <c r="I208" i="2"/>
  <c r="K208" i="2"/>
  <c r="M208" i="2"/>
  <c r="I209" i="2"/>
  <c r="K209" i="2"/>
  <c r="M209" i="2"/>
  <c r="I210" i="2"/>
  <c r="K210" i="2"/>
  <c r="M210" i="2"/>
  <c r="I211" i="2"/>
  <c r="K211" i="2"/>
  <c r="M211" i="2"/>
  <c r="I212" i="2"/>
  <c r="K212" i="2"/>
  <c r="M212" i="2"/>
  <c r="I213" i="2"/>
  <c r="K213" i="2"/>
  <c r="M213" i="2"/>
  <c r="I214" i="2"/>
  <c r="K214" i="2"/>
  <c r="M214" i="2"/>
  <c r="I215" i="2"/>
  <c r="K215" i="2"/>
  <c r="M215" i="2"/>
  <c r="I216" i="2"/>
  <c r="K216" i="2"/>
  <c r="M216" i="2"/>
  <c r="I217" i="2"/>
  <c r="K217" i="2"/>
  <c r="M217" i="2"/>
  <c r="I218" i="2"/>
  <c r="K218" i="2"/>
  <c r="M218" i="2"/>
  <c r="I219" i="2"/>
  <c r="K219" i="2"/>
  <c r="M219" i="2"/>
  <c r="I220" i="2"/>
  <c r="K220" i="2"/>
  <c r="M220" i="2"/>
  <c r="I221" i="2"/>
  <c r="K221" i="2"/>
  <c r="M221" i="2"/>
  <c r="N221" i="2"/>
  <c r="I222" i="2"/>
  <c r="K222" i="2"/>
  <c r="M222" i="2"/>
  <c r="I223" i="2"/>
  <c r="K223" i="2"/>
  <c r="M223" i="2"/>
  <c r="I224" i="2"/>
  <c r="K224" i="2"/>
  <c r="M224" i="2"/>
  <c r="I225" i="2"/>
  <c r="K225" i="2"/>
  <c r="M225" i="2"/>
  <c r="I226" i="2"/>
  <c r="K226" i="2"/>
  <c r="M226" i="2"/>
  <c r="I227" i="2"/>
  <c r="K227" i="2"/>
  <c r="M227" i="2"/>
  <c r="I228" i="2"/>
  <c r="K228" i="2"/>
  <c r="M228" i="2"/>
  <c r="I229" i="2"/>
  <c r="K229" i="2"/>
  <c r="M229" i="2"/>
  <c r="I230" i="2"/>
  <c r="K230" i="2"/>
  <c r="M230" i="2"/>
  <c r="I231" i="2"/>
  <c r="K231" i="2"/>
  <c r="M231" i="2"/>
  <c r="I232" i="2"/>
  <c r="K232" i="2"/>
  <c r="M232" i="2"/>
  <c r="I233" i="2"/>
  <c r="K233" i="2"/>
  <c r="M233" i="2"/>
  <c r="I234" i="2"/>
  <c r="K234" i="2"/>
  <c r="M234" i="2"/>
  <c r="N234" i="2" s="1"/>
  <c r="I235" i="2"/>
  <c r="K235" i="2"/>
  <c r="M235" i="2"/>
  <c r="I236" i="2"/>
  <c r="K236" i="2"/>
  <c r="M236" i="2"/>
  <c r="I237" i="2"/>
  <c r="K237" i="2"/>
  <c r="M237" i="2"/>
  <c r="N237" i="2"/>
  <c r="I238" i="2"/>
  <c r="K238" i="2"/>
  <c r="M238" i="2"/>
  <c r="I239" i="2"/>
  <c r="K239" i="2"/>
  <c r="M239" i="2"/>
  <c r="I240" i="2"/>
  <c r="K240" i="2"/>
  <c r="M240" i="2"/>
  <c r="I241" i="2"/>
  <c r="K241" i="2"/>
  <c r="M241" i="2"/>
  <c r="N241" i="2" s="1"/>
  <c r="I242" i="2"/>
  <c r="K242" i="2"/>
  <c r="M242" i="2"/>
  <c r="I243" i="2"/>
  <c r="K243" i="2"/>
  <c r="M243" i="2"/>
  <c r="I244" i="2"/>
  <c r="K244" i="2"/>
  <c r="M244" i="2"/>
  <c r="N244" i="2"/>
  <c r="I245" i="2"/>
  <c r="K245" i="2"/>
  <c r="M245" i="2"/>
  <c r="I246" i="2"/>
  <c r="K246" i="2"/>
  <c r="M246" i="2"/>
  <c r="I247" i="2"/>
  <c r="K247" i="2"/>
  <c r="M247" i="2"/>
  <c r="I248" i="2"/>
  <c r="K248" i="2"/>
  <c r="M248" i="2"/>
  <c r="I249" i="2"/>
  <c r="K249" i="2"/>
  <c r="M249" i="2"/>
  <c r="I250" i="2"/>
  <c r="K250" i="2"/>
  <c r="M250" i="2"/>
  <c r="I251" i="2"/>
  <c r="K251" i="2"/>
  <c r="M251" i="2"/>
  <c r="I252" i="2"/>
  <c r="K252" i="2"/>
  <c r="M252" i="2"/>
  <c r="I253" i="2"/>
  <c r="K253" i="2"/>
  <c r="M253" i="2"/>
  <c r="I254" i="2"/>
  <c r="K254" i="2"/>
  <c r="M254" i="2"/>
  <c r="I255" i="2"/>
  <c r="K255" i="2"/>
  <c r="M255" i="2"/>
  <c r="I256" i="2"/>
  <c r="K256" i="2"/>
  <c r="M256" i="2"/>
  <c r="I257" i="2"/>
  <c r="K257" i="2"/>
  <c r="M257" i="2"/>
  <c r="I258" i="2"/>
  <c r="K258" i="2"/>
  <c r="M258" i="2"/>
  <c r="I259" i="2"/>
  <c r="K259" i="2"/>
  <c r="M259" i="2"/>
  <c r="I260" i="2"/>
  <c r="K260" i="2"/>
  <c r="M260" i="2"/>
  <c r="I261" i="2"/>
  <c r="K261" i="2"/>
  <c r="M261" i="2"/>
  <c r="I262" i="2"/>
  <c r="K262" i="2"/>
  <c r="M262" i="2"/>
  <c r="I263" i="2"/>
  <c r="K263" i="2"/>
  <c r="M263" i="2"/>
  <c r="I264" i="2"/>
  <c r="K264" i="2"/>
  <c r="M264" i="2"/>
  <c r="N264" i="2"/>
  <c r="I265" i="2"/>
  <c r="K265" i="2"/>
  <c r="M265" i="2"/>
  <c r="I266" i="2"/>
  <c r="K266" i="2"/>
  <c r="M266" i="2"/>
  <c r="I267" i="2"/>
  <c r="K267" i="2"/>
  <c r="M267" i="2"/>
  <c r="I268" i="2"/>
  <c r="K268" i="2"/>
  <c r="M268" i="2"/>
  <c r="N268" i="2" s="1"/>
  <c r="I269" i="2"/>
  <c r="K269" i="2"/>
  <c r="M269" i="2"/>
  <c r="I270" i="2"/>
  <c r="K270" i="2"/>
  <c r="M270" i="2"/>
  <c r="I271" i="2"/>
  <c r="K271" i="2"/>
  <c r="M271" i="2"/>
  <c r="N271" i="2"/>
  <c r="I272" i="2"/>
  <c r="K272" i="2"/>
  <c r="M272" i="2"/>
  <c r="I273" i="2"/>
  <c r="K273" i="2"/>
  <c r="M273" i="2"/>
  <c r="I274" i="2"/>
  <c r="K274" i="2"/>
  <c r="M274" i="2"/>
  <c r="I275" i="2"/>
  <c r="K275" i="2"/>
  <c r="M275" i="2"/>
  <c r="I276" i="2"/>
  <c r="K276" i="2"/>
  <c r="M276" i="2"/>
  <c r="I277" i="2"/>
  <c r="K277" i="2"/>
  <c r="M277" i="2"/>
  <c r="I278" i="2"/>
  <c r="K278" i="2"/>
  <c r="M278" i="2"/>
  <c r="I279" i="2"/>
  <c r="K279" i="2"/>
  <c r="M279" i="2"/>
  <c r="N279" i="2" s="1"/>
  <c r="I280" i="2"/>
  <c r="K280" i="2"/>
  <c r="M280" i="2"/>
  <c r="I281" i="2"/>
  <c r="K281" i="2"/>
  <c r="M281" i="2"/>
  <c r="I282" i="2"/>
  <c r="K282" i="2"/>
  <c r="M282" i="2"/>
  <c r="I283" i="2"/>
  <c r="K283" i="2"/>
  <c r="M283" i="2"/>
  <c r="I284" i="2"/>
  <c r="K284" i="2"/>
  <c r="M284" i="2"/>
  <c r="I285" i="2"/>
  <c r="K285" i="2"/>
  <c r="M285" i="2"/>
  <c r="I286" i="2"/>
  <c r="K286" i="2"/>
  <c r="M286" i="2"/>
  <c r="I287" i="2"/>
  <c r="K287" i="2"/>
  <c r="M287" i="2"/>
  <c r="I288" i="2"/>
  <c r="K288" i="2"/>
  <c r="M288" i="2"/>
  <c r="I289" i="2"/>
  <c r="K289" i="2"/>
  <c r="M289" i="2"/>
  <c r="I290" i="2"/>
  <c r="K290" i="2"/>
  <c r="M290" i="2"/>
  <c r="I291" i="2"/>
  <c r="K291" i="2"/>
  <c r="M291" i="2"/>
  <c r="I292" i="2"/>
  <c r="K292" i="2"/>
  <c r="M292" i="2"/>
  <c r="N292" i="2" s="1"/>
  <c r="I293" i="2"/>
  <c r="K293" i="2"/>
  <c r="M293" i="2"/>
  <c r="I294" i="2"/>
  <c r="K294" i="2"/>
  <c r="M294" i="2"/>
  <c r="I295" i="2"/>
  <c r="K295" i="2"/>
  <c r="M295" i="2"/>
  <c r="N295" i="2" s="1"/>
  <c r="I296" i="2"/>
  <c r="K296" i="2"/>
  <c r="M296" i="2"/>
  <c r="I297" i="2"/>
  <c r="K297" i="2"/>
  <c r="M297" i="2"/>
  <c r="I298" i="2"/>
  <c r="K298" i="2"/>
  <c r="M298" i="2"/>
  <c r="I299" i="2"/>
  <c r="K299" i="2"/>
  <c r="M299" i="2"/>
  <c r="I300" i="2"/>
  <c r="K300" i="2"/>
  <c r="M300" i="2"/>
  <c r="I301" i="2"/>
  <c r="K301" i="2"/>
  <c r="M301" i="2"/>
  <c r="I302" i="2"/>
  <c r="K302" i="2"/>
  <c r="M302" i="2"/>
  <c r="I303" i="2"/>
  <c r="K303" i="2"/>
  <c r="M303" i="2"/>
  <c r="I304" i="2"/>
  <c r="K304" i="2"/>
  <c r="M304" i="2"/>
  <c r="N304" i="2" s="1"/>
  <c r="I305" i="2"/>
  <c r="K305" i="2"/>
  <c r="M305" i="2"/>
  <c r="I306" i="2"/>
  <c r="K306" i="2"/>
  <c r="M306" i="2"/>
  <c r="I307" i="2"/>
  <c r="K307" i="2"/>
  <c r="M307" i="2"/>
  <c r="N307" i="2" s="1"/>
  <c r="I308" i="2"/>
  <c r="K308" i="2"/>
  <c r="M308" i="2"/>
  <c r="I309" i="2"/>
  <c r="K309" i="2"/>
  <c r="M309" i="2"/>
  <c r="I310" i="2"/>
  <c r="K310" i="2"/>
  <c r="M310" i="2"/>
  <c r="I311" i="2"/>
  <c r="K311" i="2"/>
  <c r="M311" i="2"/>
  <c r="I312" i="2"/>
  <c r="K312" i="2"/>
  <c r="M312" i="2"/>
  <c r="I313" i="2"/>
  <c r="K313" i="2"/>
  <c r="M313" i="2"/>
  <c r="I314" i="2"/>
  <c r="K314" i="2"/>
  <c r="M314" i="2"/>
  <c r="I315" i="2"/>
  <c r="K315" i="2"/>
  <c r="M315" i="2"/>
  <c r="I316" i="2"/>
  <c r="K316" i="2"/>
  <c r="M316" i="2"/>
  <c r="N316" i="2" s="1"/>
  <c r="I317" i="2"/>
  <c r="J317" i="2" s="1"/>
  <c r="K317" i="2"/>
  <c r="M317" i="2"/>
  <c r="I318" i="2"/>
  <c r="K318" i="2"/>
  <c r="M318" i="2"/>
  <c r="I319" i="2"/>
  <c r="K319" i="2"/>
  <c r="M319" i="2"/>
  <c r="I320" i="2"/>
  <c r="K320" i="2"/>
  <c r="M320" i="2"/>
  <c r="I321" i="2"/>
  <c r="K321" i="2"/>
  <c r="M321" i="2"/>
  <c r="I322" i="2"/>
  <c r="K322" i="2"/>
  <c r="M322" i="2"/>
  <c r="I323" i="2"/>
  <c r="K323" i="2"/>
  <c r="M323" i="2"/>
  <c r="I324" i="2"/>
  <c r="J324" i="2" s="1"/>
  <c r="K324" i="2"/>
  <c r="M324" i="2"/>
  <c r="I325" i="2"/>
  <c r="K325" i="2"/>
  <c r="M325" i="2"/>
  <c r="I326" i="2"/>
  <c r="K326" i="2"/>
  <c r="M326" i="2"/>
  <c r="I327" i="2"/>
  <c r="K327" i="2"/>
  <c r="M327" i="2"/>
  <c r="I328" i="2"/>
  <c r="K328" i="2"/>
  <c r="M328" i="2"/>
  <c r="I329" i="2"/>
  <c r="K329" i="2"/>
  <c r="M329" i="2"/>
  <c r="I330" i="2"/>
  <c r="K330" i="2"/>
  <c r="M330" i="2"/>
  <c r="I331" i="2"/>
  <c r="K331" i="2"/>
  <c r="M331" i="2"/>
  <c r="I332" i="2"/>
  <c r="K332" i="2"/>
  <c r="M332" i="2"/>
  <c r="I333" i="2"/>
  <c r="K333" i="2"/>
  <c r="M333" i="2"/>
  <c r="I334" i="2"/>
  <c r="K334" i="2"/>
  <c r="M334" i="2"/>
  <c r="I335" i="2"/>
  <c r="K335" i="2"/>
  <c r="M335" i="2"/>
  <c r="I336" i="2"/>
  <c r="K336" i="2"/>
  <c r="M336" i="2"/>
  <c r="I337" i="2"/>
  <c r="K337" i="2"/>
  <c r="M337" i="2"/>
  <c r="I338" i="2"/>
  <c r="K338" i="2"/>
  <c r="M338" i="2"/>
  <c r="I339" i="2"/>
  <c r="K339" i="2"/>
  <c r="M339" i="2"/>
  <c r="I340" i="2"/>
  <c r="K340" i="2"/>
  <c r="M340" i="2"/>
  <c r="I341" i="2"/>
  <c r="K341" i="2"/>
  <c r="M341" i="2"/>
  <c r="I342" i="2"/>
  <c r="K342" i="2"/>
  <c r="M342" i="2"/>
  <c r="I343" i="2"/>
  <c r="K343" i="2"/>
  <c r="M343" i="2"/>
  <c r="I344" i="2"/>
  <c r="K344" i="2"/>
  <c r="M344" i="2"/>
  <c r="I345" i="2"/>
  <c r="K345" i="2"/>
  <c r="M345" i="2"/>
  <c r="I346" i="2"/>
  <c r="K346" i="2"/>
  <c r="M346" i="2"/>
  <c r="I347" i="2"/>
  <c r="K347" i="2"/>
  <c r="M347" i="2"/>
  <c r="N347" i="2" s="1"/>
  <c r="I348" i="2"/>
  <c r="K348" i="2"/>
  <c r="M348" i="2"/>
  <c r="I349" i="2"/>
  <c r="K349" i="2"/>
  <c r="M349" i="2"/>
  <c r="I350" i="2"/>
  <c r="K350" i="2"/>
  <c r="M350" i="2"/>
  <c r="I351" i="2"/>
  <c r="K351" i="2"/>
  <c r="M351" i="2"/>
  <c r="I352" i="2"/>
  <c r="K352" i="2"/>
  <c r="M352" i="2"/>
  <c r="N352" i="2" s="1"/>
  <c r="I353" i="2"/>
  <c r="K353" i="2"/>
  <c r="M353" i="2"/>
  <c r="I354" i="2"/>
  <c r="K354" i="2"/>
  <c r="M354" i="2"/>
  <c r="I355" i="2"/>
  <c r="K355" i="2"/>
  <c r="M355" i="2"/>
  <c r="I356" i="2"/>
  <c r="K356" i="2"/>
  <c r="M356" i="2"/>
  <c r="I357" i="2"/>
  <c r="K357" i="2"/>
  <c r="M357" i="2"/>
  <c r="I358" i="2"/>
  <c r="K358" i="2"/>
  <c r="M358" i="2"/>
  <c r="N358" i="2"/>
  <c r="I359" i="2"/>
  <c r="K359" i="2"/>
  <c r="M359" i="2"/>
  <c r="I360" i="2"/>
  <c r="K360" i="2"/>
  <c r="M360" i="2"/>
  <c r="I361" i="2"/>
  <c r="K361" i="2"/>
  <c r="M361" i="2"/>
  <c r="I362" i="2"/>
  <c r="K362" i="2"/>
  <c r="M362" i="2"/>
  <c r="I363" i="2"/>
  <c r="K363" i="2"/>
  <c r="M363" i="2"/>
  <c r="N363" i="2" s="1"/>
  <c r="I364" i="2"/>
  <c r="K364" i="2"/>
  <c r="M364" i="2"/>
  <c r="I365" i="2"/>
  <c r="K365" i="2"/>
  <c r="M365" i="2"/>
  <c r="I366" i="2"/>
  <c r="K366" i="2"/>
  <c r="M366" i="2"/>
  <c r="N366" i="2" s="1"/>
  <c r="I367" i="2"/>
  <c r="K367" i="2"/>
  <c r="M367" i="2"/>
  <c r="I368" i="2"/>
  <c r="K368" i="2"/>
  <c r="M368" i="2"/>
  <c r="I369" i="2"/>
  <c r="K369" i="2"/>
  <c r="M369" i="2"/>
  <c r="I370" i="2"/>
  <c r="K370" i="2"/>
  <c r="M370" i="2"/>
  <c r="I371" i="2"/>
  <c r="J371" i="2" s="1"/>
  <c r="K371" i="2"/>
  <c r="M371" i="2"/>
  <c r="I372" i="2"/>
  <c r="K372" i="2"/>
  <c r="M372" i="2"/>
  <c r="I373" i="2"/>
  <c r="K373" i="2"/>
  <c r="M373" i="2"/>
  <c r="I374" i="2"/>
  <c r="K374" i="2"/>
  <c r="M374" i="2"/>
  <c r="I375" i="2"/>
  <c r="K375" i="2"/>
  <c r="M375" i="2"/>
  <c r="I376" i="2"/>
  <c r="K376" i="2"/>
  <c r="M376" i="2"/>
  <c r="I377" i="2"/>
  <c r="K377" i="2"/>
  <c r="M377" i="2"/>
  <c r="I378" i="2"/>
  <c r="K378" i="2"/>
  <c r="M378" i="2"/>
  <c r="I379" i="2"/>
  <c r="K379" i="2"/>
  <c r="M379" i="2"/>
  <c r="N379" i="2" s="1"/>
  <c r="I380" i="2"/>
  <c r="K380" i="2"/>
  <c r="M380" i="2"/>
  <c r="I381" i="2"/>
  <c r="K381" i="2"/>
  <c r="M381" i="2"/>
  <c r="I382" i="2"/>
  <c r="K382" i="2"/>
  <c r="M382" i="2"/>
  <c r="I383" i="2"/>
  <c r="K383" i="2"/>
  <c r="M383" i="2"/>
  <c r="I384" i="2"/>
  <c r="K384" i="2"/>
  <c r="M384" i="2"/>
  <c r="I385" i="2"/>
  <c r="K385" i="2"/>
  <c r="M385" i="2"/>
  <c r="I386" i="2"/>
  <c r="K386" i="2"/>
  <c r="M386" i="2"/>
  <c r="I387" i="2"/>
  <c r="J387" i="2" s="1"/>
  <c r="K387" i="2"/>
  <c r="M387" i="2"/>
  <c r="N387" i="2" s="1"/>
  <c r="I388" i="2"/>
  <c r="K388" i="2"/>
  <c r="M388" i="2"/>
  <c r="I389" i="2"/>
  <c r="K389" i="2"/>
  <c r="M389" i="2"/>
  <c r="I390" i="2"/>
  <c r="K390" i="2"/>
  <c r="M390" i="2"/>
  <c r="I391" i="2"/>
  <c r="K391" i="2"/>
  <c r="M391" i="2"/>
  <c r="I392" i="2"/>
  <c r="K392" i="2"/>
  <c r="M392" i="2"/>
  <c r="I393" i="2"/>
  <c r="K393" i="2"/>
  <c r="M393" i="2"/>
  <c r="I394" i="2"/>
  <c r="K394" i="2"/>
  <c r="M394" i="2"/>
  <c r="I395" i="2"/>
  <c r="K395" i="2"/>
  <c r="M395" i="2"/>
  <c r="I396" i="2"/>
  <c r="K396" i="2"/>
  <c r="M396" i="2"/>
  <c r="I397" i="2"/>
  <c r="K397" i="2"/>
  <c r="M397" i="2"/>
  <c r="I398" i="2"/>
  <c r="K398" i="2"/>
  <c r="M398" i="2"/>
  <c r="I399" i="2"/>
  <c r="K399" i="2"/>
  <c r="M399" i="2"/>
  <c r="I400" i="2"/>
  <c r="K400" i="2"/>
  <c r="M400" i="2"/>
  <c r="I401" i="2"/>
  <c r="K401" i="2"/>
  <c r="M401" i="2"/>
  <c r="N401" i="2" s="1"/>
  <c r="I402" i="2"/>
  <c r="J402" i="2" s="1"/>
  <c r="K402" i="2"/>
  <c r="M402" i="2"/>
  <c r="I403" i="2"/>
  <c r="K403" i="2"/>
  <c r="M403" i="2"/>
  <c r="I404" i="2"/>
  <c r="K404" i="2"/>
  <c r="M404" i="2"/>
  <c r="I405" i="2"/>
  <c r="K405" i="2"/>
  <c r="M405" i="2"/>
  <c r="N405" i="2" s="1"/>
  <c r="I406" i="2"/>
  <c r="K406" i="2"/>
  <c r="M406" i="2"/>
  <c r="N406" i="2"/>
  <c r="I407" i="2"/>
  <c r="K407" i="2"/>
  <c r="M407" i="2"/>
  <c r="I408" i="2"/>
  <c r="K408" i="2"/>
  <c r="M408" i="2"/>
  <c r="N408" i="2"/>
  <c r="I409" i="2"/>
  <c r="J409" i="2" s="1"/>
  <c r="K409" i="2"/>
  <c r="M409" i="2"/>
  <c r="I410" i="2"/>
  <c r="K410" i="2"/>
  <c r="M410" i="2"/>
  <c r="I411" i="2"/>
  <c r="K411" i="2"/>
  <c r="M411" i="2"/>
  <c r="I412" i="2"/>
  <c r="K412" i="2"/>
  <c r="M412" i="2"/>
  <c r="N412" i="2" s="1"/>
  <c r="I413" i="2"/>
  <c r="K413" i="2"/>
  <c r="M413" i="2"/>
  <c r="N413" i="2" s="1"/>
  <c r="I414" i="2"/>
  <c r="K414" i="2"/>
  <c r="M414" i="2"/>
  <c r="I415" i="2"/>
  <c r="K415" i="2"/>
  <c r="M415" i="2"/>
  <c r="N415" i="2"/>
  <c r="I416" i="2"/>
  <c r="J416" i="2"/>
  <c r="K416" i="2"/>
  <c r="M416" i="2"/>
  <c r="N416" i="2" s="1"/>
  <c r="I417" i="2"/>
  <c r="K417" i="2"/>
  <c r="M417" i="2"/>
  <c r="I418" i="2"/>
  <c r="K418" i="2"/>
  <c r="M418" i="2"/>
  <c r="I419" i="2"/>
  <c r="K419" i="2"/>
  <c r="M419" i="2"/>
  <c r="I420" i="2"/>
  <c r="J420" i="2" s="1"/>
  <c r="K420" i="2"/>
  <c r="M420" i="2"/>
  <c r="N420" i="2" s="1"/>
  <c r="I421" i="2"/>
  <c r="K421" i="2"/>
  <c r="M421" i="2"/>
  <c r="I422" i="2"/>
  <c r="K422" i="2"/>
  <c r="M422" i="2"/>
  <c r="I423" i="2"/>
  <c r="K423" i="2"/>
  <c r="M423" i="2"/>
  <c r="N423" i="2" s="1"/>
  <c r="I424" i="2"/>
  <c r="K424" i="2"/>
  <c r="M424" i="2"/>
  <c r="I425" i="2"/>
  <c r="K425" i="2"/>
  <c r="M425" i="2"/>
  <c r="I426" i="2"/>
  <c r="K426" i="2"/>
  <c r="M426" i="2"/>
  <c r="N426" i="2" s="1"/>
  <c r="I427" i="2"/>
  <c r="K427" i="2"/>
  <c r="M427" i="2"/>
  <c r="I428" i="2"/>
  <c r="K428" i="2"/>
  <c r="M428" i="2"/>
  <c r="N428" i="2"/>
  <c r="I429" i="2"/>
  <c r="K429" i="2"/>
  <c r="M429" i="2"/>
  <c r="I430" i="2"/>
  <c r="K430" i="2"/>
  <c r="M430" i="2"/>
  <c r="I431" i="2"/>
  <c r="K431" i="2"/>
  <c r="M431" i="2"/>
  <c r="N431" i="2" s="1"/>
  <c r="I432" i="2"/>
  <c r="J432" i="2" s="1"/>
  <c r="K432" i="2"/>
  <c r="M432" i="2"/>
  <c r="I433" i="2"/>
  <c r="K433" i="2"/>
  <c r="M433" i="2"/>
  <c r="I434" i="2"/>
  <c r="K434" i="2"/>
  <c r="M434" i="2"/>
  <c r="I435" i="2"/>
  <c r="K435" i="2"/>
  <c r="M435" i="2"/>
  <c r="I436" i="2"/>
  <c r="K436" i="2"/>
  <c r="M436" i="2"/>
  <c r="I437" i="2"/>
  <c r="K437" i="2"/>
  <c r="M437" i="2"/>
  <c r="I438" i="2"/>
  <c r="K438" i="2"/>
  <c r="M438" i="2"/>
  <c r="I439" i="2"/>
  <c r="K439" i="2"/>
  <c r="M439" i="2"/>
  <c r="N439" i="2" s="1"/>
  <c r="I440" i="2"/>
  <c r="K440" i="2"/>
  <c r="M440" i="2"/>
  <c r="I441" i="2"/>
  <c r="K441" i="2"/>
  <c r="M441" i="2"/>
  <c r="N441" i="2"/>
  <c r="I442" i="2"/>
  <c r="K442" i="2"/>
  <c r="M442" i="2"/>
  <c r="I443" i="2"/>
  <c r="J443" i="2" s="1"/>
  <c r="K443" i="2"/>
  <c r="M443" i="2"/>
  <c r="N443" i="2" s="1"/>
  <c r="I444" i="2"/>
  <c r="K444" i="2"/>
  <c r="M444" i="2"/>
  <c r="I445" i="2"/>
  <c r="K445" i="2"/>
  <c r="M445" i="2"/>
  <c r="I446" i="2"/>
  <c r="K446" i="2"/>
  <c r="M446" i="2"/>
  <c r="N446" i="2"/>
  <c r="I447" i="2"/>
  <c r="K447" i="2"/>
  <c r="M447" i="2"/>
  <c r="I448" i="2"/>
  <c r="K448" i="2"/>
  <c r="M448" i="2"/>
  <c r="N448" i="2"/>
  <c r="I449" i="2"/>
  <c r="K449" i="2"/>
  <c r="M449" i="2"/>
  <c r="I450" i="2"/>
  <c r="J450" i="2" s="1"/>
  <c r="K450" i="2"/>
  <c r="M450" i="2"/>
  <c r="I451" i="2"/>
  <c r="K451" i="2"/>
  <c r="M451" i="2"/>
  <c r="I452" i="2"/>
  <c r="K452" i="2"/>
  <c r="M452" i="2"/>
  <c r="I453" i="2"/>
  <c r="K453" i="2"/>
  <c r="M453" i="2"/>
  <c r="I454" i="2"/>
  <c r="K454" i="2"/>
  <c r="M454" i="2"/>
  <c r="I455" i="2"/>
  <c r="K455" i="2"/>
  <c r="M455" i="2"/>
  <c r="I456" i="2"/>
  <c r="K456" i="2"/>
  <c r="M456" i="2"/>
  <c r="I457" i="2"/>
  <c r="J457" i="2"/>
  <c r="K457" i="2"/>
  <c r="M457" i="2"/>
  <c r="N457" i="2" s="1"/>
  <c r="O457" i="2" s="1"/>
  <c r="I458" i="2"/>
  <c r="K458" i="2"/>
  <c r="M458" i="2"/>
  <c r="I459" i="2"/>
  <c r="K459" i="2"/>
  <c r="M459" i="2"/>
  <c r="I460" i="2"/>
  <c r="K460" i="2"/>
  <c r="M460" i="2"/>
  <c r="I461" i="2"/>
  <c r="J461" i="2" s="1"/>
  <c r="K461" i="2"/>
  <c r="M461" i="2"/>
  <c r="N461" i="2" s="1"/>
  <c r="I462" i="2"/>
  <c r="K462" i="2"/>
  <c r="M462" i="2"/>
  <c r="I463" i="2"/>
  <c r="K463" i="2"/>
  <c r="M463" i="2"/>
  <c r="N463" i="2"/>
  <c r="I464" i="2"/>
  <c r="J464" i="2"/>
  <c r="K464" i="2"/>
  <c r="M464" i="2"/>
  <c r="I465" i="2"/>
  <c r="K465" i="2"/>
  <c r="M465" i="2"/>
  <c r="N465" i="2" s="1"/>
  <c r="I466" i="2"/>
  <c r="K466" i="2"/>
  <c r="M466" i="2"/>
  <c r="I467" i="2"/>
  <c r="K467" i="2"/>
  <c r="M467" i="2"/>
  <c r="I468" i="2"/>
  <c r="J468" i="2" s="1"/>
  <c r="K468" i="2"/>
  <c r="M468" i="2"/>
  <c r="N468" i="2"/>
  <c r="I469" i="2"/>
  <c r="J469" i="2" s="1"/>
  <c r="K469" i="2"/>
  <c r="M469" i="2"/>
  <c r="I470" i="2"/>
  <c r="K470" i="2"/>
  <c r="M470" i="2"/>
  <c r="N470" i="2"/>
  <c r="I471" i="2"/>
  <c r="K471" i="2"/>
  <c r="M471" i="2"/>
  <c r="I472" i="2"/>
  <c r="K472" i="2"/>
  <c r="M472" i="2"/>
  <c r="N472" i="2" s="1"/>
  <c r="I473" i="2"/>
  <c r="K473" i="2"/>
  <c r="M473" i="2"/>
  <c r="I474" i="2"/>
  <c r="K474" i="2"/>
  <c r="M474" i="2"/>
  <c r="N474" i="2" s="1"/>
  <c r="I475" i="2"/>
  <c r="K475" i="2"/>
  <c r="M475" i="2"/>
  <c r="N475" i="2" s="1"/>
  <c r="I476" i="2"/>
  <c r="K476" i="2"/>
  <c r="M476" i="2"/>
  <c r="N476" i="2" s="1"/>
  <c r="I477" i="2"/>
  <c r="K477" i="2"/>
  <c r="M477" i="2"/>
  <c r="I478" i="2"/>
  <c r="K478" i="2"/>
  <c r="M478" i="2"/>
  <c r="N478" i="2"/>
  <c r="I479" i="2"/>
  <c r="J479" i="2" s="1"/>
  <c r="K479" i="2"/>
  <c r="M479" i="2"/>
  <c r="I480" i="2"/>
  <c r="K480" i="2"/>
  <c r="M480" i="2"/>
  <c r="N480" i="2" s="1"/>
  <c r="I481" i="2"/>
  <c r="K481" i="2"/>
  <c r="M481" i="2"/>
  <c r="I482" i="2"/>
  <c r="K482" i="2"/>
  <c r="M482" i="2"/>
  <c r="N482" i="2"/>
  <c r="I483" i="2"/>
  <c r="K483" i="2"/>
  <c r="M483" i="2"/>
  <c r="I484" i="2"/>
  <c r="K484" i="2"/>
  <c r="M484" i="2"/>
  <c r="I485" i="2"/>
  <c r="K485" i="2"/>
  <c r="M485" i="2"/>
  <c r="I486" i="2"/>
  <c r="K486" i="2"/>
  <c r="M486" i="2"/>
  <c r="N486" i="2" s="1"/>
  <c r="I487" i="2"/>
  <c r="J487" i="2" s="1"/>
  <c r="K487" i="2"/>
  <c r="M487" i="2"/>
  <c r="I488" i="2"/>
  <c r="J488" i="2" s="1"/>
  <c r="K488" i="2"/>
  <c r="M488" i="2"/>
  <c r="I489" i="2"/>
  <c r="K489" i="2"/>
  <c r="M489" i="2"/>
  <c r="I490" i="2"/>
  <c r="K490" i="2"/>
  <c r="M490" i="2"/>
  <c r="N490" i="2"/>
  <c r="I491" i="2"/>
  <c r="J491" i="2"/>
  <c r="K491" i="2"/>
  <c r="M491" i="2"/>
  <c r="N491" i="2" s="1"/>
  <c r="I492" i="2"/>
  <c r="K492" i="2"/>
  <c r="M492" i="2"/>
  <c r="I493" i="2"/>
  <c r="K493" i="2"/>
  <c r="M493" i="2"/>
  <c r="N493" i="2" s="1"/>
  <c r="I494" i="2"/>
  <c r="K494" i="2"/>
  <c r="M494" i="2"/>
  <c r="N494" i="2" s="1"/>
  <c r="I495" i="2"/>
  <c r="J495" i="2"/>
  <c r="K495" i="2"/>
  <c r="M495" i="2"/>
  <c r="I496" i="2"/>
  <c r="K496" i="2"/>
  <c r="M496" i="2"/>
  <c r="I497" i="2"/>
  <c r="K497" i="2"/>
  <c r="M497" i="2"/>
  <c r="N497" i="2" s="1"/>
  <c r="I498" i="2"/>
  <c r="K498" i="2"/>
  <c r="M498" i="2"/>
  <c r="N498" i="2"/>
  <c r="I499" i="2"/>
  <c r="K499" i="2"/>
  <c r="M499" i="2"/>
  <c r="I500" i="2"/>
  <c r="K500" i="2"/>
  <c r="M500" i="2"/>
  <c r="N500" i="2"/>
  <c r="I501" i="2"/>
  <c r="J501" i="2" s="1"/>
  <c r="K501" i="2"/>
  <c r="M501" i="2"/>
  <c r="N501" i="2" s="1"/>
  <c r="I502" i="2"/>
  <c r="K502" i="2"/>
  <c r="M502" i="2"/>
  <c r="I503" i="2"/>
  <c r="K503" i="2"/>
  <c r="M503" i="2"/>
  <c r="N503" i="2" s="1"/>
  <c r="I504" i="2"/>
  <c r="K504" i="2"/>
  <c r="M504" i="2"/>
  <c r="N504" i="2" s="1"/>
  <c r="I505" i="2"/>
  <c r="J505" i="2" s="1"/>
  <c r="K505" i="2"/>
  <c r="M505" i="2"/>
  <c r="I506" i="2"/>
  <c r="K506" i="2"/>
  <c r="M506" i="2"/>
  <c r="I507" i="2"/>
  <c r="K507" i="2"/>
  <c r="M507" i="2"/>
  <c r="I508" i="2"/>
  <c r="J508" i="2" s="1"/>
  <c r="K508" i="2"/>
  <c r="M508" i="2"/>
  <c r="N508" i="2" s="1"/>
  <c r="I509" i="2"/>
  <c r="K509" i="2"/>
  <c r="M509" i="2"/>
  <c r="N509" i="2" s="1"/>
  <c r="I510" i="2"/>
  <c r="K510" i="2"/>
  <c r="M510" i="2"/>
  <c r="I511" i="2"/>
  <c r="K511" i="2"/>
  <c r="M511" i="2"/>
  <c r="I512" i="2"/>
  <c r="J512" i="2" s="1"/>
  <c r="K512" i="2"/>
  <c r="M512" i="2"/>
  <c r="N512" i="2"/>
  <c r="I513" i="2"/>
  <c r="K513" i="2"/>
  <c r="M513" i="2"/>
  <c r="I514" i="2"/>
  <c r="K514" i="2"/>
  <c r="M514" i="2"/>
  <c r="I515" i="2"/>
  <c r="K515" i="2"/>
  <c r="M515" i="2"/>
  <c r="I516" i="2"/>
  <c r="J516" i="2" s="1"/>
  <c r="K516" i="2"/>
  <c r="M516" i="2"/>
  <c r="N516" i="2"/>
  <c r="I517" i="2"/>
  <c r="J517" i="2" s="1"/>
  <c r="K517" i="2"/>
  <c r="M517" i="2"/>
  <c r="I518" i="2"/>
  <c r="K518" i="2"/>
  <c r="M518" i="2"/>
  <c r="N518" i="2"/>
  <c r="I519" i="2"/>
  <c r="J519" i="2" s="1"/>
  <c r="K519" i="2"/>
  <c r="M519" i="2"/>
  <c r="I520" i="2"/>
  <c r="K520" i="2"/>
  <c r="M520" i="2"/>
  <c r="I521" i="2"/>
  <c r="K521" i="2"/>
  <c r="M521" i="2"/>
  <c r="I522" i="2"/>
  <c r="K522" i="2"/>
  <c r="M522" i="2"/>
  <c r="N522" i="2"/>
  <c r="I523" i="2"/>
  <c r="K523" i="2"/>
  <c r="M523" i="2"/>
  <c r="I524" i="2"/>
  <c r="J524" i="2" s="1"/>
  <c r="K524" i="2"/>
  <c r="M524" i="2"/>
  <c r="I525" i="2"/>
  <c r="K525" i="2"/>
  <c r="M525" i="2"/>
  <c r="I526" i="2"/>
  <c r="K526" i="2"/>
  <c r="M526" i="2"/>
  <c r="N526" i="2"/>
  <c r="I527" i="2"/>
  <c r="J527" i="2" s="1"/>
  <c r="K527" i="2"/>
  <c r="M527" i="2"/>
  <c r="I528" i="2"/>
  <c r="K528" i="2"/>
  <c r="M528" i="2"/>
  <c r="I529" i="2"/>
  <c r="K529" i="2"/>
  <c r="M529" i="2"/>
  <c r="I530" i="2"/>
  <c r="K530" i="2"/>
  <c r="M530" i="2"/>
  <c r="N530" i="2" s="1"/>
  <c r="I531" i="2"/>
  <c r="J531" i="2" s="1"/>
  <c r="K531" i="2"/>
  <c r="M531" i="2"/>
  <c r="I532" i="2"/>
  <c r="K532" i="2"/>
  <c r="M532" i="2"/>
  <c r="N532" i="2"/>
  <c r="I533" i="2"/>
  <c r="K533" i="2"/>
  <c r="M533" i="2"/>
  <c r="N533" i="2" s="1"/>
  <c r="I534" i="2"/>
  <c r="J534" i="2" s="1"/>
  <c r="K534" i="2"/>
  <c r="M534" i="2"/>
  <c r="I535" i="2"/>
  <c r="K535" i="2"/>
  <c r="M535" i="2"/>
  <c r="I536" i="2"/>
  <c r="K536" i="2"/>
  <c r="M536" i="2"/>
  <c r="N536" i="2" s="1"/>
  <c r="I537" i="2"/>
  <c r="K537" i="2"/>
  <c r="M537" i="2"/>
  <c r="N537" i="2"/>
  <c r="I538" i="2"/>
  <c r="K538" i="2"/>
  <c r="M538" i="2"/>
  <c r="I539" i="2"/>
  <c r="K539" i="2"/>
  <c r="M539" i="2"/>
  <c r="N539" i="2" s="1"/>
  <c r="I540" i="2"/>
  <c r="K540" i="2"/>
  <c r="M540" i="2"/>
  <c r="N540" i="2" s="1"/>
  <c r="I541" i="2"/>
  <c r="K541" i="2"/>
  <c r="M541" i="2"/>
  <c r="I542" i="2"/>
  <c r="K542" i="2"/>
  <c r="M542" i="2"/>
  <c r="I543" i="2"/>
  <c r="K543" i="2"/>
  <c r="M543" i="2"/>
  <c r="N543" i="2" s="1"/>
  <c r="I544" i="2"/>
  <c r="K544" i="2"/>
  <c r="M544" i="2"/>
  <c r="I545" i="2"/>
  <c r="K545" i="2"/>
  <c r="M545" i="2"/>
  <c r="I546" i="2"/>
  <c r="K546" i="2"/>
  <c r="M546" i="2"/>
  <c r="I547" i="2"/>
  <c r="K547" i="2"/>
  <c r="M547" i="2"/>
  <c r="N547" i="2" s="1"/>
  <c r="I548" i="2"/>
  <c r="K548" i="2"/>
  <c r="M548" i="2"/>
  <c r="N548" i="2" s="1"/>
  <c r="I549" i="2"/>
  <c r="K549" i="2"/>
  <c r="M549" i="2"/>
  <c r="I550" i="2"/>
  <c r="K550" i="2"/>
  <c r="M550" i="2"/>
  <c r="I551" i="2"/>
  <c r="K551" i="2"/>
  <c r="M551" i="2"/>
  <c r="N551" i="2" s="1"/>
  <c r="I552" i="2"/>
  <c r="K552" i="2"/>
  <c r="M552" i="2"/>
  <c r="I553" i="2"/>
  <c r="K553" i="2"/>
  <c r="M553" i="2"/>
  <c r="N553" i="2" s="1"/>
  <c r="I554" i="2"/>
  <c r="K554" i="2"/>
  <c r="M554" i="2"/>
  <c r="N554" i="2"/>
  <c r="I555" i="2"/>
  <c r="J555" i="2" s="1"/>
  <c r="K555" i="2"/>
  <c r="M555" i="2"/>
  <c r="I556" i="2"/>
  <c r="K556" i="2"/>
  <c r="M556" i="2"/>
  <c r="N556" i="2"/>
  <c r="I557" i="2"/>
  <c r="K557" i="2"/>
  <c r="M557" i="2"/>
  <c r="I558" i="2"/>
  <c r="K558" i="2"/>
  <c r="M558" i="2"/>
  <c r="N558" i="2"/>
  <c r="I559" i="2"/>
  <c r="K559" i="2"/>
  <c r="M559" i="2"/>
  <c r="I560" i="2"/>
  <c r="K560" i="2"/>
  <c r="M560" i="2"/>
  <c r="N560" i="2"/>
  <c r="I561" i="2"/>
  <c r="J561" i="2" s="1"/>
  <c r="K561" i="2"/>
  <c r="M561" i="2"/>
  <c r="I562" i="2"/>
  <c r="J562" i="2" s="1"/>
  <c r="K562" i="2"/>
  <c r="M562" i="2"/>
  <c r="I563" i="2"/>
  <c r="K563" i="2"/>
  <c r="M563" i="2"/>
  <c r="I564" i="2"/>
  <c r="K564" i="2"/>
  <c r="M564" i="2"/>
  <c r="N564" i="2" s="1"/>
  <c r="I565" i="2"/>
  <c r="K565" i="2"/>
  <c r="M565" i="2"/>
  <c r="I566" i="2"/>
  <c r="K566" i="2"/>
  <c r="M566" i="2"/>
  <c r="I567" i="2"/>
  <c r="K567" i="2"/>
  <c r="M567" i="2"/>
  <c r="N567" i="2" s="1"/>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J82" i="2" s="1"/>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N172" i="2"/>
  <c r="J170" i="2"/>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D152" i="4" l="1"/>
  <c r="F152" i="4" s="1"/>
  <c r="D18" i="4"/>
  <c r="F18" i="4" s="1"/>
  <c r="D30" i="4"/>
  <c r="F30" i="4" s="1"/>
  <c r="D42" i="4"/>
  <c r="F42" i="4" s="1"/>
  <c r="D54" i="4"/>
  <c r="F54" i="4" s="1"/>
  <c r="D66" i="4"/>
  <c r="F66" i="4" s="1"/>
  <c r="D78" i="4"/>
  <c r="F78" i="4" s="1"/>
  <c r="D90" i="4"/>
  <c r="F90" i="4" s="1"/>
  <c r="D102" i="4"/>
  <c r="F102" i="4" s="1"/>
  <c r="D114" i="4"/>
  <c r="F114" i="4" s="1"/>
  <c r="D126" i="4"/>
  <c r="F126" i="4" s="1"/>
  <c r="D162" i="4"/>
  <c r="F162" i="4" s="1"/>
  <c r="D174" i="4"/>
  <c r="F174" i="4" s="1"/>
  <c r="D210" i="4"/>
  <c r="F210" i="4" s="1"/>
  <c r="D222" i="4"/>
  <c r="F222" i="4" s="1"/>
  <c r="D258" i="4"/>
  <c r="F258" i="4" s="1"/>
  <c r="D510" i="4"/>
  <c r="F510" i="4" s="1"/>
  <c r="D534" i="4"/>
  <c r="F534" i="4" s="1"/>
  <c r="D19" i="4"/>
  <c r="F19" i="4" s="1"/>
  <c r="D31" i="4"/>
  <c r="F31" i="4" s="1"/>
  <c r="D43" i="4"/>
  <c r="F43" i="4" s="1"/>
  <c r="D55" i="4"/>
  <c r="F55" i="4" s="1"/>
  <c r="D67" i="4"/>
  <c r="F67" i="4" s="1"/>
  <c r="D79" i="4"/>
  <c r="F79" i="4" s="1"/>
  <c r="D91" i="4"/>
  <c r="F91" i="4" s="1"/>
  <c r="D103" i="4"/>
  <c r="F103" i="4" s="1"/>
  <c r="D115" i="4"/>
  <c r="F115" i="4" s="1"/>
  <c r="D127" i="4"/>
  <c r="F127" i="4" s="1"/>
  <c r="D139" i="4"/>
  <c r="F139" i="4" s="1"/>
  <c r="D163" i="4"/>
  <c r="F163" i="4" s="1"/>
  <c r="D175" i="4"/>
  <c r="F175" i="4" s="1"/>
  <c r="D211" i="4"/>
  <c r="F211" i="4" s="1"/>
  <c r="D223" i="4"/>
  <c r="F223" i="4" s="1"/>
  <c r="D247" i="4"/>
  <c r="F247" i="4" s="1"/>
  <c r="D259" i="4"/>
  <c r="F259" i="4" s="1"/>
  <c r="D283" i="4"/>
  <c r="F283" i="4" s="1"/>
  <c r="D295" i="4"/>
  <c r="F295" i="4" s="1"/>
  <c r="D307" i="4"/>
  <c r="F307" i="4" s="1"/>
  <c r="D319" i="4"/>
  <c r="F319" i="4" s="1"/>
  <c r="D331" i="4"/>
  <c r="F331" i="4" s="1"/>
  <c r="D355" i="4"/>
  <c r="F355" i="4" s="1"/>
  <c r="D367" i="4"/>
  <c r="F367" i="4" s="1"/>
  <c r="D379" i="4"/>
  <c r="F379" i="4" s="1"/>
  <c r="D403" i="4"/>
  <c r="F403" i="4" s="1"/>
  <c r="D415" i="4"/>
  <c r="F415" i="4" s="1"/>
  <c r="D427" i="4"/>
  <c r="F427" i="4" s="1"/>
  <c r="D439" i="4"/>
  <c r="F439" i="4" s="1"/>
  <c r="D451" i="4"/>
  <c r="F451" i="4" s="1"/>
  <c r="D475" i="4"/>
  <c r="F475" i="4" s="1"/>
  <c r="D487" i="4"/>
  <c r="F487" i="4" s="1"/>
  <c r="D499" i="4"/>
  <c r="F499" i="4" s="1"/>
  <c r="D511" i="4"/>
  <c r="F511" i="4" s="1"/>
  <c r="D523" i="4"/>
  <c r="F523" i="4" s="1"/>
  <c r="D535" i="4"/>
  <c r="F535" i="4" s="1"/>
  <c r="D547" i="4"/>
  <c r="F547" i="4" s="1"/>
  <c r="D559" i="4"/>
  <c r="F559" i="4" s="1"/>
  <c r="D8" i="4"/>
  <c r="F8" i="4" s="1"/>
  <c r="D20" i="4"/>
  <c r="F20" i="4" s="1"/>
  <c r="D32" i="4"/>
  <c r="F32" i="4" s="1"/>
  <c r="D44" i="4"/>
  <c r="F44" i="4" s="1"/>
  <c r="D56" i="4"/>
  <c r="F56" i="4" s="1"/>
  <c r="D68" i="4"/>
  <c r="F68" i="4" s="1"/>
  <c r="D80" i="4"/>
  <c r="F80" i="4" s="1"/>
  <c r="D92" i="4"/>
  <c r="F92" i="4" s="1"/>
  <c r="D104" i="4"/>
  <c r="F104" i="4" s="1"/>
  <c r="D116" i="4"/>
  <c r="F116" i="4" s="1"/>
  <c r="D128" i="4"/>
  <c r="F128" i="4" s="1"/>
  <c r="D140" i="4"/>
  <c r="F140" i="4" s="1"/>
  <c r="D153" i="4"/>
  <c r="F153" i="4" s="1"/>
  <c r="D164" i="4"/>
  <c r="F164" i="4" s="1"/>
  <c r="D176" i="4"/>
  <c r="F176" i="4" s="1"/>
  <c r="D188" i="4"/>
  <c r="F188" i="4" s="1"/>
  <c r="D212" i="4"/>
  <c r="F212" i="4" s="1"/>
  <c r="D224" i="4"/>
  <c r="F224" i="4" s="1"/>
  <c r="D236" i="4"/>
  <c r="F236" i="4" s="1"/>
  <c r="D248" i="4"/>
  <c r="F248" i="4" s="1"/>
  <c r="D260" i="4"/>
  <c r="F260" i="4" s="1"/>
  <c r="D272" i="4"/>
  <c r="F272" i="4" s="1"/>
  <c r="D284" i="4"/>
  <c r="F284" i="4" s="1"/>
  <c r="D296" i="4"/>
  <c r="F296" i="4" s="1"/>
  <c r="D308" i="4"/>
  <c r="F308" i="4" s="1"/>
  <c r="D320" i="4"/>
  <c r="F320" i="4" s="1"/>
  <c r="D332" i="4"/>
  <c r="F332" i="4" s="1"/>
  <c r="D344" i="4"/>
  <c r="F344" i="4" s="1"/>
  <c r="D356" i="4"/>
  <c r="F356" i="4" s="1"/>
  <c r="D368" i="4"/>
  <c r="F368" i="4" s="1"/>
  <c r="D380" i="4"/>
  <c r="F380" i="4" s="1"/>
  <c r="D392" i="4"/>
  <c r="F392" i="4" s="1"/>
  <c r="D404" i="4"/>
  <c r="F404" i="4" s="1"/>
  <c r="D416" i="4"/>
  <c r="F416" i="4" s="1"/>
  <c r="D428" i="4"/>
  <c r="F428" i="4" s="1"/>
  <c r="D440" i="4"/>
  <c r="F440" i="4" s="1"/>
  <c r="D452" i="4"/>
  <c r="F452" i="4" s="1"/>
  <c r="D464" i="4"/>
  <c r="F464" i="4" s="1"/>
  <c r="D476" i="4"/>
  <c r="F476" i="4" s="1"/>
  <c r="D488" i="4"/>
  <c r="F488" i="4" s="1"/>
  <c r="D500" i="4"/>
  <c r="F500" i="4" s="1"/>
  <c r="D512" i="4"/>
  <c r="F512" i="4" s="1"/>
  <c r="D524" i="4"/>
  <c r="F524" i="4" s="1"/>
  <c r="D536" i="4"/>
  <c r="F536" i="4" s="1"/>
  <c r="D548" i="4"/>
  <c r="F548" i="4" s="1"/>
  <c r="D560" i="4"/>
  <c r="F560" i="4" s="1"/>
  <c r="D34" i="4"/>
  <c r="F34" i="4" s="1"/>
  <c r="D10" i="4"/>
  <c r="F10" i="4" s="1"/>
  <c r="D22" i="4"/>
  <c r="F22" i="4" s="1"/>
  <c r="D46" i="4"/>
  <c r="F46" i="4" s="1"/>
  <c r="D59" i="4"/>
  <c r="F59" i="4" s="1"/>
  <c r="D70" i="4"/>
  <c r="F70" i="4" s="1"/>
  <c r="D82" i="4"/>
  <c r="F82" i="4" s="1"/>
  <c r="D106" i="4"/>
  <c r="F106" i="4" s="1"/>
  <c r="D118" i="4"/>
  <c r="F118" i="4" s="1"/>
  <c r="D130" i="4"/>
  <c r="F130" i="4" s="1"/>
  <c r="D142" i="4"/>
  <c r="F142" i="4" s="1"/>
  <c r="D166" i="4"/>
  <c r="F166" i="4" s="1"/>
  <c r="D178" i="4"/>
  <c r="F178" i="4" s="1"/>
  <c r="D190" i="4"/>
  <c r="F190" i="4" s="1"/>
  <c r="D202" i="4"/>
  <c r="F202" i="4" s="1"/>
  <c r="D214" i="4"/>
  <c r="F214" i="4" s="1"/>
  <c r="D226" i="4"/>
  <c r="F226" i="4" s="1"/>
  <c r="D238" i="4"/>
  <c r="F238" i="4" s="1"/>
  <c r="D250" i="4"/>
  <c r="F250" i="4" s="1"/>
  <c r="D262" i="4"/>
  <c r="F262" i="4" s="1"/>
  <c r="D274" i="4"/>
  <c r="F274" i="4" s="1"/>
  <c r="D286" i="4"/>
  <c r="F286" i="4" s="1"/>
  <c r="D298" i="4"/>
  <c r="F298" i="4" s="1"/>
  <c r="D310" i="4"/>
  <c r="F310" i="4" s="1"/>
  <c r="D322" i="4"/>
  <c r="F322" i="4" s="1"/>
  <c r="D334" i="4"/>
  <c r="F334" i="4" s="1"/>
  <c r="D346" i="4"/>
  <c r="F346" i="4" s="1"/>
  <c r="D358" i="4"/>
  <c r="F358" i="4" s="1"/>
  <c r="D370" i="4"/>
  <c r="F370" i="4" s="1"/>
  <c r="D382" i="4"/>
  <c r="F382" i="4" s="1"/>
  <c r="D394" i="4"/>
  <c r="F394" i="4" s="1"/>
  <c r="D406" i="4"/>
  <c r="F406" i="4" s="1"/>
  <c r="D418" i="4"/>
  <c r="F418" i="4" s="1"/>
  <c r="D430" i="4"/>
  <c r="F430" i="4" s="1"/>
  <c r="D442" i="4"/>
  <c r="F442" i="4" s="1"/>
  <c r="D454" i="4"/>
  <c r="F454" i="4" s="1"/>
  <c r="D466" i="4"/>
  <c r="F466" i="4" s="1"/>
  <c r="D478" i="4"/>
  <c r="F478" i="4" s="1"/>
  <c r="D490" i="4"/>
  <c r="F490" i="4" s="1"/>
  <c r="D502" i="4"/>
  <c r="F502" i="4" s="1"/>
  <c r="D514" i="4"/>
  <c r="F514" i="4" s="1"/>
  <c r="D526" i="4"/>
  <c r="F526" i="4" s="1"/>
  <c r="D12" i="4"/>
  <c r="F12" i="4" s="1"/>
  <c r="D36" i="4"/>
  <c r="F36" i="4" s="1"/>
  <c r="D72" i="4"/>
  <c r="F72" i="4" s="1"/>
  <c r="D96" i="4"/>
  <c r="F96" i="4" s="1"/>
  <c r="D58" i="4"/>
  <c r="F58" i="4" s="1"/>
  <c r="D199" i="4"/>
  <c r="F199" i="4" s="1"/>
  <c r="D567" i="4"/>
  <c r="F567" i="4" s="1"/>
  <c r="D231" i="4"/>
  <c r="F231" i="4" s="1"/>
  <c r="D327" i="4"/>
  <c r="F327" i="4" s="1"/>
  <c r="D446" i="4"/>
  <c r="F446" i="4" s="1"/>
  <c r="D519" i="4"/>
  <c r="F519" i="4" s="1"/>
  <c r="D15" i="4"/>
  <c r="F15" i="4" s="1"/>
  <c r="D27" i="4"/>
  <c r="F27" i="4" s="1"/>
  <c r="D39" i="4"/>
  <c r="F39" i="4" s="1"/>
  <c r="D51" i="4"/>
  <c r="F51" i="4" s="1"/>
  <c r="D63" i="4"/>
  <c r="F63" i="4" s="1"/>
  <c r="D75" i="4"/>
  <c r="F75" i="4" s="1"/>
  <c r="D87" i="4"/>
  <c r="F87" i="4" s="1"/>
  <c r="D99" i="4"/>
  <c r="F99" i="4" s="1"/>
  <c r="D111" i="4"/>
  <c r="F111" i="4" s="1"/>
  <c r="D147" i="4"/>
  <c r="F147" i="4" s="1"/>
  <c r="D159" i="4"/>
  <c r="F159" i="4" s="1"/>
  <c r="D195" i="4"/>
  <c r="F195" i="4" s="1"/>
  <c r="D207" i="4"/>
  <c r="F207" i="4" s="1"/>
  <c r="D243" i="4"/>
  <c r="F243" i="4" s="1"/>
  <c r="D267" i="4"/>
  <c r="F267" i="4" s="1"/>
  <c r="D291" i="4"/>
  <c r="F291" i="4" s="1"/>
  <c r="D315" i="4"/>
  <c r="F315" i="4" s="1"/>
  <c r="D339" i="4"/>
  <c r="F339" i="4" s="1"/>
  <c r="D363" i="4"/>
  <c r="F363" i="4" s="1"/>
  <c r="D387" i="4"/>
  <c r="F387" i="4" s="1"/>
  <c r="D411" i="4"/>
  <c r="F411" i="4" s="1"/>
  <c r="D435" i="4"/>
  <c r="F435" i="4" s="1"/>
  <c r="D459" i="4"/>
  <c r="F459" i="4" s="1"/>
  <c r="D483" i="4"/>
  <c r="F483" i="4" s="1"/>
  <c r="D507" i="4"/>
  <c r="F507" i="4" s="1"/>
  <c r="D531" i="4"/>
  <c r="F531" i="4" s="1"/>
  <c r="D543" i="4"/>
  <c r="F543" i="4" s="1"/>
  <c r="D278" i="4"/>
  <c r="F278" i="4" s="1"/>
  <c r="D16" i="4"/>
  <c r="F16" i="4" s="1"/>
  <c r="D28" i="4"/>
  <c r="F28" i="4" s="1"/>
  <c r="D40" i="4"/>
  <c r="F40" i="4" s="1"/>
  <c r="D52" i="4"/>
  <c r="F52" i="4" s="1"/>
  <c r="D64" i="4"/>
  <c r="F64" i="4" s="1"/>
  <c r="D398" i="4"/>
  <c r="F398" i="4" s="1"/>
  <c r="D122" i="4"/>
  <c r="F122" i="4" s="1"/>
  <c r="D95" i="4"/>
  <c r="F95" i="4" s="1"/>
  <c r="D351" i="4"/>
  <c r="F351" i="4" s="1"/>
  <c r="D470" i="4"/>
  <c r="F470" i="4" s="1"/>
  <c r="D11" i="4"/>
  <c r="F11" i="4" s="1"/>
  <c r="D135" i="4"/>
  <c r="F135" i="4" s="1"/>
  <c r="D170" i="4"/>
  <c r="F170" i="4" s="1"/>
  <c r="D302" i="4"/>
  <c r="F302" i="4" s="1"/>
  <c r="D555" i="4"/>
  <c r="F555" i="4" s="1"/>
  <c r="D129" i="4"/>
  <c r="F129" i="4" s="1"/>
  <c r="D141" i="4"/>
  <c r="F141" i="4" s="1"/>
  <c r="D177" i="4"/>
  <c r="F177" i="4" s="1"/>
  <c r="D189" i="4"/>
  <c r="F189" i="4" s="1"/>
  <c r="D225" i="4"/>
  <c r="F225" i="4" s="1"/>
  <c r="D237" i="4"/>
  <c r="F237" i="4" s="1"/>
  <c r="D249" i="4"/>
  <c r="F249" i="4" s="1"/>
  <c r="D261" i="4"/>
  <c r="F261" i="4" s="1"/>
  <c r="D273" i="4"/>
  <c r="F273" i="4" s="1"/>
  <c r="D285" i="4"/>
  <c r="F285" i="4" s="1"/>
  <c r="D297" i="4"/>
  <c r="F297" i="4" s="1"/>
  <c r="D309" i="4"/>
  <c r="F309" i="4" s="1"/>
  <c r="D321" i="4"/>
  <c r="F321" i="4" s="1"/>
  <c r="D333" i="4"/>
  <c r="F333" i="4" s="1"/>
  <c r="D345" i="4"/>
  <c r="F345" i="4" s="1"/>
  <c r="D357" i="4"/>
  <c r="F357" i="4" s="1"/>
  <c r="D369" i="4"/>
  <c r="F369" i="4" s="1"/>
  <c r="D381" i="4"/>
  <c r="F381" i="4" s="1"/>
  <c r="D393" i="4"/>
  <c r="F393" i="4" s="1"/>
  <c r="D405" i="4"/>
  <c r="F405" i="4" s="1"/>
  <c r="D417" i="4"/>
  <c r="F417" i="4" s="1"/>
  <c r="D429" i="4"/>
  <c r="F429" i="4" s="1"/>
  <c r="D441" i="4"/>
  <c r="F441" i="4" s="1"/>
  <c r="D453" i="4"/>
  <c r="F453" i="4" s="1"/>
  <c r="D465" i="4"/>
  <c r="F465" i="4" s="1"/>
  <c r="D477" i="4"/>
  <c r="F477" i="4" s="1"/>
  <c r="D489" i="4"/>
  <c r="F489" i="4" s="1"/>
  <c r="D501" i="4"/>
  <c r="F501" i="4" s="1"/>
  <c r="D513" i="4"/>
  <c r="F513" i="4" s="1"/>
  <c r="D525" i="4"/>
  <c r="F525" i="4" s="1"/>
  <c r="D537" i="4"/>
  <c r="F537" i="4" s="1"/>
  <c r="D549" i="4"/>
  <c r="F549" i="4" s="1"/>
  <c r="D71" i="4"/>
  <c r="F71" i="4" s="1"/>
  <c r="D422" i="4"/>
  <c r="F422" i="4" s="1"/>
  <c r="D538" i="4"/>
  <c r="F538" i="4" s="1"/>
  <c r="D550" i="4"/>
  <c r="F550" i="4" s="1"/>
  <c r="D562" i="4"/>
  <c r="F562" i="4" s="1"/>
  <c r="D254" i="4"/>
  <c r="F254" i="4" s="1"/>
  <c r="D119" i="4"/>
  <c r="F119" i="4" s="1"/>
  <c r="D131" i="4"/>
  <c r="F131" i="4" s="1"/>
  <c r="D143" i="4"/>
  <c r="F143" i="4" s="1"/>
  <c r="D155" i="4"/>
  <c r="F155" i="4" s="1"/>
  <c r="D167" i="4"/>
  <c r="F167" i="4" s="1"/>
  <c r="D179" i="4"/>
  <c r="F179" i="4" s="1"/>
  <c r="D191" i="4"/>
  <c r="F191" i="4" s="1"/>
  <c r="D203" i="4"/>
  <c r="F203" i="4" s="1"/>
  <c r="D215" i="4"/>
  <c r="F215" i="4" s="1"/>
  <c r="D227" i="4"/>
  <c r="F227" i="4" s="1"/>
  <c r="D239" i="4"/>
  <c r="F239" i="4" s="1"/>
  <c r="D251" i="4"/>
  <c r="F251" i="4" s="1"/>
  <c r="D263" i="4"/>
  <c r="F263" i="4" s="1"/>
  <c r="D275" i="4"/>
  <c r="F275" i="4" s="1"/>
  <c r="D287" i="4"/>
  <c r="F287" i="4" s="1"/>
  <c r="D299" i="4"/>
  <c r="F299" i="4" s="1"/>
  <c r="D311" i="4"/>
  <c r="F311" i="4" s="1"/>
  <c r="D323" i="4"/>
  <c r="F323" i="4" s="1"/>
  <c r="D335" i="4"/>
  <c r="F335" i="4" s="1"/>
  <c r="D347" i="4"/>
  <c r="F347" i="4" s="1"/>
  <c r="D359" i="4"/>
  <c r="F359" i="4" s="1"/>
  <c r="D371" i="4"/>
  <c r="F371" i="4" s="1"/>
  <c r="D383" i="4"/>
  <c r="F383" i="4" s="1"/>
  <c r="D395" i="4"/>
  <c r="F395" i="4" s="1"/>
  <c r="D407" i="4"/>
  <c r="F407" i="4" s="1"/>
  <c r="D419" i="4"/>
  <c r="F419" i="4" s="1"/>
  <c r="D431" i="4"/>
  <c r="F431" i="4" s="1"/>
  <c r="D443" i="4"/>
  <c r="F443" i="4" s="1"/>
  <c r="D455" i="4"/>
  <c r="F455" i="4" s="1"/>
  <c r="D467" i="4"/>
  <c r="F467" i="4" s="1"/>
  <c r="D479" i="4"/>
  <c r="F479" i="4" s="1"/>
  <c r="D491" i="4"/>
  <c r="F491" i="4" s="1"/>
  <c r="D503" i="4"/>
  <c r="F503" i="4" s="1"/>
  <c r="D515" i="4"/>
  <c r="F515" i="4" s="1"/>
  <c r="D527" i="4"/>
  <c r="F527" i="4" s="1"/>
  <c r="D539" i="4"/>
  <c r="F539" i="4" s="1"/>
  <c r="D551" i="4"/>
  <c r="F551" i="4" s="1"/>
  <c r="D563" i="4"/>
  <c r="F563" i="4" s="1"/>
  <c r="D183" i="4"/>
  <c r="F183" i="4" s="1"/>
  <c r="D218" i="4"/>
  <c r="F218" i="4" s="1"/>
  <c r="D374" i="4"/>
  <c r="F374" i="4" s="1"/>
  <c r="D494" i="4"/>
  <c r="F494" i="4" s="1"/>
  <c r="D120" i="4"/>
  <c r="F120" i="4" s="1"/>
  <c r="D132" i="4"/>
  <c r="F132" i="4" s="1"/>
  <c r="D544" i="4"/>
  <c r="F544" i="4" s="1"/>
  <c r="D144" i="4"/>
  <c r="F144" i="4" s="1"/>
  <c r="D156" i="4"/>
  <c r="F156" i="4" s="1"/>
  <c r="D168" i="4"/>
  <c r="F168" i="4" s="1"/>
  <c r="D180" i="4"/>
  <c r="F180" i="4" s="1"/>
  <c r="D192" i="4"/>
  <c r="F192" i="4" s="1"/>
  <c r="D204" i="4"/>
  <c r="F204" i="4" s="1"/>
  <c r="D216" i="4"/>
  <c r="F216" i="4" s="1"/>
  <c r="D228" i="4"/>
  <c r="F228" i="4" s="1"/>
  <c r="D240" i="4"/>
  <c r="F240" i="4" s="1"/>
  <c r="D252" i="4"/>
  <c r="F252" i="4" s="1"/>
  <c r="D264" i="4"/>
  <c r="F264" i="4" s="1"/>
  <c r="D276" i="4"/>
  <c r="F276" i="4" s="1"/>
  <c r="D288" i="4"/>
  <c r="F288" i="4" s="1"/>
  <c r="D300" i="4"/>
  <c r="F300" i="4" s="1"/>
  <c r="D312" i="4"/>
  <c r="F312" i="4" s="1"/>
  <c r="D324" i="4"/>
  <c r="F324" i="4" s="1"/>
  <c r="D336" i="4"/>
  <c r="F336" i="4" s="1"/>
  <c r="D348" i="4"/>
  <c r="F348" i="4" s="1"/>
  <c r="D360" i="4"/>
  <c r="F360" i="4" s="1"/>
  <c r="D372" i="4"/>
  <c r="F372" i="4" s="1"/>
  <c r="D384" i="4"/>
  <c r="F384" i="4" s="1"/>
  <c r="D396" i="4"/>
  <c r="F396" i="4" s="1"/>
  <c r="D408" i="4"/>
  <c r="F408" i="4" s="1"/>
  <c r="D420" i="4"/>
  <c r="F420" i="4" s="1"/>
  <c r="D432" i="4"/>
  <c r="F432" i="4" s="1"/>
  <c r="D444" i="4"/>
  <c r="F444" i="4" s="1"/>
  <c r="D456" i="4"/>
  <c r="F456" i="4" s="1"/>
  <c r="D468" i="4"/>
  <c r="F468" i="4" s="1"/>
  <c r="D480" i="4"/>
  <c r="F480" i="4" s="1"/>
  <c r="D492" i="4"/>
  <c r="F492" i="4" s="1"/>
  <c r="D504" i="4"/>
  <c r="F504" i="4" s="1"/>
  <c r="D516" i="4"/>
  <c r="F516" i="4" s="1"/>
  <c r="D528" i="4"/>
  <c r="F528" i="4" s="1"/>
  <c r="D540" i="4"/>
  <c r="F540" i="4" s="1"/>
  <c r="D552" i="4"/>
  <c r="F552" i="4" s="1"/>
  <c r="D564" i="4"/>
  <c r="F564" i="4" s="1"/>
  <c r="D497" i="4"/>
  <c r="F497" i="4" s="1"/>
  <c r="D281" i="4"/>
  <c r="F281" i="4" s="1"/>
  <c r="I32" i="4" s="1"/>
  <c r="D305" i="4"/>
  <c r="F305" i="4" s="1"/>
  <c r="D329" i="4"/>
  <c r="F329" i="4" s="1"/>
  <c r="D353" i="4"/>
  <c r="F353" i="4" s="1"/>
  <c r="D377" i="4"/>
  <c r="F377" i="4" s="1"/>
  <c r="D401" i="4"/>
  <c r="F401" i="4" s="1"/>
  <c r="D425" i="4"/>
  <c r="F425" i="4" s="1"/>
  <c r="D449" i="4"/>
  <c r="F449" i="4" s="1"/>
  <c r="D473" i="4"/>
  <c r="F473" i="4" s="1"/>
  <c r="D557" i="4"/>
  <c r="F557" i="4" s="1"/>
  <c r="D7" i="4"/>
  <c r="F7" i="4" s="1"/>
  <c r="H32" i="4"/>
  <c r="N187" i="2"/>
  <c r="J552" i="2"/>
  <c r="J548" i="2"/>
  <c r="O548" i="2" s="1"/>
  <c r="J544" i="2"/>
  <c r="J540" i="2"/>
  <c r="J425" i="2"/>
  <c r="O488" i="2"/>
  <c r="J477" i="2"/>
  <c r="J473" i="2"/>
  <c r="J11" i="2"/>
  <c r="J567" i="2"/>
  <c r="O567" i="2" s="1"/>
  <c r="J526" i="2"/>
  <c r="J497" i="2"/>
  <c r="J331" i="2"/>
  <c r="J166" i="2"/>
  <c r="J108" i="2"/>
  <c r="J536" i="2"/>
  <c r="J515" i="2"/>
  <c r="J486" i="2"/>
  <c r="J553" i="2"/>
  <c r="N549" i="2"/>
  <c r="N535" i="2"/>
  <c r="N528" i="2"/>
  <c r="J507" i="2"/>
  <c r="J503" i="2"/>
  <c r="N459" i="2"/>
  <c r="J445" i="2"/>
  <c r="N433" i="2"/>
  <c r="N396" i="2"/>
  <c r="J385" i="2"/>
  <c r="N377" i="2"/>
  <c r="N373" i="2"/>
  <c r="N361" i="2"/>
  <c r="N302" i="2"/>
  <c r="N286" i="2"/>
  <c r="N259" i="2"/>
  <c r="N232" i="2"/>
  <c r="J225" i="2"/>
  <c r="J566" i="2"/>
  <c r="J563" i="2"/>
  <c r="J546" i="2"/>
  <c r="J525" i="2"/>
  <c r="N510" i="2"/>
  <c r="N506" i="2"/>
  <c r="N499" i="2"/>
  <c r="N492" i="2"/>
  <c r="J452" i="2"/>
  <c r="N444" i="2"/>
  <c r="J441" i="2"/>
  <c r="J411" i="2"/>
  <c r="N388" i="2"/>
  <c r="N145" i="2"/>
  <c r="N562" i="2"/>
  <c r="N552" i="2"/>
  <c r="N545" i="2"/>
  <c r="N524" i="2"/>
  <c r="J521" i="2"/>
  <c r="N517" i="2"/>
  <c r="N502" i="2"/>
  <c r="J496" i="2"/>
  <c r="J489" i="2"/>
  <c r="N473" i="2"/>
  <c r="J459" i="2"/>
  <c r="N410" i="2"/>
  <c r="N403" i="2"/>
  <c r="J396" i="2"/>
  <c r="N384" i="2"/>
  <c r="N349" i="2"/>
  <c r="N329" i="2"/>
  <c r="N313" i="2"/>
  <c r="J259" i="2"/>
  <c r="J232" i="2"/>
  <c r="N200" i="2"/>
  <c r="N565" i="2"/>
  <c r="N541" i="2"/>
  <c r="N534" i="2"/>
  <c r="O534" i="2" s="1"/>
  <c r="J528" i="2"/>
  <c r="N520" i="2"/>
  <c r="J492" i="2"/>
  <c r="N488" i="2"/>
  <c r="N484" i="2"/>
  <c r="J481" i="2"/>
  <c r="J466" i="2"/>
  <c r="N436" i="2"/>
  <c r="J429" i="2"/>
  <c r="N421" i="2"/>
  <c r="N376" i="2"/>
  <c r="N372" i="2"/>
  <c r="N293" i="2"/>
  <c r="J274" i="2"/>
  <c r="N262" i="2"/>
  <c r="N235" i="2"/>
  <c r="O501" i="2"/>
  <c r="J480" i="2"/>
  <c r="N566" i="2"/>
  <c r="N538" i="2"/>
  <c r="J529" i="2"/>
  <c r="N495" i="2"/>
  <c r="J475" i="2"/>
  <c r="J460" i="2"/>
  <c r="J437" i="2"/>
  <c r="J407" i="2"/>
  <c r="N404" i="2"/>
  <c r="J375" i="2"/>
  <c r="N368" i="2"/>
  <c r="J347" i="2"/>
  <c r="J344" i="2"/>
  <c r="N333" i="2"/>
  <c r="N252" i="2"/>
  <c r="N215" i="2"/>
  <c r="J212" i="2"/>
  <c r="J195" i="2"/>
  <c r="N160" i="2"/>
  <c r="J557" i="2"/>
  <c r="J542" i="2"/>
  <c r="O540" i="2"/>
  <c r="J523" i="2"/>
  <c r="J485" i="2"/>
  <c r="J483" i="2"/>
  <c r="J434" i="2"/>
  <c r="J383" i="2"/>
  <c r="J380" i="2"/>
  <c r="J153" i="2"/>
  <c r="J559" i="2"/>
  <c r="O536" i="2"/>
  <c r="J509" i="2"/>
  <c r="J462" i="2"/>
  <c r="J414" i="2"/>
  <c r="J404" i="2"/>
  <c r="J399" i="2"/>
  <c r="J394" i="2"/>
  <c r="J290" i="2"/>
  <c r="J184" i="2"/>
  <c r="J133" i="2"/>
  <c r="J145" i="2"/>
  <c r="J157" i="2"/>
  <c r="J169" i="2"/>
  <c r="J181" i="2"/>
  <c r="J193" i="2"/>
  <c r="J205" i="2"/>
  <c r="J217" i="2"/>
  <c r="J152" i="2"/>
  <c r="J188" i="2"/>
  <c r="J137" i="2"/>
  <c r="J154" i="2"/>
  <c r="J173" i="2"/>
  <c r="J190" i="2"/>
  <c r="J209" i="2"/>
  <c r="J233" i="2"/>
  <c r="J251" i="2"/>
  <c r="J269" i="2"/>
  <c r="J287" i="2"/>
  <c r="J305" i="2"/>
  <c r="J323" i="2"/>
  <c r="J341" i="2"/>
  <c r="J359" i="2"/>
  <c r="J139" i="2"/>
  <c r="J156" i="2"/>
  <c r="J175" i="2"/>
  <c r="J192" i="2"/>
  <c r="J211" i="2"/>
  <c r="J226" i="2"/>
  <c r="J235" i="2"/>
  <c r="J242" i="2"/>
  <c r="J262" i="2"/>
  <c r="J271" i="2"/>
  <c r="J278" i="2"/>
  <c r="J314" i="2"/>
  <c r="J350" i="2"/>
  <c r="J370" i="2"/>
  <c r="J141" i="2"/>
  <c r="J158" i="2"/>
  <c r="J160" i="2"/>
  <c r="J177" i="2"/>
  <c r="J194" i="2"/>
  <c r="J196" i="2"/>
  <c r="J213" i="2"/>
  <c r="J237" i="2"/>
  <c r="J244" i="2"/>
  <c r="J253" i="2"/>
  <c r="J273" i="2"/>
  <c r="J280" i="2"/>
  <c r="J289" i="2"/>
  <c r="J309" i="2"/>
  <c r="J316" i="2"/>
  <c r="J325" i="2"/>
  <c r="J361" i="2"/>
  <c r="J143" i="2"/>
  <c r="J147" i="2"/>
  <c r="J164" i="2"/>
  <c r="J179" i="2"/>
  <c r="J183" i="2"/>
  <c r="J200" i="2"/>
  <c r="J215" i="2"/>
  <c r="J219" i="2"/>
  <c r="J228" i="2"/>
  <c r="J248" i="2"/>
  <c r="J255" i="2"/>
  <c r="J264" i="2"/>
  <c r="J284" i="2"/>
  <c r="J291" i="2"/>
  <c r="J300" i="2"/>
  <c r="J320" i="2"/>
  <c r="J327" i="2"/>
  <c r="J336" i="2"/>
  <c r="J356" i="2"/>
  <c r="J363" i="2"/>
  <c r="O363" i="2" s="1"/>
  <c r="J229" i="2"/>
  <c r="J265" i="2"/>
  <c r="J149" i="2"/>
  <c r="J185" i="2"/>
  <c r="J221" i="2"/>
  <c r="J263" i="2"/>
  <c r="J301" i="2"/>
  <c r="J313" i="2"/>
  <c r="J353" i="2"/>
  <c r="J362" i="2"/>
  <c r="J367" i="2"/>
  <c r="J374" i="2"/>
  <c r="J382" i="2"/>
  <c r="J406" i="2"/>
  <c r="J413" i="2"/>
  <c r="O420" i="2"/>
  <c r="J422" i="2"/>
  <c r="J442" i="2"/>
  <c r="J449" i="2"/>
  <c r="J458" i="2"/>
  <c r="J136" i="2"/>
  <c r="J172" i="2"/>
  <c r="J208" i="2"/>
  <c r="J241" i="2"/>
  <c r="J266" i="2"/>
  <c r="J285" i="2"/>
  <c r="J299" i="2"/>
  <c r="J311" i="2"/>
  <c r="J346" i="2"/>
  <c r="J358" i="2"/>
  <c r="J360" i="2"/>
  <c r="J386" i="2"/>
  <c r="J388" i="2"/>
  <c r="J397" i="2"/>
  <c r="J417" i="2"/>
  <c r="J424" i="2"/>
  <c r="J239" i="2"/>
  <c r="J365" i="2"/>
  <c r="J283" i="2"/>
  <c r="O358" i="2"/>
  <c r="J435" i="2"/>
  <c r="J455" i="2"/>
  <c r="J134" i="2"/>
  <c r="J337" i="2"/>
  <c r="O468" i="2"/>
  <c r="O516" i="2"/>
  <c r="J518" i="2"/>
  <c r="O552" i="2"/>
  <c r="J554" i="2"/>
  <c r="O554" i="2" s="1"/>
  <c r="J155" i="2"/>
  <c r="J214" i="2"/>
  <c r="J230" i="2"/>
  <c r="J245" i="2"/>
  <c r="J288" i="2"/>
  <c r="J340" i="2"/>
  <c r="J381" i="2"/>
  <c r="J393" i="2"/>
  <c r="J400" i="2"/>
  <c r="J412" i="2"/>
  <c r="O416" i="2"/>
  <c r="J454" i="2"/>
  <c r="J478" i="2"/>
  <c r="O491" i="2"/>
  <c r="J493" i="2"/>
  <c r="J513" i="2"/>
  <c r="J520" i="2"/>
  <c r="J168" i="2"/>
  <c r="J202" i="2"/>
  <c r="J279" i="2"/>
  <c r="J373" i="2"/>
  <c r="J140" i="2"/>
  <c r="J227" i="2"/>
  <c r="J315" i="2"/>
  <c r="J326" i="2"/>
  <c r="J329" i="2"/>
  <c r="J199" i="2"/>
  <c r="J252" i="2"/>
  <c r="J286" i="2"/>
  <c r="J295" i="2"/>
  <c r="J335" i="2"/>
  <c r="J338" i="2"/>
  <c r="J349" i="2"/>
  <c r="J357" i="2"/>
  <c r="J551" i="2"/>
  <c r="O551" i="2" s="1"/>
  <c r="J538" i="2"/>
  <c r="J499" i="2"/>
  <c r="J470" i="2"/>
  <c r="J444" i="2"/>
  <c r="J436" i="2"/>
  <c r="J431" i="2"/>
  <c r="O431" i="2" s="1"/>
  <c r="J421" i="2"/>
  <c r="O387" i="2"/>
  <c r="J377" i="2"/>
  <c r="J364" i="2"/>
  <c r="J355" i="2"/>
  <c r="J333" i="2"/>
  <c r="J330" i="2"/>
  <c r="J310" i="2"/>
  <c r="J296" i="2"/>
  <c r="J293" i="2"/>
  <c r="O293" i="2" s="1"/>
  <c r="J272" i="2"/>
  <c r="J238" i="2"/>
  <c r="J201" i="2"/>
  <c r="J197" i="2"/>
  <c r="J142" i="2"/>
  <c r="J564" i="2"/>
  <c r="O564" i="2" s="1"/>
  <c r="O562" i="2"/>
  <c r="J549" i="2"/>
  <c r="J532" i="2"/>
  <c r="O532" i="2" s="1"/>
  <c r="J530" i="2"/>
  <c r="O530" i="2" s="1"/>
  <c r="J472" i="2"/>
  <c r="O441" i="2"/>
  <c r="J439" i="2"/>
  <c r="O439" i="2" s="1"/>
  <c r="J423" i="2"/>
  <c r="O423" i="2" s="1"/>
  <c r="J401" i="2"/>
  <c r="J275" i="2"/>
  <c r="N193" i="2"/>
  <c r="N179" i="2"/>
  <c r="J176" i="2"/>
  <c r="N134" i="2"/>
  <c r="J25" i="2"/>
  <c r="J85" i="2"/>
  <c r="J543" i="2"/>
  <c r="O508" i="2"/>
  <c r="J474" i="2"/>
  <c r="O461" i="2"/>
  <c r="O443" i="2"/>
  <c r="J428" i="2"/>
  <c r="J418" i="2"/>
  <c r="J398" i="2"/>
  <c r="J379" i="2"/>
  <c r="J319" i="2"/>
  <c r="J268" i="2"/>
  <c r="J207" i="2"/>
  <c r="J204" i="2"/>
  <c r="J148" i="2"/>
  <c r="O512" i="2"/>
  <c r="J61" i="2"/>
  <c r="N141" i="2"/>
  <c r="N153" i="2"/>
  <c r="N165" i="2"/>
  <c r="N177" i="2"/>
  <c r="N189" i="2"/>
  <c r="N201" i="2"/>
  <c r="N213" i="2"/>
  <c r="N142" i="2"/>
  <c r="N161" i="2"/>
  <c r="N178" i="2"/>
  <c r="N197" i="2"/>
  <c r="N214" i="2"/>
  <c r="N227" i="2"/>
  <c r="N245" i="2"/>
  <c r="N263" i="2"/>
  <c r="N281" i="2"/>
  <c r="N299" i="2"/>
  <c r="N317" i="2"/>
  <c r="N335" i="2"/>
  <c r="N353" i="2"/>
  <c r="N371" i="2"/>
  <c r="N144" i="2"/>
  <c r="N148" i="2"/>
  <c r="N163" i="2"/>
  <c r="N180" i="2"/>
  <c r="N184" i="2"/>
  <c r="N199" i="2"/>
  <c r="N216" i="2"/>
  <c r="N220" i="2"/>
  <c r="N238" i="2"/>
  <c r="N247" i="2"/>
  <c r="N256" i="2"/>
  <c r="N274" i="2"/>
  <c r="N283" i="2"/>
  <c r="N310" i="2"/>
  <c r="N319" i="2"/>
  <c r="N150" i="2"/>
  <c r="N167" i="2"/>
  <c r="N186" i="2"/>
  <c r="N203" i="2"/>
  <c r="N222" i="2"/>
  <c r="N229" i="2"/>
  <c r="N249" i="2"/>
  <c r="N258" i="2"/>
  <c r="N265" i="2"/>
  <c r="N285" i="2"/>
  <c r="N294" i="2"/>
  <c r="N301" i="2"/>
  <c r="N321" i="2"/>
  <c r="N330" i="2"/>
  <c r="N337" i="2"/>
  <c r="N357" i="2"/>
  <c r="N133" i="2"/>
  <c r="N135" i="2"/>
  <c r="N152" i="2"/>
  <c r="N169" i="2"/>
  <c r="N171" i="2"/>
  <c r="N188" i="2"/>
  <c r="N205" i="2"/>
  <c r="N207" i="2"/>
  <c r="N224" i="2"/>
  <c r="N231" i="2"/>
  <c r="N240" i="2"/>
  <c r="N260" i="2"/>
  <c r="N267" i="2"/>
  <c r="N276" i="2"/>
  <c r="N296" i="2"/>
  <c r="N303" i="2"/>
  <c r="N312" i="2"/>
  <c r="N332" i="2"/>
  <c r="N339" i="2"/>
  <c r="N348" i="2"/>
  <c r="N225" i="2"/>
  <c r="N261" i="2"/>
  <c r="N156" i="2"/>
  <c r="N166" i="2"/>
  <c r="N192" i="2"/>
  <c r="N202" i="2"/>
  <c r="N233" i="2"/>
  <c r="N255" i="2"/>
  <c r="N270" i="2"/>
  <c r="N277" i="2"/>
  <c r="N282" i="2"/>
  <c r="N331" i="2"/>
  <c r="N343" i="2"/>
  <c r="N391" i="2"/>
  <c r="N398" i="2"/>
  <c r="O398" i="2" s="1"/>
  <c r="N418" i="2"/>
  <c r="N427" i="2"/>
  <c r="N434" i="2"/>
  <c r="N454" i="2"/>
  <c r="N228" i="2"/>
  <c r="N248" i="2"/>
  <c r="N275" i="2"/>
  <c r="N280" i="2"/>
  <c r="N289" i="2"/>
  <c r="N322" i="2"/>
  <c r="N336" i="2"/>
  <c r="N273" i="2"/>
  <c r="N287" i="2"/>
  <c r="N341" i="2"/>
  <c r="N369" i="2"/>
  <c r="N402" i="2"/>
  <c r="N438" i="2"/>
  <c r="N456" i="2"/>
  <c r="N154" i="2"/>
  <c r="N190" i="2"/>
  <c r="N226" i="2"/>
  <c r="N246" i="2"/>
  <c r="N251" i="2"/>
  <c r="N327" i="2"/>
  <c r="N378" i="2"/>
  <c r="N382" i="2"/>
  <c r="N305" i="2"/>
  <c r="N173" i="2"/>
  <c r="N269" i="2"/>
  <c r="N451" i="2"/>
  <c r="N514" i="2"/>
  <c r="N550" i="2"/>
  <c r="N136" i="2"/>
  <c r="N139" i="2"/>
  <c r="N198" i="2"/>
  <c r="N342" i="2"/>
  <c r="N345" i="2"/>
  <c r="N356" i="2"/>
  <c r="N390" i="2"/>
  <c r="N430" i="2"/>
  <c r="N442" i="2"/>
  <c r="N458" i="2"/>
  <c r="N464" i="2"/>
  <c r="O464" i="2" s="1"/>
  <c r="N466" i="2"/>
  <c r="N485" i="2"/>
  <c r="N487" i="2"/>
  <c r="O487" i="2" s="1"/>
  <c r="N489" i="2"/>
  <c r="N496" i="2"/>
  <c r="N505" i="2"/>
  <c r="O505" i="2" s="1"/>
  <c r="N525" i="2"/>
  <c r="O525" i="2" s="1"/>
  <c r="N217" i="2"/>
  <c r="N367" i="2"/>
  <c r="N370" i="2"/>
  <c r="N183" i="2"/>
  <c r="N208" i="2"/>
  <c r="N211" i="2"/>
  <c r="N300" i="2"/>
  <c r="N306" i="2"/>
  <c r="N309" i="2"/>
  <c r="N323" i="2"/>
  <c r="N359" i="2"/>
  <c r="N149" i="2"/>
  <c r="N196" i="2"/>
  <c r="N239" i="2"/>
  <c r="N297" i="2"/>
  <c r="N340" i="2"/>
  <c r="N354" i="2"/>
  <c r="J14" i="2"/>
  <c r="J26" i="2"/>
  <c r="J38" i="2"/>
  <c r="J50" i="2"/>
  <c r="J62" i="2"/>
  <c r="J74" i="2"/>
  <c r="J86" i="2"/>
  <c r="J98" i="2"/>
  <c r="J110" i="2"/>
  <c r="J122" i="2"/>
  <c r="J522" i="2"/>
  <c r="J514" i="2"/>
  <c r="J482" i="2"/>
  <c r="N471" i="2"/>
  <c r="N469" i="2"/>
  <c r="N467" i="2"/>
  <c r="J456" i="2"/>
  <c r="N453" i="2"/>
  <c r="N450" i="2"/>
  <c r="O450" i="2" s="1"/>
  <c r="J446" i="2"/>
  <c r="N435" i="2"/>
  <c r="N422" i="2"/>
  <c r="N400" i="2"/>
  <c r="N392" i="2"/>
  <c r="J390" i="2"/>
  <c r="N381" i="2"/>
  <c r="J342" i="2"/>
  <c r="N325" i="2"/>
  <c r="J322" i="2"/>
  <c r="N250" i="2"/>
  <c r="N206" i="2"/>
  <c r="N175" i="2"/>
  <c r="N168" i="2"/>
  <c r="N137" i="2"/>
  <c r="J15" i="2"/>
  <c r="J27" i="2"/>
  <c r="J39" i="2"/>
  <c r="J51" i="2"/>
  <c r="J63" i="2"/>
  <c r="J75" i="2"/>
  <c r="J87" i="2"/>
  <c r="J99" i="2"/>
  <c r="N563" i="2"/>
  <c r="J560" i="2"/>
  <c r="J558" i="2"/>
  <c r="J556" i="2"/>
  <c r="N546" i="2"/>
  <c r="N544" i="2"/>
  <c r="J541" i="2"/>
  <c r="N531" i="2"/>
  <c r="N529" i="2"/>
  <c r="J510" i="2"/>
  <c r="J506" i="2"/>
  <c r="J494" i="2"/>
  <c r="J484" i="2"/>
  <c r="N479" i="2"/>
  <c r="O479" i="2" s="1"/>
  <c r="N477" i="2"/>
  <c r="J438" i="2"/>
  <c r="N432" i="2"/>
  <c r="J408" i="2"/>
  <c r="J403" i="2"/>
  <c r="N397" i="2"/>
  <c r="J395" i="2"/>
  <c r="N389" i="2"/>
  <c r="J366" i="2"/>
  <c r="O366" i="2" s="1"/>
  <c r="N360" i="2"/>
  <c r="J345" i="2"/>
  <c r="N298" i="2"/>
  <c r="J254" i="2"/>
  <c r="J247" i="2"/>
  <c r="N185" i="2"/>
  <c r="J151" i="2"/>
  <c r="N147" i="2"/>
  <c r="J124" i="2"/>
  <c r="N542" i="2"/>
  <c r="O542" i="2" s="1"/>
  <c r="J539" i="2"/>
  <c r="N521" i="2"/>
  <c r="N519" i="2"/>
  <c r="J504" i="2"/>
  <c r="J500" i="2"/>
  <c r="J498" i="2"/>
  <c r="N481" i="2"/>
  <c r="N460" i="2"/>
  <c r="N455" i="2"/>
  <c r="N445" i="2"/>
  <c r="N440" i="2"/>
  <c r="J430" i="2"/>
  <c r="N417" i="2"/>
  <c r="J410" i="2"/>
  <c r="N407" i="2"/>
  <c r="J369" i="2"/>
  <c r="N344" i="2"/>
  <c r="N318" i="2"/>
  <c r="J302" i="2"/>
  <c r="N284" i="2"/>
  <c r="J281" i="2"/>
  <c r="N253" i="2"/>
  <c r="J240" i="2"/>
  <c r="J223" i="2"/>
  <c r="N209" i="2"/>
  <c r="J189" i="2"/>
  <c r="J565" i="2"/>
  <c r="N561" i="2"/>
  <c r="O561" i="2" s="1"/>
  <c r="N557" i="2"/>
  <c r="J550" i="2"/>
  <c r="J537" i="2"/>
  <c r="J533" i="2"/>
  <c r="N527" i="2"/>
  <c r="N523" i="2"/>
  <c r="N515" i="2"/>
  <c r="N513" i="2"/>
  <c r="N511" i="2"/>
  <c r="J502" i="2"/>
  <c r="J490" i="2"/>
  <c r="J471" i="2"/>
  <c r="J465" i="2"/>
  <c r="J463" i="2"/>
  <c r="O463" i="2" s="1"/>
  <c r="J453" i="2"/>
  <c r="J448" i="2"/>
  <c r="O448" i="2" s="1"/>
  <c r="N437" i="2"/>
  <c r="J427" i="2"/>
  <c r="N424" i="2"/>
  <c r="N419" i="2"/>
  <c r="N414" i="2"/>
  <c r="N394" i="2"/>
  <c r="J389" i="2"/>
  <c r="N386" i="2"/>
  <c r="N383" i="2"/>
  <c r="N365" i="2"/>
  <c r="J328" i="2"/>
  <c r="J298" i="2"/>
  <c r="J277" i="2"/>
  <c r="J260" i="2"/>
  <c r="J257" i="2"/>
  <c r="J250" i="2"/>
  <c r="N219" i="2"/>
  <c r="J206" i="2"/>
  <c r="J178" i="2"/>
  <c r="J161" i="2"/>
  <c r="N157" i="2"/>
  <c r="J144" i="2"/>
  <c r="J13" i="2"/>
  <c r="J37" i="2"/>
  <c r="J49" i="2"/>
  <c r="J73" i="2"/>
  <c r="J97" i="2"/>
  <c r="J109" i="2"/>
  <c r="J545" i="2"/>
  <c r="N559" i="2"/>
  <c r="N555" i="2"/>
  <c r="O555" i="2" s="1"/>
  <c r="J535" i="2"/>
  <c r="O535" i="2" s="1"/>
  <c r="N507" i="2"/>
  <c r="J467" i="2"/>
  <c r="N462" i="2"/>
  <c r="N452" i="2"/>
  <c r="N429" i="2"/>
  <c r="J405" i="2"/>
  <c r="N399" i="2"/>
  <c r="J392" i="2"/>
  <c r="J321" i="2"/>
  <c r="N311" i="2"/>
  <c r="J308" i="2"/>
  <c r="J216" i="2"/>
  <c r="N191" i="2"/>
  <c r="O181" i="2"/>
  <c r="N151" i="2"/>
  <c r="J352" i="2"/>
  <c r="J307" i="2"/>
  <c r="J304" i="2"/>
  <c r="J292" i="2"/>
  <c r="N288" i="2"/>
  <c r="J243" i="2"/>
  <c r="J187" i="2"/>
  <c r="N143" i="2"/>
  <c r="N393" i="2"/>
  <c r="J391" i="2"/>
  <c r="J368" i="2"/>
  <c r="N351" i="2"/>
  <c r="N320" i="2"/>
  <c r="N291" i="2"/>
  <c r="J165" i="2"/>
  <c r="J159" i="2"/>
  <c r="N155" i="2"/>
  <c r="N385" i="2"/>
  <c r="J376" i="2"/>
  <c r="J343" i="2"/>
  <c r="N334" i="2"/>
  <c r="J312" i="2"/>
  <c r="J270" i="2"/>
  <c r="J267" i="2"/>
  <c r="J261" i="2"/>
  <c r="N242" i="2"/>
  <c r="J171" i="2"/>
  <c r="N164" i="2"/>
  <c r="N158" i="2"/>
  <c r="N449" i="2"/>
  <c r="J447" i="2"/>
  <c r="J433" i="2"/>
  <c r="J426" i="2"/>
  <c r="J419" i="2"/>
  <c r="N409" i="2"/>
  <c r="N395" i="2"/>
  <c r="N328" i="2"/>
  <c r="J303" i="2"/>
  <c r="N272" i="2"/>
  <c r="N257" i="2"/>
  <c r="N223" i="2"/>
  <c r="N170" i="2"/>
  <c r="J547" i="2"/>
  <c r="J511" i="2"/>
  <c r="N483" i="2"/>
  <c r="J476" i="2"/>
  <c r="J440" i="2"/>
  <c r="N425" i="2"/>
  <c r="N375" i="2"/>
  <c r="J351" i="2"/>
  <c r="N314" i="2"/>
  <c r="J297" i="2"/>
  <c r="N266" i="2"/>
  <c r="J236" i="2"/>
  <c r="J220" i="2"/>
  <c r="N204" i="2"/>
  <c r="J180" i="2"/>
  <c r="N230" i="2"/>
  <c r="N212" i="2"/>
  <c r="J210" i="2"/>
  <c r="N176" i="2"/>
  <c r="J174" i="2"/>
  <c r="N140" i="2"/>
  <c r="J138" i="2"/>
  <c r="N374" i="2"/>
  <c r="N346" i="2"/>
  <c r="N278" i="2"/>
  <c r="J276" i="2"/>
  <c r="J249" i="2"/>
  <c r="J224" i="2"/>
  <c r="N447" i="2"/>
  <c r="N411" i="2"/>
  <c r="N380" i="2"/>
  <c r="J256" i="2"/>
  <c r="N236" i="2"/>
  <c r="J234" i="2"/>
  <c r="J203" i="2"/>
  <c r="N195" i="2"/>
  <c r="O172" i="2"/>
  <c r="J167" i="2"/>
  <c r="N159" i="2"/>
  <c r="J372" i="2"/>
  <c r="N355" i="2"/>
  <c r="J339" i="2"/>
  <c r="J332" i="2"/>
  <c r="N315" i="2"/>
  <c r="N308" i="2"/>
  <c r="N243" i="2"/>
  <c r="N210" i="2"/>
  <c r="N174" i="2"/>
  <c r="N138" i="2"/>
  <c r="J451" i="2"/>
  <c r="J415" i="2"/>
  <c r="J384" i="2"/>
  <c r="N364" i="2"/>
  <c r="N324" i="2"/>
  <c r="O324" i="2" s="1"/>
  <c r="J306" i="2"/>
  <c r="J294" i="2"/>
  <c r="J231" i="2"/>
  <c r="J378" i="2"/>
  <c r="N350" i="2"/>
  <c r="J348" i="2"/>
  <c r="N338" i="2"/>
  <c r="O338" i="2" s="1"/>
  <c r="J334" i="2"/>
  <c r="J218" i="2"/>
  <c r="J182" i="2"/>
  <c r="J146" i="2"/>
  <c r="J258" i="2"/>
  <c r="J222" i="2"/>
  <c r="J186" i="2"/>
  <c r="J150" i="2"/>
  <c r="J354" i="2"/>
  <c r="J318" i="2"/>
  <c r="J282" i="2"/>
  <c r="J246" i="2"/>
  <c r="J198" i="2"/>
  <c r="J162" i="2"/>
  <c r="N218" i="2"/>
  <c r="N182" i="2"/>
  <c r="N146" i="2"/>
  <c r="N362" i="2"/>
  <c r="N326" i="2"/>
  <c r="N290" i="2"/>
  <c r="N254" i="2"/>
  <c r="J35" i="2"/>
  <c r="J59" i="2"/>
  <c r="J83" i="2"/>
  <c r="J107" i="2"/>
  <c r="J12" i="2"/>
  <c r="J36" i="2"/>
  <c r="J60" i="2"/>
  <c r="J84" i="2"/>
  <c r="J17" i="2"/>
  <c r="J29" i="2"/>
  <c r="J41" i="2"/>
  <c r="J53" i="2"/>
  <c r="J65" i="2"/>
  <c r="J77" i="2"/>
  <c r="J89" i="2"/>
  <c r="J101" i="2"/>
  <c r="J113" i="2"/>
  <c r="J125" i="2"/>
  <c r="J128" i="2"/>
  <c r="J7" i="2"/>
  <c r="J19" i="2"/>
  <c r="J31" i="2"/>
  <c r="J43" i="2"/>
  <c r="J55" i="2"/>
  <c r="J67" i="2"/>
  <c r="J79" i="2"/>
  <c r="J91" i="2"/>
  <c r="J103" i="2"/>
  <c r="J115" i="2"/>
  <c r="J127" i="2"/>
  <c r="J10" i="2"/>
  <c r="J34" i="2"/>
  <c r="J58" i="2"/>
  <c r="J111" i="2"/>
  <c r="J123" i="2"/>
  <c r="J16" i="2"/>
  <c r="J112" i="2"/>
  <c r="J6" i="2"/>
  <c r="J18" i="2"/>
  <c r="J30" i="2"/>
  <c r="J42" i="2"/>
  <c r="J54" i="2"/>
  <c r="J66" i="2"/>
  <c r="J78" i="2"/>
  <c r="J90" i="2"/>
  <c r="J102" i="2"/>
  <c r="J114" i="2"/>
  <c r="J126" i="2"/>
  <c r="J121" i="2"/>
  <c r="J8" i="2"/>
  <c r="J20" i="2"/>
  <c r="J32" i="2"/>
  <c r="J44" i="2"/>
  <c r="J56" i="2"/>
  <c r="J68" i="2"/>
  <c r="J80" i="2"/>
  <c r="J92" i="2"/>
  <c r="J104" i="2"/>
  <c r="J116" i="2"/>
  <c r="J9" i="2"/>
  <c r="J21" i="2"/>
  <c r="J33" i="2"/>
  <c r="J45" i="2"/>
  <c r="J57" i="2"/>
  <c r="J69" i="2"/>
  <c r="J81" i="2"/>
  <c r="J93" i="2"/>
  <c r="J105" i="2"/>
  <c r="J117" i="2"/>
  <c r="J129" i="2"/>
  <c r="J22" i="2"/>
  <c r="J46" i="2"/>
  <c r="J70" i="2"/>
  <c r="J94" i="2"/>
  <c r="J106" i="2"/>
  <c r="J118" i="2"/>
  <c r="J130" i="2"/>
  <c r="J23" i="2"/>
  <c r="J47" i="2"/>
  <c r="J71" i="2"/>
  <c r="J95" i="2"/>
  <c r="J119" i="2"/>
  <c r="J131" i="2"/>
  <c r="J24" i="2"/>
  <c r="J48" i="2"/>
  <c r="J72" i="2"/>
  <c r="J96" i="2"/>
  <c r="J120" i="2"/>
  <c r="J132" i="2"/>
  <c r="J28" i="2"/>
  <c r="J40" i="2"/>
  <c r="J52" i="2"/>
  <c r="J64" i="2"/>
  <c r="J76" i="2"/>
  <c r="J88" i="2"/>
  <c r="J100" i="2"/>
  <c r="N8" i="2"/>
  <c r="N20" i="2"/>
  <c r="N32" i="2"/>
  <c r="N44" i="2"/>
  <c r="N56" i="2"/>
  <c r="N68" i="2"/>
  <c r="N80" i="2"/>
  <c r="N92" i="2"/>
  <c r="N104" i="2"/>
  <c r="N117" i="2"/>
  <c r="N131" i="2"/>
  <c r="N9" i="2"/>
  <c r="N21" i="2"/>
  <c r="N33" i="2"/>
  <c r="N45" i="2"/>
  <c r="N57" i="2"/>
  <c r="N69" i="2"/>
  <c r="N81" i="2"/>
  <c r="N93" i="2"/>
  <c r="N105" i="2"/>
  <c r="N118" i="2"/>
  <c r="N132" i="2"/>
  <c r="N10" i="2"/>
  <c r="N22" i="2"/>
  <c r="N34" i="2"/>
  <c r="N46" i="2"/>
  <c r="N58" i="2"/>
  <c r="N70" i="2"/>
  <c r="N82" i="2"/>
  <c r="N94" i="2"/>
  <c r="N106" i="2"/>
  <c r="N119" i="2"/>
  <c r="N11" i="2"/>
  <c r="N23" i="2"/>
  <c r="N35" i="2"/>
  <c r="N47" i="2"/>
  <c r="N59" i="2"/>
  <c r="N71" i="2"/>
  <c r="N83" i="2"/>
  <c r="N95" i="2"/>
  <c r="N107" i="2"/>
  <c r="N120" i="2"/>
  <c r="N12" i="2"/>
  <c r="N24" i="2"/>
  <c r="N36" i="2"/>
  <c r="N48" i="2"/>
  <c r="N60" i="2"/>
  <c r="N72" i="2"/>
  <c r="N84" i="2"/>
  <c r="N96" i="2"/>
  <c r="N108" i="2"/>
  <c r="O108" i="2" s="1"/>
  <c r="N121" i="2"/>
  <c r="N13" i="2"/>
  <c r="N25" i="2"/>
  <c r="N37" i="2"/>
  <c r="N49" i="2"/>
  <c r="N61" i="2"/>
  <c r="N73" i="2"/>
  <c r="N85" i="2"/>
  <c r="N97" i="2"/>
  <c r="N109" i="2"/>
  <c r="N122" i="2"/>
  <c r="N14" i="2"/>
  <c r="N26" i="2"/>
  <c r="N38" i="2"/>
  <c r="N50" i="2"/>
  <c r="N62" i="2"/>
  <c r="N74" i="2"/>
  <c r="N86" i="2"/>
  <c r="N98" i="2"/>
  <c r="N110" i="2"/>
  <c r="N124" i="2"/>
  <c r="N15" i="2"/>
  <c r="N27" i="2"/>
  <c r="N39" i="2"/>
  <c r="N51" i="2"/>
  <c r="N63" i="2"/>
  <c r="N75" i="2"/>
  <c r="N87" i="2"/>
  <c r="N99" i="2"/>
  <c r="N112" i="2"/>
  <c r="N126" i="2"/>
  <c r="N125" i="2"/>
  <c r="N123" i="2"/>
  <c r="N111" i="2"/>
  <c r="N16" i="2"/>
  <c r="N28" i="2"/>
  <c r="N40" i="2"/>
  <c r="N52" i="2"/>
  <c r="N64" i="2"/>
  <c r="N76" i="2"/>
  <c r="N88" i="2"/>
  <c r="N100" i="2"/>
  <c r="N113" i="2"/>
  <c r="N127" i="2"/>
  <c r="N17" i="2"/>
  <c r="N29" i="2"/>
  <c r="N41" i="2"/>
  <c r="N53" i="2"/>
  <c r="N65" i="2"/>
  <c r="N77" i="2"/>
  <c r="N89" i="2"/>
  <c r="N101" i="2"/>
  <c r="N114" i="2"/>
  <c r="N128" i="2"/>
  <c r="N6" i="2"/>
  <c r="N18" i="2"/>
  <c r="N30" i="2"/>
  <c r="N42" i="2"/>
  <c r="N54" i="2"/>
  <c r="N66" i="2"/>
  <c r="N78" i="2"/>
  <c r="N90" i="2"/>
  <c r="N102" i="2"/>
  <c r="N115" i="2"/>
  <c r="N129" i="2"/>
  <c r="N7" i="2"/>
  <c r="N19" i="2"/>
  <c r="N31" i="2"/>
  <c r="N43" i="2"/>
  <c r="N55" i="2"/>
  <c r="N67" i="2"/>
  <c r="N79" i="2"/>
  <c r="N91" i="2"/>
  <c r="N103" i="2"/>
  <c r="N116" i="2"/>
  <c r="N130" i="2"/>
  <c r="H33" i="4" l="1" a="1"/>
  <c r="H33" i="4" s="1"/>
  <c r="I7" i="4" s="1"/>
  <c r="I33" i="4" a="1"/>
  <c r="I33" i="4" s="1"/>
  <c r="J7" i="4" s="1"/>
  <c r="O232" i="2"/>
  <c r="O524" i="2"/>
  <c r="O459" i="2"/>
  <c r="O410" i="2"/>
  <c r="O376" i="2"/>
  <c r="O426" i="2"/>
  <c r="O436" i="2"/>
  <c r="O493" i="2"/>
  <c r="O200" i="2"/>
  <c r="O411" i="2"/>
  <c r="O163" i="2"/>
  <c r="O517" i="2"/>
  <c r="O244" i="2"/>
  <c r="O166" i="2"/>
  <c r="O262" i="2"/>
  <c r="O503" i="2"/>
  <c r="O290" i="2"/>
  <c r="O49" i="2"/>
  <c r="O515" i="2"/>
  <c r="O526" i="2"/>
  <c r="O87" i="2"/>
  <c r="O176" i="2"/>
  <c r="O523" i="2"/>
  <c r="O185" i="2"/>
  <c r="O305" i="2"/>
  <c r="O229" i="2"/>
  <c r="O317" i="2"/>
  <c r="O264" i="2"/>
  <c r="O385" i="2"/>
  <c r="O257" i="2"/>
  <c r="O531" i="2"/>
  <c r="O329" i="2"/>
  <c r="O518" i="2"/>
  <c r="O372" i="2"/>
  <c r="O314" i="2"/>
  <c r="O170" i="2"/>
  <c r="O473" i="2"/>
  <c r="O500" i="2"/>
  <c r="O177" i="2"/>
  <c r="O495" i="2"/>
  <c r="O361" i="2"/>
  <c r="O522" i="2"/>
  <c r="O271" i="2"/>
  <c r="O413" i="2"/>
  <c r="O486" i="2"/>
  <c r="O528" i="2"/>
  <c r="O292" i="2"/>
  <c r="O268" i="2"/>
  <c r="O304" i="2"/>
  <c r="O139" i="2"/>
  <c r="O97" i="2"/>
  <c r="O452" i="2"/>
  <c r="O490" i="2"/>
  <c r="O384" i="2"/>
  <c r="O316" i="2"/>
  <c r="O377" i="2"/>
  <c r="O478" i="2"/>
  <c r="O565" i="2"/>
  <c r="O207" i="2"/>
  <c r="O301" i="2"/>
  <c r="O547" i="2"/>
  <c r="O388" i="2"/>
  <c r="O241" i="2"/>
  <c r="O288" i="2"/>
  <c r="O311" i="2"/>
  <c r="O455" i="2"/>
  <c r="O211" i="2"/>
  <c r="O466" i="2"/>
  <c r="O205" i="2"/>
  <c r="O421" i="2"/>
  <c r="O497" i="2"/>
  <c r="O272" i="2"/>
  <c r="O383" i="2"/>
  <c r="O435" i="2"/>
  <c r="O285" i="2"/>
  <c r="O549" i="2"/>
  <c r="O235" i="2"/>
  <c r="O183" i="2"/>
  <c r="O458" i="2"/>
  <c r="O371" i="2"/>
  <c r="O446" i="2"/>
  <c r="O307" i="2"/>
  <c r="O566" i="2"/>
  <c r="O352" i="2"/>
  <c r="O414" i="2"/>
  <c r="O313" i="2"/>
  <c r="O155" i="2"/>
  <c r="O502" i="2"/>
  <c r="O496" i="2"/>
  <c r="O156" i="2"/>
  <c r="O556" i="2"/>
  <c r="O482" i="2"/>
  <c r="O194" i="2"/>
  <c r="O259" i="2"/>
  <c r="O221" i="2"/>
  <c r="O429" i="2"/>
  <c r="O560" i="2"/>
  <c r="O424" i="2"/>
  <c r="O489" i="2"/>
  <c r="O330" i="2"/>
  <c r="O484" i="2"/>
  <c r="O558" i="2"/>
  <c r="O349" i="2"/>
  <c r="O187" i="2"/>
  <c r="O209" i="2"/>
  <c r="O492" i="2"/>
  <c r="O225" i="2"/>
  <c r="O333" i="2"/>
  <c r="O18" i="2"/>
  <c r="O124" i="2"/>
  <c r="O210" i="2"/>
  <c r="O375" i="2"/>
  <c r="O365" i="2"/>
  <c r="O437" i="2"/>
  <c r="O533" i="2"/>
  <c r="O529" i="2"/>
  <c r="O234" i="2"/>
  <c r="O422" i="2"/>
  <c r="O504" i="2"/>
  <c r="O300" i="2"/>
  <c r="O485" i="2"/>
  <c r="O226" i="2"/>
  <c r="O289" i="2"/>
  <c r="O348" i="2"/>
  <c r="O319" i="2"/>
  <c r="O214" i="2"/>
  <c r="O474" i="2"/>
  <c r="O470" i="2"/>
  <c r="O553" i="2"/>
  <c r="O475" i="2"/>
  <c r="O113" i="2"/>
  <c r="O35" i="2"/>
  <c r="O380" i="2"/>
  <c r="O374" i="2"/>
  <c r="O449" i="2"/>
  <c r="O462" i="2"/>
  <c r="O219" i="2"/>
  <c r="O415" i="2"/>
  <c r="O190" i="2"/>
  <c r="O280" i="2"/>
  <c r="O310" i="2"/>
  <c r="O148" i="2"/>
  <c r="O197" i="2"/>
  <c r="O494" i="2"/>
  <c r="O373" i="2"/>
  <c r="O347" i="2"/>
  <c r="O159" i="2"/>
  <c r="O23" i="2"/>
  <c r="O254" i="2"/>
  <c r="O308" i="2"/>
  <c r="O425" i="2"/>
  <c r="O472" i="2"/>
  <c r="O291" i="2"/>
  <c r="O511" i="2"/>
  <c r="O557" i="2"/>
  <c r="O253" i="2"/>
  <c r="O298" i="2"/>
  <c r="O432" i="2"/>
  <c r="O537" i="2"/>
  <c r="O208" i="2"/>
  <c r="O154" i="2"/>
  <c r="O275" i="2"/>
  <c r="O188" i="2"/>
  <c r="O283" i="2"/>
  <c r="O178" i="2"/>
  <c r="O506" i="2"/>
  <c r="O145" i="2"/>
  <c r="O379" i="2"/>
  <c r="O480" i="2"/>
  <c r="O286" i="2"/>
  <c r="O243" i="2"/>
  <c r="O61" i="2"/>
  <c r="O315" i="2"/>
  <c r="O447" i="2"/>
  <c r="O140" i="2"/>
  <c r="O204" i="2"/>
  <c r="O509" i="2"/>
  <c r="O334" i="2"/>
  <c r="O320" i="2"/>
  <c r="O507" i="2"/>
  <c r="O386" i="2"/>
  <c r="O513" i="2"/>
  <c r="O405" i="2"/>
  <c r="O465" i="2"/>
  <c r="O295" i="2"/>
  <c r="O539" i="2"/>
  <c r="O451" i="2"/>
  <c r="O456" i="2"/>
  <c r="O248" i="2"/>
  <c r="O171" i="2"/>
  <c r="O265" i="2"/>
  <c r="O499" i="2"/>
  <c r="O279" i="2"/>
  <c r="O428" i="2"/>
  <c r="O326" i="2"/>
  <c r="O195" i="2"/>
  <c r="O476" i="2"/>
  <c r="O351" i="2"/>
  <c r="O407" i="2"/>
  <c r="O147" i="2"/>
  <c r="O360" i="2"/>
  <c r="O477" i="2"/>
  <c r="O544" i="2"/>
  <c r="O302" i="2"/>
  <c r="O297" i="2"/>
  <c r="O370" i="2"/>
  <c r="O442" i="2"/>
  <c r="O269" i="2"/>
  <c r="O228" i="2"/>
  <c r="O169" i="2"/>
  <c r="O256" i="2"/>
  <c r="O353" i="2"/>
  <c r="O510" i="2"/>
  <c r="O545" i="2"/>
  <c r="O401" i="2"/>
  <c r="O396" i="2"/>
  <c r="O362" i="2"/>
  <c r="O483" i="2"/>
  <c r="O158" i="2"/>
  <c r="O394" i="2"/>
  <c r="O239" i="2"/>
  <c r="O367" i="2"/>
  <c r="O173" i="2"/>
  <c r="O402" i="2"/>
  <c r="O454" i="2"/>
  <c r="O233" i="2"/>
  <c r="O152" i="2"/>
  <c r="O249" i="2"/>
  <c r="O335" i="2"/>
  <c r="O213" i="2"/>
  <c r="O406" i="2"/>
  <c r="O543" i="2"/>
  <c r="O520" i="2"/>
  <c r="O412" i="2"/>
  <c r="O444" i="2"/>
  <c r="O17" i="2"/>
  <c r="O111" i="2"/>
  <c r="O109" i="2"/>
  <c r="O59" i="2"/>
  <c r="O21" i="2"/>
  <c r="O174" i="2"/>
  <c r="O445" i="2"/>
  <c r="O521" i="2"/>
  <c r="O400" i="2"/>
  <c r="O306" i="2"/>
  <c r="O246" i="2"/>
  <c r="O322" i="2"/>
  <c r="O343" i="2"/>
  <c r="O224" i="2"/>
  <c r="O321" i="2"/>
  <c r="O150" i="2"/>
  <c r="O180" i="2"/>
  <c r="O227" i="2"/>
  <c r="O141" i="2"/>
  <c r="O433" i="2"/>
  <c r="O193" i="2"/>
  <c r="O252" i="2"/>
  <c r="O346" i="2"/>
  <c r="O136" i="2"/>
  <c r="O331" i="2"/>
  <c r="O550" i="2"/>
  <c r="O282" i="2"/>
  <c r="O339" i="2"/>
  <c r="O294" i="2"/>
  <c r="O541" i="2"/>
  <c r="O460" i="2"/>
  <c r="O250" i="2"/>
  <c r="O354" i="2"/>
  <c r="O514" i="2"/>
  <c r="O277" i="2"/>
  <c r="O332" i="2"/>
  <c r="O144" i="2"/>
  <c r="O340" i="2"/>
  <c r="O270" i="2"/>
  <c r="O312" i="2"/>
  <c r="O274" i="2"/>
  <c r="O161" i="2"/>
  <c r="O368" i="2"/>
  <c r="O438" i="2"/>
  <c r="O255" i="2"/>
  <c r="O303" i="2"/>
  <c r="O258" i="2"/>
  <c r="O142" i="2"/>
  <c r="O160" i="2"/>
  <c r="O453" i="2"/>
  <c r="O430" i="2"/>
  <c r="O296" i="2"/>
  <c r="O247" i="2"/>
  <c r="O404" i="2"/>
  <c r="O75" i="2"/>
  <c r="O146" i="2"/>
  <c r="O355" i="2"/>
  <c r="O266" i="2"/>
  <c r="O395" i="2"/>
  <c r="O164" i="2"/>
  <c r="O284" i="2"/>
  <c r="O417" i="2"/>
  <c r="O481" i="2"/>
  <c r="O325" i="2"/>
  <c r="O196" i="2"/>
  <c r="O217" i="2"/>
  <c r="O390" i="2"/>
  <c r="O369" i="2"/>
  <c r="O434" i="2"/>
  <c r="O202" i="2"/>
  <c r="O276" i="2"/>
  <c r="O135" i="2"/>
  <c r="O238" i="2"/>
  <c r="O201" i="2"/>
  <c r="O538" i="2"/>
  <c r="O78" i="2"/>
  <c r="O40" i="2"/>
  <c r="O182" i="2"/>
  <c r="O409" i="2"/>
  <c r="O393" i="2"/>
  <c r="O151" i="2"/>
  <c r="O399" i="2"/>
  <c r="O559" i="2"/>
  <c r="O157" i="2"/>
  <c r="O527" i="2"/>
  <c r="O389" i="2"/>
  <c r="O137" i="2"/>
  <c r="O467" i="2"/>
  <c r="O149" i="2"/>
  <c r="O356" i="2"/>
  <c r="O382" i="2"/>
  <c r="O341" i="2"/>
  <c r="O427" i="2"/>
  <c r="O192" i="2"/>
  <c r="O267" i="2"/>
  <c r="O133" i="2"/>
  <c r="O222" i="2"/>
  <c r="O220" i="2"/>
  <c r="O299" i="2"/>
  <c r="O189" i="2"/>
  <c r="O403" i="2"/>
  <c r="O134" i="2"/>
  <c r="O328" i="2"/>
  <c r="O66" i="2"/>
  <c r="O28" i="2"/>
  <c r="O26" i="2"/>
  <c r="O70" i="2"/>
  <c r="O57" i="2"/>
  <c r="O44" i="2"/>
  <c r="O218" i="2"/>
  <c r="O350" i="2"/>
  <c r="O236" i="2"/>
  <c r="O143" i="2"/>
  <c r="O318" i="2"/>
  <c r="O237" i="2"/>
  <c r="O498" i="2"/>
  <c r="O168" i="2"/>
  <c r="O381" i="2"/>
  <c r="O469" i="2"/>
  <c r="O359" i="2"/>
  <c r="O345" i="2"/>
  <c r="O378" i="2"/>
  <c r="O287" i="2"/>
  <c r="O418" i="2"/>
  <c r="O260" i="2"/>
  <c r="O357" i="2"/>
  <c r="O203" i="2"/>
  <c r="O216" i="2"/>
  <c r="O281" i="2"/>
  <c r="O408" i="2"/>
  <c r="O215" i="2"/>
  <c r="O364" i="2"/>
  <c r="O41" i="2"/>
  <c r="O39" i="2"/>
  <c r="O83" i="2"/>
  <c r="O212" i="2"/>
  <c r="O242" i="2"/>
  <c r="O419" i="2"/>
  <c r="O344" i="2"/>
  <c r="O397" i="2"/>
  <c r="O563" i="2"/>
  <c r="O175" i="2"/>
  <c r="O471" i="2"/>
  <c r="O323" i="2"/>
  <c r="O342" i="2"/>
  <c r="O327" i="2"/>
  <c r="O273" i="2"/>
  <c r="O240" i="2"/>
  <c r="O337" i="2"/>
  <c r="O186" i="2"/>
  <c r="O199" i="2"/>
  <c r="O263" i="2"/>
  <c r="O165" i="2"/>
  <c r="O162" i="2"/>
  <c r="O546" i="2"/>
  <c r="O55" i="2"/>
  <c r="O42" i="2"/>
  <c r="O29" i="2"/>
  <c r="O27" i="2"/>
  <c r="O33" i="2"/>
  <c r="O138" i="2"/>
  <c r="O278" i="2"/>
  <c r="O230" i="2"/>
  <c r="O223" i="2"/>
  <c r="O191" i="2"/>
  <c r="O440" i="2"/>
  <c r="O519" i="2"/>
  <c r="O206" i="2"/>
  <c r="O392" i="2"/>
  <c r="O309" i="2"/>
  <c r="O198" i="2"/>
  <c r="O251" i="2"/>
  <c r="O336" i="2"/>
  <c r="O391" i="2"/>
  <c r="O261" i="2"/>
  <c r="O231" i="2"/>
  <c r="O167" i="2"/>
  <c r="O184" i="2"/>
  <c r="O245" i="2"/>
  <c r="O153" i="2"/>
  <c r="O179" i="2"/>
  <c r="O96" i="2"/>
  <c r="O84" i="2"/>
  <c r="O34" i="2"/>
  <c r="O127" i="2"/>
  <c r="O72" i="2"/>
  <c r="O46" i="2"/>
  <c r="O60" i="2"/>
  <c r="O7" i="2"/>
  <c r="O128" i="2"/>
  <c r="O100" i="2"/>
  <c r="O98" i="2"/>
  <c r="O114" i="2"/>
  <c r="O88" i="2"/>
  <c r="O112" i="2"/>
  <c r="O86" i="2"/>
  <c r="O36" i="2"/>
  <c r="O11" i="2"/>
  <c r="O125" i="2"/>
  <c r="O101" i="2"/>
  <c r="O76" i="2"/>
  <c r="O99" i="2"/>
  <c r="O74" i="2"/>
  <c r="O119" i="2"/>
  <c r="O19" i="2"/>
  <c r="O64" i="2"/>
  <c r="O106" i="2"/>
  <c r="O80" i="2"/>
  <c r="O6" i="2"/>
  <c r="O90" i="2"/>
  <c r="O52" i="2"/>
  <c r="O81" i="2"/>
  <c r="O30" i="2"/>
  <c r="O123" i="2"/>
  <c r="O126" i="2"/>
  <c r="O110" i="2"/>
  <c r="O71" i="2"/>
  <c r="O58" i="2"/>
  <c r="O45" i="2"/>
  <c r="O32" i="2"/>
  <c r="O116" i="2"/>
  <c r="O102" i="2"/>
  <c r="O89" i="2"/>
  <c r="O25" i="2"/>
  <c r="O12" i="2"/>
  <c r="O104" i="2"/>
  <c r="O103" i="2"/>
  <c r="O77" i="2"/>
  <c r="O13" i="2"/>
  <c r="O105" i="2"/>
  <c r="O92" i="2"/>
  <c r="O37" i="2"/>
  <c r="O91" i="2"/>
  <c r="O65" i="2"/>
  <c r="O14" i="2"/>
  <c r="O120" i="2"/>
  <c r="O93" i="2"/>
  <c r="O79" i="2"/>
  <c r="O53" i="2"/>
  <c r="O15" i="2"/>
  <c r="O107" i="2"/>
  <c r="O115" i="2"/>
  <c r="O67" i="2"/>
  <c r="O54" i="2"/>
  <c r="O16" i="2"/>
  <c r="O122" i="2"/>
  <c r="O95" i="2"/>
  <c r="O69" i="2"/>
  <c r="O56" i="2"/>
  <c r="O51" i="2"/>
  <c r="O38" i="2"/>
  <c r="O118" i="2"/>
  <c r="O121" i="2"/>
  <c r="O94" i="2"/>
  <c r="O68" i="2"/>
  <c r="O82" i="2"/>
  <c r="O43" i="2"/>
  <c r="O31" i="2"/>
  <c r="O85" i="2"/>
  <c r="O20" i="2"/>
  <c r="O73" i="2"/>
  <c r="O47" i="2"/>
  <c r="O8" i="2"/>
  <c r="O48" i="2"/>
  <c r="O22" i="2"/>
  <c r="O9" i="2"/>
  <c r="O129" i="2"/>
  <c r="O62" i="2"/>
  <c r="O10" i="2"/>
  <c r="O131" i="2"/>
  <c r="O130" i="2"/>
  <c r="O63" i="2"/>
  <c r="O50" i="2"/>
  <c r="O24" i="2"/>
  <c r="O132" i="2"/>
  <c r="O11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<sst xmlns="http://schemas.openxmlformats.org/spreadsheetml/2006/main" count="174" uniqueCount="94">
  <si>
    <t>date</t>
  </si>
  <si>
    <t>NESN</t>
  </si>
  <si>
    <t>SREN</t>
  </si>
  <si>
    <t>NOVN</t>
  </si>
  <si>
    <t>SMI</t>
  </si>
  <si>
    <t>R_NESN</t>
  </si>
  <si>
    <t>R_NOVN</t>
  </si>
  <si>
    <t>R_SREN</t>
  </si>
  <si>
    <t>Volatility</t>
  </si>
  <si>
    <t>Position</t>
  </si>
  <si>
    <t>VaR(99%,1) between 12.11.21 - 14.03.24</t>
  </si>
  <si>
    <t>Value_SREN</t>
  </si>
  <si>
    <t>VaR_SREN</t>
  </si>
  <si>
    <t>Value_NOVN</t>
  </si>
  <si>
    <t>VaR_NOVN</t>
  </si>
  <si>
    <t>VaR_π</t>
  </si>
  <si>
    <t>VaR_NESN</t>
  </si>
  <si>
    <t>Var - Cov Matrix</t>
  </si>
  <si>
    <t>VaR_π_AN</t>
  </si>
  <si>
    <t>Portfolio w</t>
  </si>
  <si>
    <t>Pnl</t>
  </si>
  <si>
    <t>CHECKS</t>
  </si>
  <si>
    <t>ALL</t>
  </si>
  <si>
    <t>FROM 2024</t>
  </si>
  <si>
    <t>MVaR_SREN</t>
  </si>
  <si>
    <t>MVaR_NOVN</t>
  </si>
  <si>
    <t>CVaR_SREN</t>
  </si>
  <si>
    <t>RCVaR_SREN</t>
  </si>
  <si>
    <t>RCVaR_NOVN</t>
  </si>
  <si>
    <t>CVaR_NPVN</t>
  </si>
  <si>
    <t>CVaR_NESN</t>
  </si>
  <si>
    <t>RCVaR_NESN</t>
  </si>
  <si>
    <t>VaLUE_NESN</t>
  </si>
  <si>
    <t>Value_NESN</t>
  </si>
  <si>
    <t>buy NESN</t>
  </si>
  <si>
    <t>buy SREN</t>
  </si>
  <si>
    <t>sell NOVN</t>
  </si>
  <si>
    <t>IVAR</t>
  </si>
  <si>
    <t xml:space="preserve"> VaR_π_AN + IVAR</t>
  </si>
  <si>
    <t>Position_Before</t>
  </si>
  <si>
    <t>Position_After</t>
  </si>
  <si>
    <t>MVaR_NESN</t>
  </si>
  <si>
    <t>VaR_π_AN_After</t>
  </si>
  <si>
    <t>The VaR is higher this indicates This indicates that the trade has increased the portfolio's</t>
  </si>
  <si>
    <t xml:space="preserve"> overall risk exposure, likely due to higher individual volatilities or reduced diversification </t>
  </si>
  <si>
    <t xml:space="preserve">benefits in the new holdings. </t>
  </si>
  <si>
    <t>β_SREN</t>
  </si>
  <si>
    <t>β_NOVN</t>
  </si>
  <si>
    <t>β_NESN</t>
  </si>
  <si>
    <t>suggesting it contributes less market-related risk and may provide a defensive component</t>
  </si>
  <si>
    <t>SREN shown an high betas in the portfolio, indicating elevated systematic risk within the portfolio</t>
  </si>
  <si>
    <t xml:space="preserve">and greater exposure to overall market fluctuations. In contrast, NESN shows the lowest beta in the portfolio, </t>
  </si>
  <si>
    <t>R^2</t>
  </si>
  <si>
    <t>σ^2</t>
  </si>
  <si>
    <t>Res</t>
  </si>
  <si>
    <t>Res^2</t>
  </si>
  <si>
    <t>Lagged Res^2</t>
  </si>
  <si>
    <t>Cond Var</t>
  </si>
  <si>
    <t>Likelihood</t>
  </si>
  <si>
    <t>Realised</t>
  </si>
  <si>
    <t>σEWMA</t>
  </si>
  <si>
    <t>σGARCH</t>
  </si>
  <si>
    <t>EWMA</t>
  </si>
  <si>
    <t>GARCH</t>
  </si>
  <si>
    <t>μ</t>
  </si>
  <si>
    <t>ω</t>
  </si>
  <si>
    <t>α</t>
  </si>
  <si>
    <t>β</t>
  </si>
  <si>
    <t xml:space="preserve">α+β+γ </t>
  </si>
  <si>
    <t>VL</t>
  </si>
  <si>
    <t xml:space="preserve">Θ </t>
  </si>
  <si>
    <t>The EWMA model captures spikes in volatility fairly quickly due to its exponential weighting (more weight to recent observations).</t>
  </si>
  <si>
    <t>Grach model gives a better rapresentation of the volatility (EWMA tends to overestimate volatility	)</t>
  </si>
  <si>
    <t>Weight_SREN</t>
  </si>
  <si>
    <t>Weight_NOVN</t>
  </si>
  <si>
    <t>β^2</t>
  </si>
  <si>
    <t>VaR_π_EWMA</t>
  </si>
  <si>
    <t>VaR_π_GARCH</t>
  </si>
  <si>
    <t>σ^2EWMA</t>
  </si>
  <si>
    <t>σ^2GARCH</t>
  </si>
  <si>
    <t>Weight_NESN</t>
  </si>
  <si>
    <t>Comments</t>
  </si>
  <si>
    <t>Estimation</t>
  </si>
  <si>
    <t>Date</t>
  </si>
  <si>
    <t>P(VaR &gt; PnL)</t>
  </si>
  <si>
    <t>The result in both cases is not in line with the expectation</t>
  </si>
  <si>
    <t>PnL</t>
  </si>
  <si>
    <t>isExp EWMA</t>
  </si>
  <si>
    <t>isExp GARCH</t>
  </si>
  <si>
    <t>The GARCH model provides the most representative VaR estimate, striking a balance between responsiveness and stability. Unlike the overly reactive EWMA, which often overestimates risk during calm periods, GARCH adjusts gradually to volatility shocks without excessive swings. It also outperforms the Analytical model, which remains too static and fails to capture shifts in volatility regimes. GARCH is particularly suitable in real-world scenarios where volatility tends to cluster over time.</t>
  </si>
  <si>
    <t>Relative Component VaR's for each asset heavily depend on the value of the positions and it's MVaR. Since SREN and NOVN has similar values and MVaRs, their RCVaRs are similar. On the other hand, NESN has low weight and low MVaR.</t>
  </si>
  <si>
    <t>There are some significant limitations of this approach :
- Igonring correlations between assets,
- Being too optimistic about representiveness of the data.</t>
  </si>
  <si>
    <t>This approach indicates lower VaR than first one because the correlations are taken into account.</t>
  </si>
  <si>
    <t>Since VaR_π_AN_After is much bigger than VaR_π_AN + IVAR the estimation is not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</si>
</sst>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0.00\ &quot;€&quot;_-;\-* #,##0.00\ &quot;€&quot;_-;_-* &quot;-&quot;??\ &quot;€&quot;_-;_-@_-"/>
    <numFmt numFmtId="164" formatCode="0.000%"/>
    <numFmt numFmtId="165" formatCode="0.000000000"/>
    <numFmt numFmtId="166" formatCode="0.000"/>
    <numFmt numFmtId="167" formatCode="0.0000"/>
    <numFmt numFmtId="168" formatCode="0.00000"/>
    <numFmt numFmtId="169" formatCode="0.000000"/>
    <numFmt numFmtId="170" formatCode="0.00000000"/>
    <numFmt numFmtId="171" formatCode="&quot;CHF&quot;\ #,##0.00"/>
    <numFmt numFmtId="172" formatCode="&quot;CHF&quot;\ #,##0"/>
    <numFmt numFmtId="173" formatCode="0.0000%"/>
    <numFmt numFmtId="174" formatCode="0.00000000000"/>
    <numFmt numFmtId="175" formatCode="0.00000%"/>
    <numFmt numFmtId="176" formatCode="_-* #,##0.00\ [$CHF]_-;\-* #,##0.00\ [$CHF]_-;_-* &quot;-&quot;??\ [$CHF]_-;_-@_-"/>
  </numFmts>
  <fonts count="9" x14ac:knownFonts="1">
    <font>
      <sz val="10"/>
      <name val="Arial"/>
    </font>
    <font>
      <sz val="10"/>
      <name val="Arial"/>
      <family val="2"/>
    </font>
    <font>
      <sz val="10"/>
      <name val="Arial"/>
      <family val="2"/>
    </font>
    <font>
      <b/>
      <sz val="11"/>
      <color theme="1"/>
      <name val="Calibri"/>
      <family val="2"/>
      <scheme val="minor"/>
    </font>
    <font>
      <b/>
      <sz val="11"/>
      <color rgb="FF000000"/>
      <name val="Calibri"/>
      <family val="2"/>
    </font>
    <font>
      <b/>
      <sz val="10"/>
      <name val="Arial"/>
      <family val="2"/>
    </font>
    <font>
      <sz val="10"/>
      <color theme="0"/>
      <name val="Arial"/>
      <family val="2"/>
    </font>
    <font>
      <sz val="11"/>
      <color rgb="FF000000"/>
      <name val="Calibri"/>
      <family val="2"/>
    </font>
    <font>
      <b/>
      <sz val="11"/>
      <color theme="1"/>
      <name val="Arial"/>
      <family val="2"/>
    </font>
  </fonts>
  <fills count="9">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0000"/>
        <bgColor indexed="64"/>
      </patternFill>
    </fill>
    <fill>
      <patternFill patternType="solid">
        <fgColor theme="9"/>
        <bgColor indexed="64"/>
      </patternFill>
    </fill>
    <fill>
      <patternFill patternType="solid">
        <fgColor theme="4" tint="0.59999389629810485"/>
        <bgColor rgb="FF000000"/>
      </patternFill>
    </fill>
    <fill>
      <patternFill patternType="solid">
        <fgColor theme="8"/>
        <bgColor indexed="64"/>
      </patternFill>
    </fill>
  </fills>
  <borders count="4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27">
    <xf numFmtId="0" fontId="0" fillId="0" borderId="0" xfId="0"/>
    <xf numFmtId="14" fontId="0" fillId="0" borderId="0" xfId="0" applyNumberFormat="1"/>
    <xf numFmtId="0" fontId="3" fillId="0" borderId="0" xfId="0" applyFont="1" applyAlignment="1">
      <alignment horizontal="center" vertical="center"/>
    </xf>
    <xf numFmtId="164" fontId="0" fillId="0" borderId="0" xfId="0" applyNumberFormat="1"/>
    <xf numFmtId="0" fontId="2" fillId="0" borderId="0" xfId="0" applyFont="1"/>
    <xf numFmtId="164" fontId="0" fillId="0" borderId="1" xfId="2" applyNumberFormat="1" applyFont="1" applyBorder="1"/>
    <xf numFmtId="3" fontId="0" fillId="0" borderId="1" xfId="0" applyNumberFormat="1" applyBorder="1"/>
    <xf numFmtId="3" fontId="0" fillId="0" borderId="2" xfId="0" applyNumberFormat="1" applyBorder="1"/>
    <xf numFmtId="3" fontId="0" fillId="0" borderId="3" xfId="0" applyNumberFormat="1" applyBorder="1"/>
    <xf numFmtId="0" fontId="3" fillId="2" borderId="4" xfId="0" applyFont="1" applyFill="1" applyBorder="1"/>
    <xf numFmtId="0" fontId="3" fillId="2" borderId="5" xfId="0" applyFont="1" applyFill="1" applyBorder="1"/>
    <xf numFmtId="10" fontId="0" fillId="0" borderId="0" xfId="2" applyNumberFormat="1" applyFont="1"/>
    <xf numFmtId="10" fontId="0" fillId="0" borderId="0" xfId="2" applyNumberFormat="1" applyFont="1" applyBorder="1"/>
    <xf numFmtId="10" fontId="0" fillId="0" borderId="15" xfId="2" applyNumberFormat="1" applyFont="1" applyBorder="1"/>
    <xf numFmtId="0" fontId="0" fillId="4" borderId="0" xfId="0" applyFill="1"/>
    <xf numFmtId="3" fontId="0" fillId="0" borderId="6" xfId="0" applyNumberFormat="1" applyBorder="1"/>
    <xf numFmtId="3" fontId="0" fillId="0" borderId="7" xfId="0" applyNumberFormat="1" applyBorder="1"/>
    <xf numFmtId="165" fontId="0" fillId="0" borderId="0" xfId="0" applyNumberFormat="1"/>
    <xf numFmtId="170" fontId="0" fillId="0" borderId="15" xfId="0" applyNumberFormat="1" applyBorder="1"/>
    <xf numFmtId="165" fontId="0" fillId="0" borderId="17" xfId="0" applyNumberFormat="1" applyBorder="1"/>
    <xf numFmtId="0" fontId="0" fillId="0" borderId="18" xfId="0" applyBorder="1"/>
    <xf numFmtId="0" fontId="6" fillId="0" borderId="0" xfId="0" applyFont="1"/>
    <xf numFmtId="0" fontId="2" fillId="4" borderId="11" xfId="0" applyFont="1" applyFill="1" applyBorder="1"/>
    <xf numFmtId="0" fontId="0" fillId="4" borderId="12" xfId="0" applyFill="1" applyBorder="1"/>
    <xf numFmtId="0" fontId="0" fillId="4" borderId="13" xfId="0" applyFill="1" applyBorder="1"/>
    <xf numFmtId="0" fontId="0" fillId="4" borderId="17" xfId="0" applyFill="1" applyBorder="1"/>
    <xf numFmtId="0" fontId="0" fillId="4" borderId="18" xfId="0" applyFill="1" applyBorder="1"/>
    <xf numFmtId="172" fontId="0" fillId="0" borderId="1" xfId="0" applyNumberFormat="1" applyBorder="1"/>
    <xf numFmtId="172" fontId="0" fillId="0" borderId="3" xfId="0" applyNumberFormat="1" applyBorder="1"/>
    <xf numFmtId="0" fontId="0" fillId="0" borderId="2" xfId="0" applyBorder="1"/>
    <xf numFmtId="14" fontId="0" fillId="0" borderId="1" xfId="0" applyNumberFormat="1" applyBorder="1"/>
    <xf numFmtId="0" fontId="2" fillId="4" borderId="14" xfId="0" applyFont="1" applyFill="1" applyBorder="1"/>
    <xf numFmtId="0" fontId="0" fillId="4" borderId="15" xfId="0" applyFill="1" applyBorder="1"/>
    <xf numFmtId="0" fontId="0" fillId="4" borderId="16" xfId="0" applyFill="1" applyBorder="1"/>
    <xf numFmtId="166" fontId="0" fillId="0" borderId="1" xfId="0" applyNumberFormat="1" applyBorder="1"/>
    <xf numFmtId="166" fontId="0" fillId="0" borderId="2" xfId="0" applyNumberFormat="1" applyBorder="1"/>
    <xf numFmtId="166" fontId="0" fillId="0" borderId="3" xfId="0" applyNumberFormat="1" applyBorder="1"/>
    <xf numFmtId="10" fontId="0" fillId="0" borderId="0" xfId="0" applyNumberFormat="1"/>
    <xf numFmtId="10" fontId="0" fillId="3" borderId="4" xfId="2" applyNumberFormat="1" applyFont="1" applyFill="1" applyBorder="1"/>
    <xf numFmtId="174" fontId="0" fillId="0" borderId="0" xfId="0" applyNumberFormat="1"/>
    <xf numFmtId="164" fontId="6" fillId="0" borderId="0" xfId="0" applyNumberFormat="1" applyFont="1"/>
    <xf numFmtId="173" fontId="6" fillId="0" borderId="0" xfId="0" applyNumberFormat="1" applyFont="1"/>
    <xf numFmtId="171" fontId="0" fillId="0" borderId="21" xfId="0" applyNumberFormat="1" applyBorder="1"/>
    <xf numFmtId="0" fontId="5" fillId="0" borderId="0" xfId="0" applyFont="1"/>
    <xf numFmtId="9" fontId="0" fillId="0" borderId="20" xfId="2" applyFont="1" applyBorder="1"/>
    <xf numFmtId="175" fontId="0" fillId="0" borderId="20" xfId="2" applyNumberFormat="1" applyFont="1" applyBorder="1"/>
    <xf numFmtId="171" fontId="0" fillId="0" borderId="10" xfId="0" applyNumberFormat="1" applyBorder="1"/>
    <xf numFmtId="14" fontId="0" fillId="0" borderId="10" xfId="0" applyNumberFormat="1" applyBorder="1"/>
    <xf numFmtId="14" fontId="0" fillId="0" borderId="26" xfId="0" applyNumberFormat="1" applyBorder="1"/>
    <xf numFmtId="14" fontId="0" fillId="0" borderId="5" xfId="0" applyNumberFormat="1" applyBorder="1"/>
    <xf numFmtId="9" fontId="0" fillId="0" borderId="0" xfId="2" applyFont="1" applyBorder="1"/>
    <xf numFmtId="175" fontId="0" fillId="0" borderId="0" xfId="2" applyNumberFormat="1" applyFont="1" applyBorder="1"/>
    <xf numFmtId="171" fontId="0" fillId="0" borderId="26" xfId="0" applyNumberFormat="1" applyBorder="1"/>
    <xf numFmtId="9" fontId="0" fillId="0" borderId="19" xfId="2" applyFont="1" applyBorder="1"/>
    <xf numFmtId="9" fontId="0" fillId="0" borderId="22" xfId="2" applyFont="1" applyBorder="1"/>
    <xf numFmtId="9" fontId="0" fillId="0" borderId="24" xfId="2" applyFont="1" applyBorder="1"/>
    <xf numFmtId="0" fontId="0" fillId="0" borderId="19" xfId="0" applyBorder="1"/>
    <xf numFmtId="0" fontId="0" fillId="0" borderId="20" xfId="0" applyBorder="1"/>
    <xf numFmtId="0" fontId="0" fillId="0" borderId="9" xfId="0" applyBorder="1"/>
    <xf numFmtId="0" fontId="0" fillId="0" borderId="24" xfId="0" applyBorder="1"/>
    <xf numFmtId="0" fontId="0" fillId="0" borderId="6" xfId="0" applyBorder="1"/>
    <xf numFmtId="0" fontId="0" fillId="0" borderId="7" xfId="0" applyBorder="1"/>
    <xf numFmtId="164" fontId="0" fillId="0" borderId="22" xfId="2" applyNumberFormat="1" applyFont="1" applyBorder="1"/>
    <xf numFmtId="10" fontId="0" fillId="0" borderId="23" xfId="2" applyNumberFormat="1" applyFont="1" applyBorder="1"/>
    <xf numFmtId="164" fontId="0" fillId="0" borderId="24" xfId="2" applyNumberFormat="1" applyFont="1" applyBorder="1"/>
    <xf numFmtId="164" fontId="0" fillId="0" borderId="6" xfId="0" applyNumberFormat="1" applyBorder="1"/>
    <xf numFmtId="10" fontId="0" fillId="0" borderId="7" xfId="2" applyNumberFormat="1" applyFont="1" applyBorder="1"/>
    <xf numFmtId="10" fontId="0" fillId="0" borderId="28" xfId="0" applyNumberFormat="1" applyBorder="1"/>
    <xf numFmtId="174" fontId="0" fillId="0" borderId="29" xfId="0" applyNumberFormat="1" applyBorder="1"/>
    <xf numFmtId="0" fontId="0" fillId="0" borderId="29" xfId="0" applyBorder="1"/>
    <xf numFmtId="170" fontId="0" fillId="0" borderId="29" xfId="0" applyNumberFormat="1" applyBorder="1"/>
    <xf numFmtId="0" fontId="0" fillId="0" borderId="30" xfId="0" applyBorder="1"/>
    <xf numFmtId="169" fontId="0" fillId="0" borderId="0" xfId="0" applyNumberFormat="1"/>
    <xf numFmtId="10" fontId="0" fillId="0" borderId="19" xfId="0" applyNumberFormat="1" applyBorder="1"/>
    <xf numFmtId="169" fontId="0" fillId="0" borderId="20" xfId="0" applyNumberFormat="1" applyBorder="1"/>
    <xf numFmtId="165" fontId="0" fillId="0" borderId="20" xfId="0" applyNumberFormat="1" applyBorder="1"/>
    <xf numFmtId="10" fontId="0" fillId="0" borderId="9" xfId="2" applyNumberFormat="1" applyFont="1" applyBorder="1"/>
    <xf numFmtId="10" fontId="0" fillId="0" borderId="22" xfId="0" applyNumberFormat="1" applyBorder="1"/>
    <xf numFmtId="10" fontId="0" fillId="0" borderId="24" xfId="0" applyNumberFormat="1" applyBorder="1"/>
    <xf numFmtId="169" fontId="0" fillId="0" borderId="6" xfId="0" applyNumberFormat="1" applyBorder="1"/>
    <xf numFmtId="14" fontId="0" fillId="0" borderId="19" xfId="0" applyNumberFormat="1" applyBorder="1"/>
    <xf numFmtId="164" fontId="0" fillId="0" borderId="9" xfId="0" applyNumberFormat="1" applyBorder="1"/>
    <xf numFmtId="14" fontId="0" fillId="0" borderId="22" xfId="0" applyNumberFormat="1" applyBorder="1"/>
    <xf numFmtId="164" fontId="0" fillId="0" borderId="23" xfId="0" applyNumberFormat="1" applyBorder="1"/>
    <xf numFmtId="14" fontId="0" fillId="0" borderId="24" xfId="0" applyNumberFormat="1" applyBorder="1"/>
    <xf numFmtId="164" fontId="0" fillId="0" borderId="7" xfId="0" applyNumberFormat="1" applyBorder="1"/>
    <xf numFmtId="0" fontId="5" fillId="0" borderId="1" xfId="0" applyFont="1" applyBorder="1"/>
    <xf numFmtId="0" fontId="5" fillId="6" borderId="3" xfId="0" applyFont="1" applyFill="1" applyBorder="1"/>
    <xf numFmtId="0" fontId="5" fillId="0" borderId="25" xfId="0" applyFont="1" applyBorder="1"/>
    <xf numFmtId="171" fontId="0" fillId="0" borderId="0" xfId="0" applyNumberFormat="1"/>
    <xf numFmtId="0" fontId="5" fillId="6" borderId="1" xfId="0" applyFont="1" applyFill="1" applyBorder="1"/>
    <xf numFmtId="0" fontId="5" fillId="6" borderId="2" xfId="0" applyFont="1" applyFill="1" applyBorder="1"/>
    <xf numFmtId="10" fontId="0" fillId="0" borderId="20" xfId="2" applyNumberFormat="1" applyFont="1" applyBorder="1"/>
    <xf numFmtId="10" fontId="0" fillId="0" borderId="32" xfId="2" applyNumberFormat="1" applyFont="1" applyBorder="1"/>
    <xf numFmtId="164" fontId="2" fillId="0" borderId="9" xfId="0" applyNumberFormat="1" applyFont="1" applyBorder="1"/>
    <xf numFmtId="164" fontId="2" fillId="0" borderId="23" xfId="0" applyNumberFormat="1" applyFont="1" applyBorder="1"/>
    <xf numFmtId="10" fontId="0" fillId="0" borderId="6" xfId="2" applyNumberFormat="1" applyFont="1" applyBorder="1"/>
    <xf numFmtId="10" fontId="0" fillId="0" borderId="33" xfId="2" applyNumberFormat="1" applyFont="1" applyBorder="1"/>
    <xf numFmtId="164" fontId="2" fillId="0" borderId="7" xfId="0" applyNumberFormat="1" applyFont="1" applyBorder="1"/>
    <xf numFmtId="0" fontId="2" fillId="4" borderId="19" xfId="0" applyFont="1" applyFill="1" applyBorder="1"/>
    <xf numFmtId="0" fontId="0" fillId="4" borderId="20" xfId="0" applyFill="1" applyBorder="1"/>
    <xf numFmtId="0" fontId="0" fillId="4" borderId="9" xfId="0" applyFill="1" applyBorder="1"/>
    <xf numFmtId="0" fontId="2" fillId="4" borderId="22" xfId="0" applyFont="1" applyFill="1" applyBorder="1"/>
    <xf numFmtId="0" fontId="0" fillId="4" borderId="23" xfId="0" applyFill="1" applyBorder="1"/>
    <xf numFmtId="0" fontId="0" fillId="4" borderId="24" xfId="0" applyFill="1" applyBorder="1"/>
    <xf numFmtId="0" fontId="0" fillId="4" borderId="6" xfId="0" applyFill="1" applyBorder="1"/>
    <xf numFmtId="0" fontId="0" fillId="4" borderId="7" xfId="0" applyFill="1" applyBorder="1"/>
    <xf numFmtId="0" fontId="2" fillId="4" borderId="24" xfId="0" applyFont="1" applyFill="1" applyBorder="1"/>
    <xf numFmtId="10" fontId="1" fillId="0" borderId="0" xfId="2" applyNumberFormat="1" applyFont="1" applyBorder="1"/>
    <xf numFmtId="14" fontId="1" fillId="0" borderId="19" xfId="0" applyNumberFormat="1" applyFont="1" applyBorder="1"/>
    <xf numFmtId="14" fontId="1" fillId="0" borderId="20" xfId="0" applyNumberFormat="1" applyFont="1" applyBorder="1"/>
    <xf numFmtId="10" fontId="1" fillId="0" borderId="20" xfId="2" applyNumberFormat="1" applyFont="1" applyBorder="1"/>
    <xf numFmtId="10" fontId="1" fillId="0" borderId="9" xfId="2" applyNumberFormat="1" applyFont="1" applyBorder="1"/>
    <xf numFmtId="14" fontId="1" fillId="0" borderId="22" xfId="0" applyNumberFormat="1" applyFont="1" applyBorder="1"/>
    <xf numFmtId="14" fontId="1" fillId="0" borderId="0" xfId="0" applyNumberFormat="1" applyFont="1"/>
    <xf numFmtId="10" fontId="1" fillId="0" borderId="23" xfId="2" applyNumberFormat="1" applyFont="1" applyBorder="1"/>
    <xf numFmtId="14" fontId="1" fillId="0" borderId="24" xfId="0" applyNumberFormat="1" applyFont="1" applyBorder="1"/>
    <xf numFmtId="14" fontId="1" fillId="0" borderId="6" xfId="0" applyNumberFormat="1" applyFont="1" applyBorder="1"/>
    <xf numFmtId="10" fontId="1" fillId="0" borderId="6" xfId="2" applyNumberFormat="1" applyFont="1" applyBorder="1"/>
    <xf numFmtId="10" fontId="1" fillId="0" borderId="7" xfId="2" applyNumberFormat="1" applyFont="1" applyBorder="1"/>
    <xf numFmtId="0" fontId="3" fillId="4" borderId="4"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3" xfId="0" applyFont="1" applyFill="1" applyBorder="1" applyAlignment="1">
      <alignment horizontal="center" vertical="center"/>
    </xf>
    <xf numFmtId="0" fontId="3" fillId="6" borderId="4" xfId="0" applyFont="1" applyFill="1" applyBorder="1" applyAlignment="1">
      <alignment horizontal="center" vertical="center"/>
    </xf>
    <xf numFmtId="164" fontId="0" fillId="0" borderId="25" xfId="2" applyNumberFormat="1" applyFont="1" applyBorder="1"/>
    <xf numFmtId="3" fontId="0" fillId="0" borderId="25" xfId="0" applyNumberFormat="1" applyBorder="1"/>
    <xf numFmtId="164" fontId="0" fillId="0" borderId="34" xfId="2" applyNumberFormat="1" applyFont="1" applyBorder="1"/>
    <xf numFmtId="3" fontId="0" fillId="0" borderId="34" xfId="0" applyNumberFormat="1" applyBorder="1"/>
    <xf numFmtId="164" fontId="0" fillId="0" borderId="3" xfId="2" applyNumberFormat="1" applyFont="1" applyBorder="1"/>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35" xfId="0" applyFont="1" applyFill="1" applyBorder="1" applyAlignment="1">
      <alignment horizontal="center" vertical="center"/>
    </xf>
    <xf numFmtId="170" fontId="0" fillId="0" borderId="0" xfId="0" applyNumberFormat="1"/>
    <xf numFmtId="170" fontId="0" fillId="0" borderId="17" xfId="0" applyNumberFormat="1" applyBorder="1"/>
    <xf numFmtId="0" fontId="3" fillId="2" borderId="10" xfId="0" applyFont="1" applyFill="1" applyBorder="1" applyAlignment="1">
      <alignment horizontal="center" vertical="center"/>
    </xf>
    <xf numFmtId="0" fontId="3" fillId="2" borderId="26" xfId="0" applyFont="1" applyFill="1" applyBorder="1" applyAlignment="1">
      <alignment horizontal="center" vertical="center"/>
    </xf>
    <xf numFmtId="0" fontId="3" fillId="2" borderId="5" xfId="0" applyFont="1" applyFill="1" applyBorder="1" applyAlignment="1">
      <alignment horizontal="center" vertical="center"/>
    </xf>
    <xf numFmtId="0" fontId="5" fillId="2" borderId="36" xfId="0" applyFont="1" applyFill="1" applyBorder="1"/>
    <xf numFmtId="0" fontId="4" fillId="7" borderId="1"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5" xfId="0" applyFont="1" applyFill="1" applyBorder="1" applyAlignment="1">
      <alignment horizontal="center" vertical="center"/>
    </xf>
    <xf numFmtId="0" fontId="5" fillId="2" borderId="3" xfId="0" applyFont="1" applyFill="1" applyBorder="1" applyAlignment="1">
      <alignment horizontal="center" vertical="center"/>
    </xf>
    <xf numFmtId="14" fontId="2" fillId="0" borderId="19" xfId="0" applyNumberFormat="1" applyFont="1" applyBorder="1"/>
    <xf numFmtId="14" fontId="2" fillId="0" borderId="22" xfId="0" applyNumberFormat="1" applyFont="1" applyBorder="1"/>
    <xf numFmtId="0" fontId="0" fillId="0" borderId="23" xfId="0" applyBorder="1"/>
    <xf numFmtId="14" fontId="2" fillId="0" borderId="24" xfId="0" applyNumberFormat="1" applyFont="1" applyBorder="1"/>
    <xf numFmtId="176" fontId="0" fillId="0" borderId="20" xfId="0" applyNumberFormat="1" applyBorder="1"/>
    <xf numFmtId="176" fontId="0" fillId="0" borderId="0" xfId="0" applyNumberFormat="1"/>
    <xf numFmtId="176" fontId="2" fillId="0" borderId="0" xfId="0" applyNumberFormat="1" applyFont="1"/>
    <xf numFmtId="176" fontId="0" fillId="0" borderId="6" xfId="0" applyNumberFormat="1" applyBorder="1"/>
    <xf numFmtId="176" fontId="2" fillId="0" borderId="6" xfId="0" applyNumberFormat="1" applyFont="1" applyBorder="1"/>
    <xf numFmtId="176" fontId="0" fillId="0" borderId="19" xfId="1" applyNumberFormat="1" applyFont="1" applyBorder="1"/>
    <xf numFmtId="176" fontId="0" fillId="0" borderId="9" xfId="1" applyNumberFormat="1" applyFont="1" applyBorder="1"/>
    <xf numFmtId="176" fontId="0" fillId="0" borderId="9" xfId="0" applyNumberFormat="1" applyBorder="1"/>
    <xf numFmtId="176" fontId="0" fillId="0" borderId="10" xfId="0" applyNumberFormat="1" applyBorder="1"/>
    <xf numFmtId="176" fontId="0" fillId="0" borderId="22" xfId="1" applyNumberFormat="1" applyFont="1" applyBorder="1"/>
    <xf numFmtId="176" fontId="0" fillId="0" borderId="23" xfId="1" applyNumberFormat="1" applyFont="1" applyBorder="1"/>
    <xf numFmtId="176" fontId="0" fillId="0" borderId="27" xfId="1" applyNumberFormat="1" applyFont="1" applyBorder="1"/>
    <xf numFmtId="176" fontId="0" fillId="0" borderId="23" xfId="0" applyNumberFormat="1" applyBorder="1"/>
    <xf numFmtId="176" fontId="0" fillId="0" borderId="26" xfId="0" applyNumberFormat="1" applyBorder="1"/>
    <xf numFmtId="176" fontId="0" fillId="0" borderId="24" xfId="1" applyNumberFormat="1" applyFont="1" applyBorder="1"/>
    <xf numFmtId="176" fontId="0" fillId="0" borderId="7" xfId="1" applyNumberFormat="1" applyFont="1" applyBorder="1"/>
    <xf numFmtId="176" fontId="0" fillId="0" borderId="30" xfId="1" applyNumberFormat="1" applyFont="1" applyBorder="1"/>
    <xf numFmtId="176" fontId="0" fillId="0" borderId="7" xfId="0" applyNumberFormat="1" applyBorder="1"/>
    <xf numFmtId="176" fontId="0" fillId="0" borderId="5" xfId="0" applyNumberFormat="1" applyBorder="1"/>
    <xf numFmtId="0" fontId="5" fillId="2" borderId="4" xfId="0" applyFont="1" applyFill="1" applyBorder="1"/>
    <xf numFmtId="0" fontId="5" fillId="2" borderId="1" xfId="0" applyFont="1" applyFill="1" applyBorder="1"/>
    <xf numFmtId="0" fontId="5" fillId="2" borderId="3" xfId="0" applyFont="1" applyFill="1" applyBorder="1"/>
    <xf numFmtId="0" fontId="5" fillId="2" borderId="10" xfId="0" applyFont="1" applyFill="1" applyBorder="1"/>
    <xf numFmtId="170" fontId="0" fillId="0" borderId="9" xfId="0" applyNumberFormat="1" applyBorder="1"/>
    <xf numFmtId="170" fontId="0" fillId="0" borderId="22" xfId="0" applyNumberFormat="1" applyBorder="1"/>
    <xf numFmtId="170" fontId="0" fillId="0" borderId="23" xfId="0" applyNumberFormat="1" applyBorder="1"/>
    <xf numFmtId="170" fontId="0" fillId="0" borderId="24" xfId="0" applyNumberFormat="1" applyBorder="1"/>
    <xf numFmtId="165" fontId="0" fillId="0" borderId="6" xfId="0" applyNumberFormat="1" applyBorder="1"/>
    <xf numFmtId="0" fontId="5" fillId="2" borderId="26" xfId="0" applyFont="1" applyFill="1" applyBorder="1"/>
    <xf numFmtId="0" fontId="5" fillId="2" borderId="5" xfId="0" applyFont="1" applyFill="1" applyBorder="1"/>
    <xf numFmtId="0" fontId="5" fillId="2" borderId="2" xfId="0" applyFont="1" applyFill="1" applyBorder="1"/>
    <xf numFmtId="44" fontId="5" fillId="2" borderId="1" xfId="1" applyFont="1" applyFill="1" applyBorder="1" applyAlignment="1">
      <alignment horizontal="center"/>
    </xf>
    <xf numFmtId="44" fontId="5" fillId="2" borderId="2" xfId="1" applyFont="1" applyFill="1" applyBorder="1"/>
    <xf numFmtId="167" fontId="0" fillId="0" borderId="0" xfId="0" applyNumberFormat="1"/>
    <xf numFmtId="14" fontId="0" fillId="0" borderId="10" xfId="1" applyNumberFormat="1" applyFont="1" applyBorder="1"/>
    <xf numFmtId="14" fontId="0" fillId="0" borderId="26" xfId="1" applyNumberFormat="1" applyFont="1" applyBorder="1"/>
    <xf numFmtId="14" fontId="0" fillId="0" borderId="5" xfId="1" applyNumberFormat="1" applyFont="1" applyBorder="1"/>
    <xf numFmtId="171" fontId="0" fillId="0" borderId="37" xfId="0" applyNumberFormat="1" applyBorder="1"/>
    <xf numFmtId="171" fontId="0" fillId="0" borderId="38" xfId="0" applyNumberFormat="1" applyBorder="1"/>
    <xf numFmtId="171" fontId="0" fillId="0" borderId="39" xfId="0" applyNumberFormat="1" applyBorder="1"/>
    <xf numFmtId="171" fontId="0" fillId="0" borderId="40" xfId="0" applyNumberFormat="1" applyBorder="1"/>
    <xf numFmtId="171" fontId="0" fillId="0" borderId="41" xfId="0" applyNumberFormat="1" applyBorder="1"/>
    <xf numFmtId="171" fontId="0" fillId="0" borderId="42" xfId="0" applyNumberFormat="1" applyBorder="1"/>
    <xf numFmtId="171" fontId="0" fillId="0" borderId="43" xfId="0" applyNumberFormat="1" applyBorder="1"/>
    <xf numFmtId="171" fontId="0" fillId="0" borderId="44" xfId="0" applyNumberFormat="1" applyBorder="1"/>
    <xf numFmtId="171" fontId="0" fillId="0" borderId="5" xfId="0" applyNumberFormat="1" applyBorder="1"/>
    <xf numFmtId="0" fontId="5" fillId="2" borderId="19" xfId="0" applyFont="1" applyFill="1" applyBorder="1"/>
    <xf numFmtId="0" fontId="5" fillId="2" borderId="20" xfId="0" applyFont="1" applyFill="1" applyBorder="1"/>
    <xf numFmtId="0" fontId="5" fillId="2" borderId="32" xfId="0" applyFont="1" applyFill="1" applyBorder="1"/>
    <xf numFmtId="167" fontId="0" fillId="0" borderId="19" xfId="0" applyNumberFormat="1" applyBorder="1"/>
    <xf numFmtId="167" fontId="0" fillId="0" borderId="20" xfId="0" applyNumberFormat="1" applyBorder="1"/>
    <xf numFmtId="167" fontId="0" fillId="0" borderId="9"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167" fontId="0" fillId="0" borderId="6" xfId="0" applyNumberFormat="1" applyBorder="1"/>
    <xf numFmtId="167" fontId="0" fillId="0" borderId="7" xfId="0" applyNumberFormat="1" applyBorder="1"/>
    <xf numFmtId="0" fontId="5" fillId="2" borderId="9" xfId="0" applyFont="1" applyFill="1" applyBorder="1"/>
    <xf numFmtId="171" fontId="0" fillId="0" borderId="19" xfId="0" applyNumberFormat="1" applyBorder="1"/>
    <xf numFmtId="171" fontId="0" fillId="0" borderId="20" xfId="0" applyNumberFormat="1" applyBorder="1"/>
    <xf numFmtId="171" fontId="0" fillId="0" borderId="9" xfId="0" applyNumberFormat="1" applyBorder="1"/>
    <xf numFmtId="171" fontId="0" fillId="0" borderId="22" xfId="0" applyNumberFormat="1" applyBorder="1"/>
    <xf numFmtId="171" fontId="0" fillId="0" borderId="23" xfId="0" applyNumberFormat="1" applyBorder="1"/>
    <xf numFmtId="171" fontId="0" fillId="0" borderId="24" xfId="0" applyNumberFormat="1" applyBorder="1"/>
    <xf numFmtId="171" fontId="0" fillId="0" borderId="6" xfId="0" applyNumberFormat="1" applyBorder="1"/>
    <xf numFmtId="171" fontId="0" fillId="0" borderId="7" xfId="0" applyNumberFormat="1" applyBorder="1"/>
    <xf numFmtId="10" fontId="0" fillId="0" borderId="19" xfId="2" applyNumberFormat="1" applyFont="1" applyBorder="1"/>
    <xf numFmtId="10" fontId="0" fillId="0" borderId="22" xfId="2" applyNumberFormat="1" applyFont="1" applyBorder="1"/>
    <xf numFmtId="10" fontId="0" fillId="0" borderId="24" xfId="2" applyNumberFormat="1" applyFont="1" applyBorder="1"/>
    <xf numFmtId="10" fontId="5" fillId="2" borderId="2" xfId="2" applyNumberFormat="1" applyFont="1" applyFill="1" applyBorder="1"/>
    <xf numFmtId="10" fontId="5" fillId="2" borderId="31" xfId="2" applyNumberFormat="1" applyFont="1" applyFill="1" applyBorder="1"/>
    <xf numFmtId="10" fontId="5" fillId="2" borderId="3" xfId="2" applyNumberFormat="1" applyFont="1" applyFill="1" applyBorder="1"/>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9" xfId="0" applyFont="1" applyFill="1" applyBorder="1" applyAlignment="1">
      <alignment horizontal="center" vertical="center"/>
    </xf>
    <xf numFmtId="176" fontId="0" fillId="0" borderId="19" xfId="0" applyNumberFormat="1" applyBorder="1"/>
    <xf numFmtId="176" fontId="0" fillId="0" borderId="22" xfId="0" applyNumberFormat="1" applyBorder="1"/>
    <xf numFmtId="176" fontId="0" fillId="0" borderId="24" xfId="0" applyNumberFormat="1" applyBorder="1"/>
    <xf numFmtId="9" fontId="0" fillId="0" borderId="6" xfId="2" applyFont="1" applyBorder="1"/>
    <xf numFmtId="168" fontId="0" fillId="0" borderId="0" xfId="2" applyNumberFormat="1" applyFont="1" applyBorder="1"/>
    <xf numFmtId="175" fontId="0" fillId="0" borderId="19" xfId="2" applyNumberFormat="1" applyFont="1" applyBorder="1"/>
    <xf numFmtId="175" fontId="0" fillId="0" borderId="22" xfId="2" applyNumberFormat="1" applyFont="1" applyBorder="1"/>
    <xf numFmtId="175" fontId="0" fillId="0" borderId="24" xfId="2" applyNumberFormat="1" applyFont="1" applyBorder="1"/>
    <xf numFmtId="175" fontId="0" fillId="0" borderId="6" xfId="2" applyNumberFormat="1" applyFont="1" applyBorder="1"/>
    <xf numFmtId="168" fontId="0" fillId="0" borderId="20" xfId="2" applyNumberFormat="1" applyFont="1" applyBorder="1"/>
    <xf numFmtId="168" fontId="0" fillId="0" borderId="6" xfId="2" applyNumberFormat="1" applyFont="1" applyBorder="1"/>
    <xf numFmtId="0" fontId="5" fillId="6" borderId="20" xfId="0" applyFont="1" applyFill="1" applyBorder="1"/>
    <xf numFmtId="0" fontId="5" fillId="6" borderId="9" xfId="0" applyFont="1" applyFill="1" applyBorder="1"/>
    <xf numFmtId="176" fontId="0" fillId="0" borderId="10" xfId="1" applyNumberFormat="1" applyFont="1" applyBorder="1"/>
    <xf numFmtId="176" fontId="0" fillId="0" borderId="26" xfId="1" applyNumberFormat="1" applyFont="1" applyBorder="1"/>
    <xf numFmtId="176" fontId="0" fillId="0" borderId="5" xfId="1" applyNumberFormat="1" applyFont="1" applyBorder="1"/>
    <xf numFmtId="0" fontId="0" fillId="0" borderId="22" xfId="0" applyBorder="1"/>
    <xf numFmtId="0" fontId="5" fillId="2" borderId="25" xfId="0" applyFont="1" applyFill="1" applyBorder="1"/>
    <xf numFmtId="176" fontId="5" fillId="2" borderId="1" xfId="0" applyNumberFormat="1" applyFont="1" applyFill="1" applyBorder="1"/>
    <xf numFmtId="14" fontId="3" fillId="2" borderId="1" xfId="0" applyNumberFormat="1" applyFont="1" applyFill="1" applyBorder="1" applyAlignment="1">
      <alignment vertical="center"/>
    </xf>
    <xf numFmtId="0" fontId="5" fillId="2" borderId="1" xfId="0" applyFont="1" applyFill="1" applyBorder="1" applyAlignment="1">
      <alignment horizontal="center"/>
    </xf>
    <xf numFmtId="0" fontId="3" fillId="8" borderId="19" xfId="0" applyFont="1" applyFill="1" applyBorder="1" applyAlignment="1">
      <alignment horizontal="center" vertical="center"/>
    </xf>
    <xf numFmtId="0" fontId="3" fillId="8" borderId="20" xfId="0" applyFont="1" applyFill="1" applyBorder="1" applyAlignment="1">
      <alignment horizontal="center" vertical="center"/>
    </xf>
    <xf numFmtId="0" fontId="5" fillId="8" borderId="8" xfId="0" applyFont="1" applyFill="1" applyBorder="1"/>
    <xf numFmtId="172" fontId="0" fillId="0" borderId="2" xfId="0" applyNumberFormat="1" applyBorder="1"/>
    <xf numFmtId="2" fontId="7" fillId="0" borderId="11" xfId="0" applyNumberFormat="1" applyFont="1" applyBorder="1"/>
    <xf numFmtId="2" fontId="7" fillId="0" borderId="12" xfId="0" applyNumberFormat="1" applyFont="1" applyBorder="1"/>
    <xf numFmtId="2" fontId="7" fillId="0" borderId="13" xfId="0" applyNumberFormat="1" applyFont="1" applyBorder="1"/>
    <xf numFmtId="0" fontId="5" fillId="5" borderId="3" xfId="0" applyFont="1" applyFill="1" applyBorder="1"/>
    <xf numFmtId="14" fontId="0" fillId="0" borderId="4" xfId="1" applyNumberFormat="1" applyFont="1" applyBorder="1"/>
    <xf numFmtId="44" fontId="5" fillId="6" borderId="10" xfId="1" applyFont="1" applyFill="1" applyBorder="1" applyAlignment="1">
      <alignment vertical="center"/>
    </xf>
    <xf numFmtId="44" fontId="5" fillId="6" borderId="25" xfId="0" applyNumberFormat="1" applyFont="1" applyFill="1" applyBorder="1" applyAlignment="1">
      <alignment vertical="center"/>
    </xf>
    <xf numFmtId="0" fontId="5" fillId="8" borderId="1" xfId="0" applyFont="1" applyFill="1" applyBorder="1"/>
    <xf numFmtId="0" fontId="5" fillId="8" borderId="2" xfId="0" applyFont="1" applyFill="1" applyBorder="1"/>
    <xf numFmtId="0" fontId="5" fillId="8" borderId="3" xfId="0" applyFont="1" applyFill="1" applyBorder="1"/>
    <xf numFmtId="176" fontId="0" fillId="0" borderId="20" xfId="1" applyNumberFormat="1" applyFont="1" applyBorder="1"/>
    <xf numFmtId="176" fontId="0" fillId="0" borderId="0" xfId="1" applyNumberFormat="1" applyFont="1" applyBorder="1"/>
    <xf numFmtId="176" fontId="0" fillId="0" borderId="6" xfId="1" applyNumberFormat="1" applyFont="1" applyBorder="1"/>
    <xf numFmtId="167" fontId="0" fillId="0" borderId="1" xfId="0" applyNumberFormat="1" applyBorder="1"/>
    <xf numFmtId="167" fontId="0" fillId="0" borderId="2" xfId="0" applyNumberFormat="1" applyBorder="1"/>
    <xf numFmtId="167" fontId="0" fillId="0" borderId="3" xfId="0" applyNumberFormat="1" applyBorder="1"/>
    <xf numFmtId="172" fontId="7" fillId="0" borderId="1" xfId="0" applyNumberFormat="1" applyFont="1" applyBorder="1"/>
    <xf numFmtId="172" fontId="7" fillId="0" borderId="2" xfId="0" applyNumberFormat="1" applyFont="1" applyBorder="1"/>
    <xf numFmtId="172" fontId="7" fillId="0" borderId="3" xfId="0" applyNumberFormat="1" applyFont="1" applyBorder="1"/>
    <xf numFmtId="176" fontId="0" fillId="0" borderId="3" xfId="1" applyNumberFormat="1" applyFont="1" applyBorder="1"/>
    <xf numFmtId="0" fontId="5" fillId="6" borderId="7" xfId="0" applyFont="1" applyFill="1" applyBorder="1"/>
    <xf numFmtId="176" fontId="2" fillId="0" borderId="3" xfId="0" applyNumberFormat="1" applyFont="1" applyBorder="1"/>
    <xf numFmtId="176" fontId="0" fillId="0" borderId="4" xfId="0" applyNumberFormat="1" applyBorder="1"/>
    <xf numFmtId="0" fontId="5" fillId="8" borderId="4" xfId="0" applyFont="1" applyFill="1" applyBorder="1"/>
    <xf numFmtId="0" fontId="3" fillId="8" borderId="26" xfId="0" applyFont="1" applyFill="1" applyBorder="1" applyAlignment="1">
      <alignment horizontal="center" vertical="center"/>
    </xf>
    <xf numFmtId="0" fontId="3" fillId="8" borderId="5"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49" fontId="1" fillId="0" borderId="0" xfId="0" applyNumberFormat="1" applyFont="1" applyAlignment="1">
      <alignment horizontal="left" vertical="center"/>
    </xf>
    <xf numFmtId="49" fontId="0" fillId="0" borderId="0" xfId="0" applyNumberFormat="1" applyAlignment="1">
      <alignment horizontal="left" vertical="center"/>
    </xf>
    <xf numFmtId="2" fontId="0" fillId="0" borderId="1" xfId="0" applyNumberFormat="1" applyBorder="1"/>
    <xf numFmtId="0" fontId="8" fillId="0" borderId="0" xfId="0" applyFont="1" applyAlignment="1">
      <alignment horizontal="center"/>
    </xf>
    <xf numFmtId="49" fontId="5" fillId="0" borderId="1" xfId="0" applyNumberFormat="1" applyFont="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49" fontId="1" fillId="0" borderId="19" xfId="0" applyNumberFormat="1" applyFont="1" applyBorder="1" applyAlignment="1">
      <alignment horizontal="left" vertical="center" wrapText="1"/>
    </xf>
    <xf numFmtId="0" fontId="0" fillId="0" borderId="20" xfId="0" applyBorder="1" applyAlignment="1">
      <alignment wrapText="1"/>
    </xf>
    <xf numFmtId="0" fontId="0" fillId="0" borderId="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6" xfId="0" applyBorder="1" applyAlignment="1">
      <alignment wrapText="1"/>
    </xf>
    <xf numFmtId="0" fontId="0" fillId="0" borderId="7" xfId="0" applyBorder="1" applyAlignment="1">
      <alignment wrapText="1"/>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49" fontId="0" fillId="0" borderId="19" xfId="0" applyNumberFormat="1" applyBorder="1" applyAlignment="1">
      <alignment horizontal="left" vertical="center" wrapText="1"/>
    </xf>
    <xf numFmtId="49" fontId="0" fillId="0" borderId="20" xfId="0" applyNumberFormat="1" applyBorder="1" applyAlignment="1">
      <alignment horizontal="left" vertical="center"/>
    </xf>
    <xf numFmtId="49" fontId="0" fillId="0" borderId="9" xfId="0" applyNumberFormat="1" applyBorder="1" applyAlignment="1">
      <alignment horizontal="left" vertical="center"/>
    </xf>
    <xf numFmtId="49" fontId="0" fillId="0" borderId="22" xfId="0" applyNumberFormat="1" applyBorder="1" applyAlignment="1">
      <alignment horizontal="left" vertical="center"/>
    </xf>
    <xf numFmtId="49" fontId="0" fillId="0" borderId="0" xfId="0" applyNumberFormat="1" applyAlignment="1">
      <alignment horizontal="left" vertical="center"/>
    </xf>
    <xf numFmtId="49" fontId="0" fillId="0" borderId="23" xfId="0" applyNumberFormat="1" applyBorder="1" applyAlignment="1">
      <alignment horizontal="left" vertical="center"/>
    </xf>
    <xf numFmtId="49" fontId="0" fillId="0" borderId="24" xfId="0" applyNumberFormat="1" applyBorder="1" applyAlignment="1">
      <alignment horizontal="left" vertical="center"/>
    </xf>
    <xf numFmtId="49" fontId="0" fillId="0" borderId="6" xfId="0" applyNumberFormat="1" applyBorder="1" applyAlignment="1">
      <alignment horizontal="left" vertical="center"/>
    </xf>
    <xf numFmtId="49" fontId="0" fillId="0" borderId="7" xfId="0" applyNumberFormat="1" applyBorder="1" applyAlignment="1">
      <alignment horizontal="left" vertical="center"/>
    </xf>
    <xf numFmtId="0" fontId="5" fillId="0" borderId="1" xfId="0" applyFont="1" applyBorder="1" applyAlignment="1">
      <alignment horizontal="center"/>
    </xf>
    <xf numFmtId="0" fontId="1" fillId="0" borderId="19" xfId="0" applyFont="1" applyBorder="1" applyAlignment="1">
      <alignment vertical="top" wrapText="1"/>
    </xf>
    <xf numFmtId="0" fontId="0" fillId="0" borderId="20" xfId="0" applyBorder="1" applyAlignment="1">
      <alignment vertical="top" wrapText="1"/>
    </xf>
    <xf numFmtId="0" fontId="0" fillId="0" borderId="9" xfId="0" applyBorder="1" applyAlignment="1">
      <alignment vertical="top" wrapText="1"/>
    </xf>
    <xf numFmtId="0" fontId="0" fillId="0" borderId="22" xfId="0" applyBorder="1" applyAlignment="1">
      <alignment vertical="top" wrapText="1"/>
    </xf>
    <xf numFmtId="0" fontId="0" fillId="0" borderId="0" xfId="0"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49" fontId="0" fillId="0" borderId="20" xfId="0" applyNumberFormat="1" applyBorder="1" applyAlignment="1">
      <alignment horizontal="left" vertical="center" wrapText="1"/>
    </xf>
    <xf numFmtId="49" fontId="0" fillId="0" borderId="9" xfId="0" applyNumberFormat="1" applyBorder="1" applyAlignment="1">
      <alignment horizontal="left" vertical="center" wrapText="1"/>
    </xf>
    <xf numFmtId="49" fontId="0" fillId="0" borderId="22" xfId="0" applyNumberFormat="1" applyBorder="1" applyAlignment="1">
      <alignment horizontal="left" vertical="center" wrapText="1"/>
    </xf>
    <xf numFmtId="49" fontId="0" fillId="0" borderId="0" xfId="0" applyNumberFormat="1" applyAlignment="1">
      <alignment horizontal="left" vertical="center" wrapText="1"/>
    </xf>
    <xf numFmtId="49" fontId="0" fillId="0" borderId="23" xfId="0" applyNumberFormat="1" applyBorder="1" applyAlignment="1">
      <alignment horizontal="left" vertical="center" wrapText="1"/>
    </xf>
    <xf numFmtId="49" fontId="0" fillId="0" borderId="24" xfId="0" applyNumberFormat="1" applyBorder="1" applyAlignment="1">
      <alignment horizontal="left" vertical="center" wrapText="1"/>
    </xf>
    <xf numFmtId="49" fontId="0" fillId="0" borderId="6" xfId="0" applyNumberFormat="1" applyBorder="1" applyAlignment="1">
      <alignment horizontal="left" vertical="center" wrapText="1"/>
    </xf>
    <xf numFmtId="49" fontId="0" fillId="0" borderId="7" xfId="0" applyNumberFormat="1" applyBorder="1" applyAlignment="1">
      <alignment horizontal="left"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cellXfs>
  <cellStyles count="3">
    <cellStyle name="Normale" xfId="0" builtinId="0"/>
    <cellStyle name="Percentuale" xfId="2" builtinId="5"/>
    <cellStyle name="Valuta"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rPr>
              <a:t>VaR_</a:t>
            </a:r>
            <a:r>
              <a:rPr lang="el-GR" sz="1400" b="1" i="0" u="none" strike="noStrike" kern="1200" spc="100" baseline="0">
                <a:solidFill>
                  <a:schemeClr val="tx1"/>
                </a:solidFill>
                <a:effectLst>
                  <a:outerShdw blurRad="50800" dist="38100" dir="5400000" algn="t" rotWithShape="0">
                    <a:prstClr val="black">
                      <a:alpha val="40000"/>
                    </a:prstClr>
                  </a:outerShdw>
                </a:effectLst>
              </a:rPr>
              <a:t>π</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manualLayout>
          <c:layoutTarget val="inner"/>
          <c:xMode val="edge"/>
          <c:yMode val="edge"/>
          <c:x val="0.19852690288713912"/>
          <c:y val="0.16245370370370371"/>
          <c:w val="0.76368219597550302"/>
          <c:h val="0.62346456692913388"/>
        </c:manualLayout>
      </c:layout>
      <c:lineChart>
        <c:grouping val="standard"/>
        <c:varyColors val="0"/>
        <c:ser>
          <c:idx val="0"/>
          <c:order val="0"/>
          <c:spPr>
            <a:ln w="28575" cap="rnd">
              <a:solidFill>
                <a:schemeClr val="accent1"/>
              </a:solidFill>
              <a:round/>
            </a:ln>
            <a:effectLst/>
          </c:spPr>
          <c:marker>
            <c:symbol val="none"/>
          </c:marker>
          <c:cat>
            <c:numRef>
              <c:f>'Parametric VaR Analysis'!$H$5:$H$567</c:f>
              <c:numCache>
                <c:formatCode>m/d/yy</c:formatCode>
                <c:ptCount val="563"/>
                <c:pt idx="0">
                  <c:v>44886</c:v>
                </c:pt>
                <c:pt idx="1">
                  <c:v>44887</c:v>
                </c:pt>
                <c:pt idx="2">
                  <c:v>44888</c:v>
                </c:pt>
                <c:pt idx="3">
                  <c:v>44890</c:v>
                </c:pt>
                <c:pt idx="4">
                  <c:v>44893</c:v>
                </c:pt>
                <c:pt idx="5">
                  <c:v>44894</c:v>
                </c:pt>
                <c:pt idx="6">
                  <c:v>44895</c:v>
                </c:pt>
                <c:pt idx="7">
                  <c:v>44896</c:v>
                </c:pt>
                <c:pt idx="8">
                  <c:v>44897</c:v>
                </c:pt>
                <c:pt idx="9">
                  <c:v>44900</c:v>
                </c:pt>
                <c:pt idx="10">
                  <c:v>44901</c:v>
                </c:pt>
                <c:pt idx="11">
                  <c:v>44902</c:v>
                </c:pt>
                <c:pt idx="12">
                  <c:v>44903</c:v>
                </c:pt>
                <c:pt idx="13">
                  <c:v>44904</c:v>
                </c:pt>
                <c:pt idx="14">
                  <c:v>44907</c:v>
                </c:pt>
                <c:pt idx="15">
                  <c:v>44908</c:v>
                </c:pt>
                <c:pt idx="16">
                  <c:v>44909</c:v>
                </c:pt>
                <c:pt idx="17">
                  <c:v>44910</c:v>
                </c:pt>
                <c:pt idx="18">
                  <c:v>44911</c:v>
                </c:pt>
                <c:pt idx="19">
                  <c:v>44914</c:v>
                </c:pt>
                <c:pt idx="20">
                  <c:v>44915</c:v>
                </c:pt>
                <c:pt idx="21">
                  <c:v>44916</c:v>
                </c:pt>
                <c:pt idx="22">
                  <c:v>44917</c:v>
                </c:pt>
                <c:pt idx="23">
                  <c:v>44918</c:v>
                </c:pt>
                <c:pt idx="24">
                  <c:v>44922</c:v>
                </c:pt>
                <c:pt idx="25">
                  <c:v>44923</c:v>
                </c:pt>
                <c:pt idx="26">
                  <c:v>44924</c:v>
                </c:pt>
                <c:pt idx="27">
                  <c:v>44925</c:v>
                </c:pt>
                <c:pt idx="28">
                  <c:v>44929</c:v>
                </c:pt>
                <c:pt idx="29">
                  <c:v>44930</c:v>
                </c:pt>
                <c:pt idx="30">
                  <c:v>44931</c:v>
                </c:pt>
                <c:pt idx="31">
                  <c:v>44932</c:v>
                </c:pt>
                <c:pt idx="32">
                  <c:v>44935</c:v>
                </c:pt>
                <c:pt idx="33">
                  <c:v>44936</c:v>
                </c:pt>
                <c:pt idx="34">
                  <c:v>44937</c:v>
                </c:pt>
                <c:pt idx="35">
                  <c:v>44938</c:v>
                </c:pt>
                <c:pt idx="36">
                  <c:v>44939</c:v>
                </c:pt>
                <c:pt idx="37">
                  <c:v>44943</c:v>
                </c:pt>
                <c:pt idx="38">
                  <c:v>44944</c:v>
                </c:pt>
                <c:pt idx="39">
                  <c:v>44945</c:v>
                </c:pt>
                <c:pt idx="40">
                  <c:v>44946</c:v>
                </c:pt>
                <c:pt idx="41">
                  <c:v>44949</c:v>
                </c:pt>
                <c:pt idx="42">
                  <c:v>44950</c:v>
                </c:pt>
                <c:pt idx="43">
                  <c:v>44951</c:v>
                </c:pt>
                <c:pt idx="44">
                  <c:v>44952</c:v>
                </c:pt>
                <c:pt idx="45">
                  <c:v>44953</c:v>
                </c:pt>
                <c:pt idx="46">
                  <c:v>44956</c:v>
                </c:pt>
                <c:pt idx="47">
                  <c:v>44957</c:v>
                </c:pt>
                <c:pt idx="48">
                  <c:v>44958</c:v>
                </c:pt>
                <c:pt idx="49">
                  <c:v>44959</c:v>
                </c:pt>
                <c:pt idx="50">
                  <c:v>44960</c:v>
                </c:pt>
                <c:pt idx="51">
                  <c:v>44963</c:v>
                </c:pt>
                <c:pt idx="52">
                  <c:v>44964</c:v>
                </c:pt>
                <c:pt idx="53">
                  <c:v>44965</c:v>
                </c:pt>
                <c:pt idx="54">
                  <c:v>44966</c:v>
                </c:pt>
                <c:pt idx="55">
                  <c:v>44967</c:v>
                </c:pt>
                <c:pt idx="56">
                  <c:v>44970</c:v>
                </c:pt>
                <c:pt idx="57">
                  <c:v>44971</c:v>
                </c:pt>
                <c:pt idx="58">
                  <c:v>44972</c:v>
                </c:pt>
                <c:pt idx="59">
                  <c:v>44973</c:v>
                </c:pt>
                <c:pt idx="60">
                  <c:v>44974</c:v>
                </c:pt>
                <c:pt idx="61">
                  <c:v>44978</c:v>
                </c:pt>
                <c:pt idx="62">
                  <c:v>44979</c:v>
                </c:pt>
                <c:pt idx="63">
                  <c:v>44980</c:v>
                </c:pt>
                <c:pt idx="64">
                  <c:v>44981</c:v>
                </c:pt>
                <c:pt idx="65">
                  <c:v>44984</c:v>
                </c:pt>
                <c:pt idx="66">
                  <c:v>44985</c:v>
                </c:pt>
                <c:pt idx="67">
                  <c:v>44986</c:v>
                </c:pt>
                <c:pt idx="68">
                  <c:v>44987</c:v>
                </c:pt>
                <c:pt idx="69">
                  <c:v>44988</c:v>
                </c:pt>
                <c:pt idx="70">
                  <c:v>44991</c:v>
                </c:pt>
                <c:pt idx="71">
                  <c:v>44992</c:v>
                </c:pt>
                <c:pt idx="72">
                  <c:v>44993</c:v>
                </c:pt>
                <c:pt idx="73">
                  <c:v>44994</c:v>
                </c:pt>
                <c:pt idx="74">
                  <c:v>44995</c:v>
                </c:pt>
                <c:pt idx="75">
                  <c:v>44998</c:v>
                </c:pt>
                <c:pt idx="76">
                  <c:v>44999</c:v>
                </c:pt>
                <c:pt idx="77">
                  <c:v>45000</c:v>
                </c:pt>
                <c:pt idx="78">
                  <c:v>45001</c:v>
                </c:pt>
                <c:pt idx="79">
                  <c:v>45002</c:v>
                </c:pt>
                <c:pt idx="80">
                  <c:v>45005</c:v>
                </c:pt>
                <c:pt idx="81">
                  <c:v>45006</c:v>
                </c:pt>
                <c:pt idx="82">
                  <c:v>45007</c:v>
                </c:pt>
                <c:pt idx="83">
                  <c:v>45008</c:v>
                </c:pt>
                <c:pt idx="84">
                  <c:v>45009</c:v>
                </c:pt>
                <c:pt idx="85">
                  <c:v>45012</c:v>
                </c:pt>
                <c:pt idx="86">
                  <c:v>45013</c:v>
                </c:pt>
                <c:pt idx="87">
                  <c:v>45014</c:v>
                </c:pt>
                <c:pt idx="88">
                  <c:v>45015</c:v>
                </c:pt>
                <c:pt idx="89">
                  <c:v>45016</c:v>
                </c:pt>
                <c:pt idx="90">
                  <c:v>45019</c:v>
                </c:pt>
                <c:pt idx="91">
                  <c:v>45020</c:v>
                </c:pt>
                <c:pt idx="92">
                  <c:v>45021</c:v>
                </c:pt>
                <c:pt idx="93">
                  <c:v>45022</c:v>
                </c:pt>
                <c:pt idx="94">
                  <c:v>45027</c:v>
                </c:pt>
                <c:pt idx="95">
                  <c:v>45028</c:v>
                </c:pt>
                <c:pt idx="96">
                  <c:v>45029</c:v>
                </c:pt>
                <c:pt idx="97">
                  <c:v>45030</c:v>
                </c:pt>
                <c:pt idx="98">
                  <c:v>45033</c:v>
                </c:pt>
                <c:pt idx="99">
                  <c:v>45034</c:v>
                </c:pt>
                <c:pt idx="100">
                  <c:v>45035</c:v>
                </c:pt>
                <c:pt idx="101">
                  <c:v>45036</c:v>
                </c:pt>
                <c:pt idx="102">
                  <c:v>45037</c:v>
                </c:pt>
                <c:pt idx="103">
                  <c:v>45040</c:v>
                </c:pt>
                <c:pt idx="104">
                  <c:v>45041</c:v>
                </c:pt>
                <c:pt idx="105">
                  <c:v>45042</c:v>
                </c:pt>
                <c:pt idx="106">
                  <c:v>45043</c:v>
                </c:pt>
                <c:pt idx="107">
                  <c:v>45044</c:v>
                </c:pt>
                <c:pt idx="108">
                  <c:v>45048</c:v>
                </c:pt>
                <c:pt idx="109">
                  <c:v>45049</c:v>
                </c:pt>
                <c:pt idx="110">
                  <c:v>45050</c:v>
                </c:pt>
                <c:pt idx="111">
                  <c:v>45051</c:v>
                </c:pt>
                <c:pt idx="112">
                  <c:v>45054</c:v>
                </c:pt>
                <c:pt idx="113">
                  <c:v>45055</c:v>
                </c:pt>
                <c:pt idx="114">
                  <c:v>45056</c:v>
                </c:pt>
                <c:pt idx="115">
                  <c:v>45057</c:v>
                </c:pt>
                <c:pt idx="116">
                  <c:v>45058</c:v>
                </c:pt>
                <c:pt idx="117">
                  <c:v>45061</c:v>
                </c:pt>
                <c:pt idx="118">
                  <c:v>45062</c:v>
                </c:pt>
                <c:pt idx="119">
                  <c:v>45063</c:v>
                </c:pt>
                <c:pt idx="120">
                  <c:v>45065</c:v>
                </c:pt>
                <c:pt idx="121">
                  <c:v>45068</c:v>
                </c:pt>
                <c:pt idx="122">
                  <c:v>45069</c:v>
                </c:pt>
                <c:pt idx="123">
                  <c:v>45070</c:v>
                </c:pt>
                <c:pt idx="124">
                  <c:v>45071</c:v>
                </c:pt>
                <c:pt idx="125">
                  <c:v>45072</c:v>
                </c:pt>
                <c:pt idx="126">
                  <c:v>45076</c:v>
                </c:pt>
                <c:pt idx="127">
                  <c:v>45077</c:v>
                </c:pt>
                <c:pt idx="128">
                  <c:v>45078</c:v>
                </c:pt>
                <c:pt idx="129">
                  <c:v>45079</c:v>
                </c:pt>
                <c:pt idx="130">
                  <c:v>45082</c:v>
                </c:pt>
                <c:pt idx="131">
                  <c:v>45083</c:v>
                </c:pt>
                <c:pt idx="132">
                  <c:v>45084</c:v>
                </c:pt>
                <c:pt idx="133">
                  <c:v>45085</c:v>
                </c:pt>
                <c:pt idx="134">
                  <c:v>45086</c:v>
                </c:pt>
                <c:pt idx="135">
                  <c:v>45089</c:v>
                </c:pt>
                <c:pt idx="136">
                  <c:v>45090</c:v>
                </c:pt>
                <c:pt idx="137">
                  <c:v>45091</c:v>
                </c:pt>
                <c:pt idx="138">
                  <c:v>45092</c:v>
                </c:pt>
                <c:pt idx="139">
                  <c:v>45093</c:v>
                </c:pt>
                <c:pt idx="140">
                  <c:v>45097</c:v>
                </c:pt>
                <c:pt idx="141">
                  <c:v>45098</c:v>
                </c:pt>
                <c:pt idx="142">
                  <c:v>45099</c:v>
                </c:pt>
                <c:pt idx="143">
                  <c:v>45100</c:v>
                </c:pt>
                <c:pt idx="144">
                  <c:v>45103</c:v>
                </c:pt>
                <c:pt idx="145">
                  <c:v>45104</c:v>
                </c:pt>
                <c:pt idx="146">
                  <c:v>45105</c:v>
                </c:pt>
                <c:pt idx="147">
                  <c:v>45106</c:v>
                </c:pt>
                <c:pt idx="148">
                  <c:v>45107</c:v>
                </c:pt>
                <c:pt idx="149">
                  <c:v>45110</c:v>
                </c:pt>
                <c:pt idx="150">
                  <c:v>45112</c:v>
                </c:pt>
                <c:pt idx="151">
                  <c:v>45113</c:v>
                </c:pt>
                <c:pt idx="152">
                  <c:v>45114</c:v>
                </c:pt>
                <c:pt idx="153">
                  <c:v>45117</c:v>
                </c:pt>
                <c:pt idx="154">
                  <c:v>45118</c:v>
                </c:pt>
                <c:pt idx="155">
                  <c:v>45119</c:v>
                </c:pt>
                <c:pt idx="156">
                  <c:v>45120</c:v>
                </c:pt>
                <c:pt idx="157">
                  <c:v>45121</c:v>
                </c:pt>
                <c:pt idx="158">
                  <c:v>45124</c:v>
                </c:pt>
                <c:pt idx="159">
                  <c:v>45125</c:v>
                </c:pt>
                <c:pt idx="160">
                  <c:v>45126</c:v>
                </c:pt>
                <c:pt idx="161">
                  <c:v>45127</c:v>
                </c:pt>
                <c:pt idx="162">
                  <c:v>45128</c:v>
                </c:pt>
                <c:pt idx="163">
                  <c:v>45131</c:v>
                </c:pt>
                <c:pt idx="164">
                  <c:v>45132</c:v>
                </c:pt>
                <c:pt idx="165">
                  <c:v>45133</c:v>
                </c:pt>
                <c:pt idx="166">
                  <c:v>45134</c:v>
                </c:pt>
                <c:pt idx="167">
                  <c:v>45135</c:v>
                </c:pt>
                <c:pt idx="168">
                  <c:v>45138</c:v>
                </c:pt>
                <c:pt idx="169">
                  <c:v>45140</c:v>
                </c:pt>
                <c:pt idx="170">
                  <c:v>45141</c:v>
                </c:pt>
                <c:pt idx="171">
                  <c:v>45142</c:v>
                </c:pt>
                <c:pt idx="172">
                  <c:v>45145</c:v>
                </c:pt>
                <c:pt idx="173">
                  <c:v>45146</c:v>
                </c:pt>
                <c:pt idx="174">
                  <c:v>45147</c:v>
                </c:pt>
                <c:pt idx="175">
                  <c:v>45148</c:v>
                </c:pt>
                <c:pt idx="176">
                  <c:v>45149</c:v>
                </c:pt>
                <c:pt idx="177">
                  <c:v>45152</c:v>
                </c:pt>
                <c:pt idx="178">
                  <c:v>45153</c:v>
                </c:pt>
                <c:pt idx="179">
                  <c:v>45154</c:v>
                </c:pt>
                <c:pt idx="180">
                  <c:v>45155</c:v>
                </c:pt>
                <c:pt idx="181">
                  <c:v>45156</c:v>
                </c:pt>
                <c:pt idx="182">
                  <c:v>45159</c:v>
                </c:pt>
                <c:pt idx="183">
                  <c:v>45160</c:v>
                </c:pt>
                <c:pt idx="184">
                  <c:v>45161</c:v>
                </c:pt>
                <c:pt idx="185">
                  <c:v>45162</c:v>
                </c:pt>
                <c:pt idx="186">
                  <c:v>45163</c:v>
                </c:pt>
                <c:pt idx="187">
                  <c:v>45166</c:v>
                </c:pt>
                <c:pt idx="188">
                  <c:v>45167</c:v>
                </c:pt>
                <c:pt idx="189">
                  <c:v>45168</c:v>
                </c:pt>
                <c:pt idx="190">
                  <c:v>45169</c:v>
                </c:pt>
                <c:pt idx="191">
                  <c:v>45170</c:v>
                </c:pt>
                <c:pt idx="192">
                  <c:v>45174</c:v>
                </c:pt>
                <c:pt idx="193">
                  <c:v>45175</c:v>
                </c:pt>
                <c:pt idx="194">
                  <c:v>45176</c:v>
                </c:pt>
                <c:pt idx="195">
                  <c:v>45177</c:v>
                </c:pt>
                <c:pt idx="196">
                  <c:v>45180</c:v>
                </c:pt>
                <c:pt idx="197">
                  <c:v>45181</c:v>
                </c:pt>
                <c:pt idx="198">
                  <c:v>45182</c:v>
                </c:pt>
                <c:pt idx="199">
                  <c:v>45183</c:v>
                </c:pt>
                <c:pt idx="200">
                  <c:v>45184</c:v>
                </c:pt>
                <c:pt idx="201">
                  <c:v>45187</c:v>
                </c:pt>
                <c:pt idx="202">
                  <c:v>45188</c:v>
                </c:pt>
                <c:pt idx="203">
                  <c:v>45189</c:v>
                </c:pt>
                <c:pt idx="204">
                  <c:v>45190</c:v>
                </c:pt>
                <c:pt idx="205">
                  <c:v>45191</c:v>
                </c:pt>
                <c:pt idx="206">
                  <c:v>45194</c:v>
                </c:pt>
                <c:pt idx="207">
                  <c:v>45195</c:v>
                </c:pt>
                <c:pt idx="208">
                  <c:v>45196</c:v>
                </c:pt>
                <c:pt idx="209">
                  <c:v>45197</c:v>
                </c:pt>
                <c:pt idx="210">
                  <c:v>45198</c:v>
                </c:pt>
                <c:pt idx="211">
                  <c:v>45201</c:v>
                </c:pt>
                <c:pt idx="212">
                  <c:v>45202</c:v>
                </c:pt>
                <c:pt idx="213">
                  <c:v>45203</c:v>
                </c:pt>
                <c:pt idx="214">
                  <c:v>45204</c:v>
                </c:pt>
                <c:pt idx="215">
                  <c:v>45205</c:v>
                </c:pt>
                <c:pt idx="216">
                  <c:v>45208</c:v>
                </c:pt>
                <c:pt idx="217">
                  <c:v>45209</c:v>
                </c:pt>
                <c:pt idx="218">
                  <c:v>45210</c:v>
                </c:pt>
                <c:pt idx="219">
                  <c:v>45211</c:v>
                </c:pt>
                <c:pt idx="220">
                  <c:v>45212</c:v>
                </c:pt>
                <c:pt idx="221">
                  <c:v>45215</c:v>
                </c:pt>
                <c:pt idx="222">
                  <c:v>45216</c:v>
                </c:pt>
                <c:pt idx="223">
                  <c:v>45217</c:v>
                </c:pt>
                <c:pt idx="224">
                  <c:v>45218</c:v>
                </c:pt>
                <c:pt idx="225">
                  <c:v>45219</c:v>
                </c:pt>
                <c:pt idx="226">
                  <c:v>45222</c:v>
                </c:pt>
                <c:pt idx="227">
                  <c:v>45223</c:v>
                </c:pt>
                <c:pt idx="228">
                  <c:v>45224</c:v>
                </c:pt>
                <c:pt idx="229">
                  <c:v>45225</c:v>
                </c:pt>
                <c:pt idx="230">
                  <c:v>45226</c:v>
                </c:pt>
                <c:pt idx="231">
                  <c:v>45229</c:v>
                </c:pt>
                <c:pt idx="232">
                  <c:v>45230</c:v>
                </c:pt>
                <c:pt idx="233">
                  <c:v>45231</c:v>
                </c:pt>
                <c:pt idx="234">
                  <c:v>45232</c:v>
                </c:pt>
                <c:pt idx="235">
                  <c:v>45233</c:v>
                </c:pt>
                <c:pt idx="236">
                  <c:v>45236</c:v>
                </c:pt>
                <c:pt idx="237">
                  <c:v>45237</c:v>
                </c:pt>
                <c:pt idx="238">
                  <c:v>45238</c:v>
                </c:pt>
                <c:pt idx="239">
                  <c:v>45239</c:v>
                </c:pt>
                <c:pt idx="240">
                  <c:v>45240</c:v>
                </c:pt>
                <c:pt idx="241">
                  <c:v>45243</c:v>
                </c:pt>
                <c:pt idx="242">
                  <c:v>45244</c:v>
                </c:pt>
                <c:pt idx="243">
                  <c:v>45245</c:v>
                </c:pt>
                <c:pt idx="244">
                  <c:v>45246</c:v>
                </c:pt>
                <c:pt idx="245">
                  <c:v>45247</c:v>
                </c:pt>
                <c:pt idx="246">
                  <c:v>45250</c:v>
                </c:pt>
                <c:pt idx="247">
                  <c:v>45251</c:v>
                </c:pt>
                <c:pt idx="248">
                  <c:v>45252</c:v>
                </c:pt>
                <c:pt idx="249">
                  <c:v>45254</c:v>
                </c:pt>
                <c:pt idx="250">
                  <c:v>45257</c:v>
                </c:pt>
                <c:pt idx="251">
                  <c:v>45258</c:v>
                </c:pt>
                <c:pt idx="252">
                  <c:v>45259</c:v>
                </c:pt>
                <c:pt idx="253">
                  <c:v>45260</c:v>
                </c:pt>
                <c:pt idx="254">
                  <c:v>45261</c:v>
                </c:pt>
                <c:pt idx="255">
                  <c:v>45264</c:v>
                </c:pt>
                <c:pt idx="256">
                  <c:v>45265</c:v>
                </c:pt>
                <c:pt idx="257">
                  <c:v>45266</c:v>
                </c:pt>
                <c:pt idx="258">
                  <c:v>45267</c:v>
                </c:pt>
                <c:pt idx="259">
                  <c:v>45268</c:v>
                </c:pt>
                <c:pt idx="260">
                  <c:v>45271</c:v>
                </c:pt>
                <c:pt idx="261">
                  <c:v>45272</c:v>
                </c:pt>
                <c:pt idx="262">
                  <c:v>45273</c:v>
                </c:pt>
                <c:pt idx="263">
                  <c:v>45274</c:v>
                </c:pt>
                <c:pt idx="264">
                  <c:v>45275</c:v>
                </c:pt>
                <c:pt idx="265">
                  <c:v>45278</c:v>
                </c:pt>
                <c:pt idx="266">
                  <c:v>45279</c:v>
                </c:pt>
                <c:pt idx="267">
                  <c:v>45280</c:v>
                </c:pt>
                <c:pt idx="268">
                  <c:v>45281</c:v>
                </c:pt>
                <c:pt idx="269">
                  <c:v>45282</c:v>
                </c:pt>
                <c:pt idx="270">
                  <c:v>45287</c:v>
                </c:pt>
                <c:pt idx="271">
                  <c:v>45288</c:v>
                </c:pt>
                <c:pt idx="272">
                  <c:v>45289</c:v>
                </c:pt>
                <c:pt idx="273">
                  <c:v>45294</c:v>
                </c:pt>
                <c:pt idx="274">
                  <c:v>45295</c:v>
                </c:pt>
                <c:pt idx="275">
                  <c:v>45296</c:v>
                </c:pt>
                <c:pt idx="276">
                  <c:v>45299</c:v>
                </c:pt>
                <c:pt idx="277">
                  <c:v>45300</c:v>
                </c:pt>
                <c:pt idx="278">
                  <c:v>45301</c:v>
                </c:pt>
                <c:pt idx="279">
                  <c:v>45302</c:v>
                </c:pt>
                <c:pt idx="280">
                  <c:v>45303</c:v>
                </c:pt>
                <c:pt idx="281">
                  <c:v>45307</c:v>
                </c:pt>
                <c:pt idx="282">
                  <c:v>45308</c:v>
                </c:pt>
                <c:pt idx="283">
                  <c:v>45309</c:v>
                </c:pt>
                <c:pt idx="284">
                  <c:v>45310</c:v>
                </c:pt>
                <c:pt idx="285">
                  <c:v>45313</c:v>
                </c:pt>
                <c:pt idx="286">
                  <c:v>45314</c:v>
                </c:pt>
                <c:pt idx="287">
                  <c:v>45315</c:v>
                </c:pt>
                <c:pt idx="288">
                  <c:v>45316</c:v>
                </c:pt>
                <c:pt idx="289">
                  <c:v>45317</c:v>
                </c:pt>
                <c:pt idx="290">
                  <c:v>45320</c:v>
                </c:pt>
                <c:pt idx="291">
                  <c:v>45321</c:v>
                </c:pt>
                <c:pt idx="292">
                  <c:v>45322</c:v>
                </c:pt>
                <c:pt idx="293">
                  <c:v>45323</c:v>
                </c:pt>
                <c:pt idx="294">
                  <c:v>45324</c:v>
                </c:pt>
                <c:pt idx="295">
                  <c:v>45327</c:v>
                </c:pt>
                <c:pt idx="296">
                  <c:v>45328</c:v>
                </c:pt>
                <c:pt idx="297">
                  <c:v>45329</c:v>
                </c:pt>
                <c:pt idx="298">
                  <c:v>45330</c:v>
                </c:pt>
                <c:pt idx="299">
                  <c:v>45331</c:v>
                </c:pt>
                <c:pt idx="300">
                  <c:v>45334</c:v>
                </c:pt>
                <c:pt idx="301">
                  <c:v>45335</c:v>
                </c:pt>
                <c:pt idx="302">
                  <c:v>45336</c:v>
                </c:pt>
                <c:pt idx="303">
                  <c:v>45337</c:v>
                </c:pt>
                <c:pt idx="304">
                  <c:v>45338</c:v>
                </c:pt>
                <c:pt idx="305">
                  <c:v>45342</c:v>
                </c:pt>
                <c:pt idx="306">
                  <c:v>45343</c:v>
                </c:pt>
                <c:pt idx="307">
                  <c:v>45344</c:v>
                </c:pt>
                <c:pt idx="308">
                  <c:v>45345</c:v>
                </c:pt>
                <c:pt idx="309">
                  <c:v>45348</c:v>
                </c:pt>
                <c:pt idx="310">
                  <c:v>45349</c:v>
                </c:pt>
                <c:pt idx="311">
                  <c:v>45350</c:v>
                </c:pt>
                <c:pt idx="312">
                  <c:v>45351</c:v>
                </c:pt>
                <c:pt idx="313">
                  <c:v>45352</c:v>
                </c:pt>
                <c:pt idx="314">
                  <c:v>45355</c:v>
                </c:pt>
                <c:pt idx="315">
                  <c:v>45356</c:v>
                </c:pt>
                <c:pt idx="316">
                  <c:v>45357</c:v>
                </c:pt>
                <c:pt idx="317">
                  <c:v>45358</c:v>
                </c:pt>
                <c:pt idx="318">
                  <c:v>45359</c:v>
                </c:pt>
                <c:pt idx="319">
                  <c:v>45362</c:v>
                </c:pt>
                <c:pt idx="320">
                  <c:v>45363</c:v>
                </c:pt>
                <c:pt idx="321">
                  <c:v>45364</c:v>
                </c:pt>
                <c:pt idx="322">
                  <c:v>45365</c:v>
                </c:pt>
                <c:pt idx="323">
                  <c:v>45366</c:v>
                </c:pt>
                <c:pt idx="324">
                  <c:v>45369</c:v>
                </c:pt>
                <c:pt idx="325">
                  <c:v>45370</c:v>
                </c:pt>
                <c:pt idx="326">
                  <c:v>45371</c:v>
                </c:pt>
                <c:pt idx="327">
                  <c:v>45372</c:v>
                </c:pt>
                <c:pt idx="328">
                  <c:v>45373</c:v>
                </c:pt>
                <c:pt idx="329">
                  <c:v>45376</c:v>
                </c:pt>
                <c:pt idx="330">
                  <c:v>45377</c:v>
                </c:pt>
                <c:pt idx="331">
                  <c:v>45378</c:v>
                </c:pt>
                <c:pt idx="332">
                  <c:v>45379</c:v>
                </c:pt>
                <c:pt idx="333">
                  <c:v>45384</c:v>
                </c:pt>
                <c:pt idx="334">
                  <c:v>45385</c:v>
                </c:pt>
                <c:pt idx="335">
                  <c:v>45386</c:v>
                </c:pt>
                <c:pt idx="336">
                  <c:v>45387</c:v>
                </c:pt>
                <c:pt idx="337">
                  <c:v>45390</c:v>
                </c:pt>
                <c:pt idx="338">
                  <c:v>45391</c:v>
                </c:pt>
                <c:pt idx="339">
                  <c:v>45392</c:v>
                </c:pt>
                <c:pt idx="340">
                  <c:v>45393</c:v>
                </c:pt>
                <c:pt idx="341">
                  <c:v>45394</c:v>
                </c:pt>
                <c:pt idx="342">
                  <c:v>45397</c:v>
                </c:pt>
                <c:pt idx="343">
                  <c:v>45398</c:v>
                </c:pt>
                <c:pt idx="344">
                  <c:v>45399</c:v>
                </c:pt>
                <c:pt idx="345">
                  <c:v>45400</c:v>
                </c:pt>
                <c:pt idx="346">
                  <c:v>45401</c:v>
                </c:pt>
                <c:pt idx="347">
                  <c:v>45404</c:v>
                </c:pt>
                <c:pt idx="348">
                  <c:v>45405</c:v>
                </c:pt>
                <c:pt idx="349">
                  <c:v>45406</c:v>
                </c:pt>
                <c:pt idx="350">
                  <c:v>45407</c:v>
                </c:pt>
                <c:pt idx="351">
                  <c:v>45408</c:v>
                </c:pt>
                <c:pt idx="352">
                  <c:v>45411</c:v>
                </c:pt>
                <c:pt idx="353">
                  <c:v>45412</c:v>
                </c:pt>
                <c:pt idx="354">
                  <c:v>45414</c:v>
                </c:pt>
                <c:pt idx="355">
                  <c:v>45415</c:v>
                </c:pt>
                <c:pt idx="356">
                  <c:v>45418</c:v>
                </c:pt>
                <c:pt idx="357">
                  <c:v>45419</c:v>
                </c:pt>
                <c:pt idx="358">
                  <c:v>45420</c:v>
                </c:pt>
                <c:pt idx="359">
                  <c:v>45422</c:v>
                </c:pt>
                <c:pt idx="360">
                  <c:v>45425</c:v>
                </c:pt>
                <c:pt idx="361">
                  <c:v>45426</c:v>
                </c:pt>
                <c:pt idx="362">
                  <c:v>45427</c:v>
                </c:pt>
                <c:pt idx="363">
                  <c:v>45428</c:v>
                </c:pt>
                <c:pt idx="364">
                  <c:v>45429</c:v>
                </c:pt>
                <c:pt idx="365">
                  <c:v>45433</c:v>
                </c:pt>
                <c:pt idx="366">
                  <c:v>45434</c:v>
                </c:pt>
                <c:pt idx="367">
                  <c:v>45435</c:v>
                </c:pt>
                <c:pt idx="368">
                  <c:v>45436</c:v>
                </c:pt>
                <c:pt idx="369">
                  <c:v>45440</c:v>
                </c:pt>
                <c:pt idx="370">
                  <c:v>45441</c:v>
                </c:pt>
                <c:pt idx="371">
                  <c:v>45442</c:v>
                </c:pt>
                <c:pt idx="372">
                  <c:v>45443</c:v>
                </c:pt>
                <c:pt idx="373">
                  <c:v>45446</c:v>
                </c:pt>
                <c:pt idx="374">
                  <c:v>45447</c:v>
                </c:pt>
                <c:pt idx="375">
                  <c:v>45448</c:v>
                </c:pt>
                <c:pt idx="376">
                  <c:v>45449</c:v>
                </c:pt>
                <c:pt idx="377">
                  <c:v>45450</c:v>
                </c:pt>
                <c:pt idx="378">
                  <c:v>45453</c:v>
                </c:pt>
                <c:pt idx="379">
                  <c:v>45454</c:v>
                </c:pt>
                <c:pt idx="380">
                  <c:v>45455</c:v>
                </c:pt>
                <c:pt idx="381">
                  <c:v>45456</c:v>
                </c:pt>
                <c:pt idx="382">
                  <c:v>45457</c:v>
                </c:pt>
                <c:pt idx="383">
                  <c:v>45460</c:v>
                </c:pt>
                <c:pt idx="384">
                  <c:v>45461</c:v>
                </c:pt>
                <c:pt idx="385">
                  <c:v>45463</c:v>
                </c:pt>
                <c:pt idx="386">
                  <c:v>45464</c:v>
                </c:pt>
                <c:pt idx="387">
                  <c:v>45467</c:v>
                </c:pt>
                <c:pt idx="388">
                  <c:v>45468</c:v>
                </c:pt>
                <c:pt idx="389">
                  <c:v>45469</c:v>
                </c:pt>
                <c:pt idx="390">
                  <c:v>45470</c:v>
                </c:pt>
                <c:pt idx="391">
                  <c:v>45471</c:v>
                </c:pt>
                <c:pt idx="392">
                  <c:v>45474</c:v>
                </c:pt>
                <c:pt idx="393">
                  <c:v>45475</c:v>
                </c:pt>
                <c:pt idx="394">
                  <c:v>45476</c:v>
                </c:pt>
                <c:pt idx="395">
                  <c:v>45478</c:v>
                </c:pt>
                <c:pt idx="396">
                  <c:v>45481</c:v>
                </c:pt>
                <c:pt idx="397">
                  <c:v>45482</c:v>
                </c:pt>
                <c:pt idx="398">
                  <c:v>45483</c:v>
                </c:pt>
                <c:pt idx="399">
                  <c:v>45484</c:v>
                </c:pt>
                <c:pt idx="400">
                  <c:v>45485</c:v>
                </c:pt>
                <c:pt idx="401">
                  <c:v>45488</c:v>
                </c:pt>
                <c:pt idx="402">
                  <c:v>45489</c:v>
                </c:pt>
                <c:pt idx="403">
                  <c:v>45490</c:v>
                </c:pt>
                <c:pt idx="404">
                  <c:v>45491</c:v>
                </c:pt>
                <c:pt idx="405">
                  <c:v>45492</c:v>
                </c:pt>
                <c:pt idx="406">
                  <c:v>45495</c:v>
                </c:pt>
                <c:pt idx="407">
                  <c:v>45496</c:v>
                </c:pt>
                <c:pt idx="408">
                  <c:v>45497</c:v>
                </c:pt>
                <c:pt idx="409">
                  <c:v>45498</c:v>
                </c:pt>
                <c:pt idx="410">
                  <c:v>45499</c:v>
                </c:pt>
                <c:pt idx="411">
                  <c:v>45502</c:v>
                </c:pt>
                <c:pt idx="412">
                  <c:v>45503</c:v>
                </c:pt>
                <c:pt idx="413">
                  <c:v>45504</c:v>
                </c:pt>
                <c:pt idx="414">
                  <c:v>45506</c:v>
                </c:pt>
                <c:pt idx="415">
                  <c:v>45509</c:v>
                </c:pt>
                <c:pt idx="416">
                  <c:v>45510</c:v>
                </c:pt>
                <c:pt idx="417">
                  <c:v>45511</c:v>
                </c:pt>
                <c:pt idx="418">
                  <c:v>45512</c:v>
                </c:pt>
                <c:pt idx="419">
                  <c:v>45513</c:v>
                </c:pt>
                <c:pt idx="420">
                  <c:v>45516</c:v>
                </c:pt>
                <c:pt idx="421">
                  <c:v>45517</c:v>
                </c:pt>
                <c:pt idx="422">
                  <c:v>45518</c:v>
                </c:pt>
                <c:pt idx="423">
                  <c:v>45519</c:v>
                </c:pt>
                <c:pt idx="424">
                  <c:v>45520</c:v>
                </c:pt>
                <c:pt idx="425">
                  <c:v>45523</c:v>
                </c:pt>
                <c:pt idx="426">
                  <c:v>45524</c:v>
                </c:pt>
                <c:pt idx="427">
                  <c:v>45525</c:v>
                </c:pt>
                <c:pt idx="428">
                  <c:v>45526</c:v>
                </c:pt>
                <c:pt idx="429">
                  <c:v>45527</c:v>
                </c:pt>
                <c:pt idx="430">
                  <c:v>45530</c:v>
                </c:pt>
                <c:pt idx="431">
                  <c:v>45531</c:v>
                </c:pt>
                <c:pt idx="432">
                  <c:v>45532</c:v>
                </c:pt>
                <c:pt idx="433">
                  <c:v>45533</c:v>
                </c:pt>
                <c:pt idx="434">
                  <c:v>45534</c:v>
                </c:pt>
                <c:pt idx="435">
                  <c:v>45538</c:v>
                </c:pt>
                <c:pt idx="436">
                  <c:v>45539</c:v>
                </c:pt>
                <c:pt idx="437">
                  <c:v>45540</c:v>
                </c:pt>
                <c:pt idx="438">
                  <c:v>45541</c:v>
                </c:pt>
                <c:pt idx="439">
                  <c:v>45544</c:v>
                </c:pt>
                <c:pt idx="440">
                  <c:v>45545</c:v>
                </c:pt>
                <c:pt idx="441">
                  <c:v>45546</c:v>
                </c:pt>
                <c:pt idx="442">
                  <c:v>45547</c:v>
                </c:pt>
                <c:pt idx="443">
                  <c:v>45548</c:v>
                </c:pt>
                <c:pt idx="444">
                  <c:v>45551</c:v>
                </c:pt>
                <c:pt idx="445">
                  <c:v>45552</c:v>
                </c:pt>
                <c:pt idx="446">
                  <c:v>45553</c:v>
                </c:pt>
                <c:pt idx="447">
                  <c:v>45554</c:v>
                </c:pt>
                <c:pt idx="448">
                  <c:v>45555</c:v>
                </c:pt>
                <c:pt idx="449">
                  <c:v>45558</c:v>
                </c:pt>
                <c:pt idx="450">
                  <c:v>45559</c:v>
                </c:pt>
                <c:pt idx="451">
                  <c:v>45560</c:v>
                </c:pt>
                <c:pt idx="452">
                  <c:v>45561</c:v>
                </c:pt>
                <c:pt idx="453">
                  <c:v>45562</c:v>
                </c:pt>
                <c:pt idx="454">
                  <c:v>45565</c:v>
                </c:pt>
                <c:pt idx="455">
                  <c:v>45566</c:v>
                </c:pt>
                <c:pt idx="456">
                  <c:v>45567</c:v>
                </c:pt>
                <c:pt idx="457">
                  <c:v>45568</c:v>
                </c:pt>
                <c:pt idx="458">
                  <c:v>45569</c:v>
                </c:pt>
                <c:pt idx="459">
                  <c:v>45572</c:v>
                </c:pt>
                <c:pt idx="460">
                  <c:v>45573</c:v>
                </c:pt>
                <c:pt idx="461">
                  <c:v>45574</c:v>
                </c:pt>
                <c:pt idx="462">
                  <c:v>45575</c:v>
                </c:pt>
                <c:pt idx="463">
                  <c:v>45576</c:v>
                </c:pt>
                <c:pt idx="464">
                  <c:v>45579</c:v>
                </c:pt>
                <c:pt idx="465">
                  <c:v>45580</c:v>
                </c:pt>
                <c:pt idx="466">
                  <c:v>45581</c:v>
                </c:pt>
                <c:pt idx="467">
                  <c:v>45582</c:v>
                </c:pt>
                <c:pt idx="468">
                  <c:v>45583</c:v>
                </c:pt>
                <c:pt idx="469">
                  <c:v>45586</c:v>
                </c:pt>
                <c:pt idx="470">
                  <c:v>45587</c:v>
                </c:pt>
                <c:pt idx="471">
                  <c:v>45588</c:v>
                </c:pt>
                <c:pt idx="472">
                  <c:v>45589</c:v>
                </c:pt>
                <c:pt idx="473">
                  <c:v>45590</c:v>
                </c:pt>
                <c:pt idx="474">
                  <c:v>45593</c:v>
                </c:pt>
                <c:pt idx="475">
                  <c:v>45594</c:v>
                </c:pt>
                <c:pt idx="476">
                  <c:v>45595</c:v>
                </c:pt>
                <c:pt idx="477">
                  <c:v>45596</c:v>
                </c:pt>
                <c:pt idx="478">
                  <c:v>45597</c:v>
                </c:pt>
                <c:pt idx="479">
                  <c:v>45600</c:v>
                </c:pt>
                <c:pt idx="480">
                  <c:v>45601</c:v>
                </c:pt>
                <c:pt idx="481">
                  <c:v>45602</c:v>
                </c:pt>
                <c:pt idx="482">
                  <c:v>45603</c:v>
                </c:pt>
                <c:pt idx="483">
                  <c:v>45604</c:v>
                </c:pt>
                <c:pt idx="484">
                  <c:v>45607</c:v>
                </c:pt>
                <c:pt idx="485">
                  <c:v>45608</c:v>
                </c:pt>
                <c:pt idx="486">
                  <c:v>45609</c:v>
                </c:pt>
                <c:pt idx="487">
                  <c:v>45610</c:v>
                </c:pt>
                <c:pt idx="488">
                  <c:v>45611</c:v>
                </c:pt>
                <c:pt idx="489">
                  <c:v>45614</c:v>
                </c:pt>
                <c:pt idx="490">
                  <c:v>45615</c:v>
                </c:pt>
                <c:pt idx="491">
                  <c:v>45616</c:v>
                </c:pt>
                <c:pt idx="492">
                  <c:v>45617</c:v>
                </c:pt>
                <c:pt idx="493">
                  <c:v>45618</c:v>
                </c:pt>
                <c:pt idx="494">
                  <c:v>45621</c:v>
                </c:pt>
                <c:pt idx="495">
                  <c:v>45622</c:v>
                </c:pt>
                <c:pt idx="496">
                  <c:v>45623</c:v>
                </c:pt>
                <c:pt idx="497">
                  <c:v>45625</c:v>
                </c:pt>
                <c:pt idx="498">
                  <c:v>45628</c:v>
                </c:pt>
                <c:pt idx="499">
                  <c:v>45629</c:v>
                </c:pt>
                <c:pt idx="500">
                  <c:v>45630</c:v>
                </c:pt>
                <c:pt idx="501">
                  <c:v>45631</c:v>
                </c:pt>
                <c:pt idx="502">
                  <c:v>45632</c:v>
                </c:pt>
                <c:pt idx="503">
                  <c:v>45635</c:v>
                </c:pt>
                <c:pt idx="504">
                  <c:v>45636</c:v>
                </c:pt>
                <c:pt idx="505">
                  <c:v>45637</c:v>
                </c:pt>
                <c:pt idx="506">
                  <c:v>45638</c:v>
                </c:pt>
                <c:pt idx="507">
                  <c:v>45639</c:v>
                </c:pt>
                <c:pt idx="508">
                  <c:v>45642</c:v>
                </c:pt>
                <c:pt idx="509">
                  <c:v>45643</c:v>
                </c:pt>
                <c:pt idx="510">
                  <c:v>45644</c:v>
                </c:pt>
                <c:pt idx="511">
                  <c:v>45645</c:v>
                </c:pt>
                <c:pt idx="512">
                  <c:v>45646</c:v>
                </c:pt>
                <c:pt idx="513">
                  <c:v>45649</c:v>
                </c:pt>
                <c:pt idx="514">
                  <c:v>45653</c:v>
                </c:pt>
                <c:pt idx="515">
                  <c:v>45656</c:v>
                </c:pt>
                <c:pt idx="516">
                  <c:v>45660</c:v>
                </c:pt>
                <c:pt idx="517">
                  <c:v>45663</c:v>
                </c:pt>
                <c:pt idx="518">
                  <c:v>45664</c:v>
                </c:pt>
                <c:pt idx="519">
                  <c:v>45665</c:v>
                </c:pt>
                <c:pt idx="520">
                  <c:v>45667</c:v>
                </c:pt>
                <c:pt idx="521">
                  <c:v>45670</c:v>
                </c:pt>
                <c:pt idx="522">
                  <c:v>45671</c:v>
                </c:pt>
                <c:pt idx="523">
                  <c:v>45672</c:v>
                </c:pt>
                <c:pt idx="524">
                  <c:v>45673</c:v>
                </c:pt>
                <c:pt idx="525">
                  <c:v>45674</c:v>
                </c:pt>
                <c:pt idx="526">
                  <c:v>45678</c:v>
                </c:pt>
                <c:pt idx="527">
                  <c:v>45679</c:v>
                </c:pt>
                <c:pt idx="528">
                  <c:v>45680</c:v>
                </c:pt>
                <c:pt idx="529">
                  <c:v>45681</c:v>
                </c:pt>
                <c:pt idx="530">
                  <c:v>45684</c:v>
                </c:pt>
                <c:pt idx="531">
                  <c:v>45685</c:v>
                </c:pt>
                <c:pt idx="532">
                  <c:v>45686</c:v>
                </c:pt>
                <c:pt idx="533">
                  <c:v>45687</c:v>
                </c:pt>
                <c:pt idx="534">
                  <c:v>45688</c:v>
                </c:pt>
                <c:pt idx="535">
                  <c:v>45691</c:v>
                </c:pt>
                <c:pt idx="536">
                  <c:v>45692</c:v>
                </c:pt>
                <c:pt idx="537">
                  <c:v>45693</c:v>
                </c:pt>
                <c:pt idx="538">
                  <c:v>45694</c:v>
                </c:pt>
                <c:pt idx="539">
                  <c:v>45695</c:v>
                </c:pt>
                <c:pt idx="540">
                  <c:v>45698</c:v>
                </c:pt>
                <c:pt idx="541">
                  <c:v>45699</c:v>
                </c:pt>
                <c:pt idx="542">
                  <c:v>45700</c:v>
                </c:pt>
                <c:pt idx="543">
                  <c:v>45701</c:v>
                </c:pt>
                <c:pt idx="544">
                  <c:v>45702</c:v>
                </c:pt>
                <c:pt idx="545">
                  <c:v>45706</c:v>
                </c:pt>
                <c:pt idx="546">
                  <c:v>45707</c:v>
                </c:pt>
                <c:pt idx="547">
                  <c:v>45708</c:v>
                </c:pt>
                <c:pt idx="548">
                  <c:v>45709</c:v>
                </c:pt>
                <c:pt idx="549">
                  <c:v>45712</c:v>
                </c:pt>
                <c:pt idx="550">
                  <c:v>45713</c:v>
                </c:pt>
                <c:pt idx="551">
                  <c:v>45714</c:v>
                </c:pt>
                <c:pt idx="552">
                  <c:v>45715</c:v>
                </c:pt>
                <c:pt idx="553">
                  <c:v>45716</c:v>
                </c:pt>
                <c:pt idx="554">
                  <c:v>45719</c:v>
                </c:pt>
                <c:pt idx="555">
                  <c:v>45720</c:v>
                </c:pt>
                <c:pt idx="556">
                  <c:v>45721</c:v>
                </c:pt>
                <c:pt idx="557">
                  <c:v>45722</c:v>
                </c:pt>
                <c:pt idx="558">
                  <c:v>45723</c:v>
                </c:pt>
                <c:pt idx="559">
                  <c:v>45726</c:v>
                </c:pt>
                <c:pt idx="560">
                  <c:v>45727</c:v>
                </c:pt>
                <c:pt idx="561">
                  <c:v>45728</c:v>
                </c:pt>
                <c:pt idx="562">
                  <c:v>45729</c:v>
                </c:pt>
              </c:numCache>
            </c:numRef>
          </c:cat>
          <c:val>
            <c:numRef>
              <c:f>'Parametric VaR Analysis'!$O$5:$O$567</c:f>
              <c:numCache>
                <c:formatCode>_-* #,##0.00\ [$CHF]_-;\-* #,##0.00\ [$CHF]_-;_-* "-"??\ [$CHF]_-;_-@_-</c:formatCode>
                <c:ptCount val="563"/>
                <c:pt idx="0">
                  <c:v>424515.89949360752</c:v>
                </c:pt>
                <c:pt idx="1">
                  <c:v>425815.25552324601</c:v>
                </c:pt>
                <c:pt idx="2">
                  <c:v>427133.47742605943</c:v>
                </c:pt>
                <c:pt idx="3">
                  <c:v>431234.24803918705</c:v>
                </c:pt>
                <c:pt idx="4">
                  <c:v>434930.57150970475</c:v>
                </c:pt>
                <c:pt idx="5">
                  <c:v>435032.44424062601</c:v>
                </c:pt>
                <c:pt idx="6">
                  <c:v>435758.81113856839</c:v>
                </c:pt>
                <c:pt idx="7">
                  <c:v>439427.5858199182</c:v>
                </c:pt>
                <c:pt idx="8">
                  <c:v>438185.21803122293</c:v>
                </c:pt>
                <c:pt idx="9">
                  <c:v>441758.16637011478</c:v>
                </c:pt>
                <c:pt idx="10">
                  <c:v>439945.74333830574</c:v>
                </c:pt>
                <c:pt idx="11">
                  <c:v>438878.34175637201</c:v>
                </c:pt>
                <c:pt idx="12">
                  <c:v>441783.40879365848</c:v>
                </c:pt>
                <c:pt idx="13">
                  <c:v>443402.2246229226</c:v>
                </c:pt>
                <c:pt idx="14">
                  <c:v>440324.85498315631</c:v>
                </c:pt>
                <c:pt idx="15">
                  <c:v>441048.56955716864</c:v>
                </c:pt>
                <c:pt idx="16">
                  <c:v>444444.2415111576</c:v>
                </c:pt>
                <c:pt idx="17">
                  <c:v>435023.71234925836</c:v>
                </c:pt>
                <c:pt idx="18">
                  <c:v>432723.23840860964</c:v>
                </c:pt>
                <c:pt idx="19">
                  <c:v>433985.03999578877</c:v>
                </c:pt>
                <c:pt idx="20">
                  <c:v>432291.3214404796</c:v>
                </c:pt>
                <c:pt idx="21">
                  <c:v>441343.63605165808</c:v>
                </c:pt>
                <c:pt idx="22">
                  <c:v>440388.95667915919</c:v>
                </c:pt>
                <c:pt idx="23">
                  <c:v>441975.12734116719</c:v>
                </c:pt>
                <c:pt idx="24">
                  <c:v>442869.13970300846</c:v>
                </c:pt>
                <c:pt idx="25">
                  <c:v>441426.36821056047</c:v>
                </c:pt>
                <c:pt idx="26">
                  <c:v>443912.41575968644</c:v>
                </c:pt>
                <c:pt idx="27">
                  <c:v>437103.2136006229</c:v>
                </c:pt>
                <c:pt idx="28">
                  <c:v>449858.77544838295</c:v>
                </c:pt>
                <c:pt idx="29">
                  <c:v>460957.18056062417</c:v>
                </c:pt>
                <c:pt idx="30">
                  <c:v>458627.79055318126</c:v>
                </c:pt>
                <c:pt idx="31">
                  <c:v>464140.1576946624</c:v>
                </c:pt>
                <c:pt idx="32">
                  <c:v>461659.96502647892</c:v>
                </c:pt>
                <c:pt idx="33">
                  <c:v>455470.52069770679</c:v>
                </c:pt>
                <c:pt idx="34">
                  <c:v>454109.58175195678</c:v>
                </c:pt>
                <c:pt idx="35">
                  <c:v>459120.73710962309</c:v>
                </c:pt>
                <c:pt idx="36">
                  <c:v>458650.02210421895</c:v>
                </c:pt>
                <c:pt idx="37">
                  <c:v>459771.09109957062</c:v>
                </c:pt>
                <c:pt idx="38">
                  <c:v>459738.82005854708</c:v>
                </c:pt>
                <c:pt idx="39">
                  <c:v>458233.51693962351</c:v>
                </c:pt>
                <c:pt idx="40">
                  <c:v>461364.83084869327</c:v>
                </c:pt>
                <c:pt idx="41">
                  <c:v>463395.32028850191</c:v>
                </c:pt>
                <c:pt idx="42">
                  <c:v>466093.96576902451</c:v>
                </c:pt>
                <c:pt idx="43">
                  <c:v>466292.32621784235</c:v>
                </c:pt>
                <c:pt idx="44">
                  <c:v>460335.55526453734</c:v>
                </c:pt>
                <c:pt idx="45">
                  <c:v>457567.13756697596</c:v>
                </c:pt>
                <c:pt idx="46">
                  <c:v>461682.72563562571</c:v>
                </c:pt>
                <c:pt idx="47">
                  <c:v>460121.89654793427</c:v>
                </c:pt>
                <c:pt idx="48">
                  <c:v>452964.76352232392</c:v>
                </c:pt>
                <c:pt idx="49">
                  <c:v>449427.37685484649</c:v>
                </c:pt>
                <c:pt idx="50">
                  <c:v>452285.82593516138</c:v>
                </c:pt>
                <c:pt idx="51">
                  <c:v>449019.09143893176</c:v>
                </c:pt>
                <c:pt idx="52">
                  <c:v>449434.43113765446</c:v>
                </c:pt>
                <c:pt idx="53">
                  <c:v>453086.34958684177</c:v>
                </c:pt>
                <c:pt idx="54">
                  <c:v>452871.53794482088</c:v>
                </c:pt>
                <c:pt idx="55">
                  <c:v>450418.45874214213</c:v>
                </c:pt>
                <c:pt idx="56">
                  <c:v>454949.71377347788</c:v>
                </c:pt>
                <c:pt idx="57">
                  <c:v>455591.247480969</c:v>
                </c:pt>
                <c:pt idx="58">
                  <c:v>456829.06083972577</c:v>
                </c:pt>
                <c:pt idx="59">
                  <c:v>453320.50139655947</c:v>
                </c:pt>
                <c:pt idx="60">
                  <c:v>455976.58274418284</c:v>
                </c:pt>
                <c:pt idx="61">
                  <c:v>457879.17997556465</c:v>
                </c:pt>
                <c:pt idx="62">
                  <c:v>460523.6052135689</c:v>
                </c:pt>
                <c:pt idx="63">
                  <c:v>457858.14742699167</c:v>
                </c:pt>
                <c:pt idx="64">
                  <c:v>458254.5702263462</c:v>
                </c:pt>
                <c:pt idx="65">
                  <c:v>458999.53301508661</c:v>
                </c:pt>
                <c:pt idx="66">
                  <c:v>456674.64782242716</c:v>
                </c:pt>
                <c:pt idx="67">
                  <c:v>453425.18052661355</c:v>
                </c:pt>
                <c:pt idx="68">
                  <c:v>458593.13369624713</c:v>
                </c:pt>
                <c:pt idx="69">
                  <c:v>457638.08759389876</c:v>
                </c:pt>
                <c:pt idx="70">
                  <c:v>457612.55584982666</c:v>
                </c:pt>
                <c:pt idx="71">
                  <c:v>455765.4660240442</c:v>
                </c:pt>
                <c:pt idx="72">
                  <c:v>456514.13049278792</c:v>
                </c:pt>
                <c:pt idx="73">
                  <c:v>449841.80871463602</c:v>
                </c:pt>
                <c:pt idx="74">
                  <c:v>441694.27398071717</c:v>
                </c:pt>
                <c:pt idx="75">
                  <c:v>432955.25932816078</c:v>
                </c:pt>
                <c:pt idx="76">
                  <c:v>434130.69886647095</c:v>
                </c:pt>
                <c:pt idx="77">
                  <c:v>423982.64448033873</c:v>
                </c:pt>
                <c:pt idx="78">
                  <c:v>436196.96721396223</c:v>
                </c:pt>
                <c:pt idx="79">
                  <c:v>429246.89332171623</c:v>
                </c:pt>
                <c:pt idx="80">
                  <c:v>433020.6338795984</c:v>
                </c:pt>
                <c:pt idx="81">
                  <c:v>440870.71016280883</c:v>
                </c:pt>
                <c:pt idx="82">
                  <c:v>440569.44111572334</c:v>
                </c:pt>
                <c:pt idx="83">
                  <c:v>436588.71819553565</c:v>
                </c:pt>
                <c:pt idx="84">
                  <c:v>436196.84851217299</c:v>
                </c:pt>
                <c:pt idx="85">
                  <c:v>449371.32594828919</c:v>
                </c:pt>
                <c:pt idx="86">
                  <c:v>453045.93717788538</c:v>
                </c:pt>
                <c:pt idx="87">
                  <c:v>455687.43642053928</c:v>
                </c:pt>
                <c:pt idx="88">
                  <c:v>455877.60853430955</c:v>
                </c:pt>
                <c:pt idx="89">
                  <c:v>458303.11817627674</c:v>
                </c:pt>
                <c:pt idx="90">
                  <c:v>458026.34810063447</c:v>
                </c:pt>
                <c:pt idx="91">
                  <c:v>460318.08369592554</c:v>
                </c:pt>
                <c:pt idx="92">
                  <c:v>461861.71978423838</c:v>
                </c:pt>
                <c:pt idx="93">
                  <c:v>466871.8775298245</c:v>
                </c:pt>
                <c:pt idx="94">
                  <c:v>466868.98455224908</c:v>
                </c:pt>
                <c:pt idx="95">
                  <c:v>466373.77946236043</c:v>
                </c:pt>
                <c:pt idx="96">
                  <c:v>465100.43730888277</c:v>
                </c:pt>
                <c:pt idx="97">
                  <c:v>453866.891216046</c:v>
                </c:pt>
                <c:pt idx="98">
                  <c:v>447263.54787796381</c:v>
                </c:pt>
                <c:pt idx="99">
                  <c:v>454470.97348394373</c:v>
                </c:pt>
                <c:pt idx="100">
                  <c:v>457041.86455560056</c:v>
                </c:pt>
                <c:pt idx="101">
                  <c:v>459848.62986217526</c:v>
                </c:pt>
                <c:pt idx="102">
                  <c:v>460329.42225118505</c:v>
                </c:pt>
                <c:pt idx="103">
                  <c:v>461249.31879136252</c:v>
                </c:pt>
                <c:pt idx="104">
                  <c:v>466696.7434169451</c:v>
                </c:pt>
                <c:pt idx="105">
                  <c:v>463304.33146460453</c:v>
                </c:pt>
                <c:pt idx="106">
                  <c:v>461637.73025876854</c:v>
                </c:pt>
                <c:pt idx="107">
                  <c:v>463880.2981985911</c:v>
                </c:pt>
                <c:pt idx="108">
                  <c:v>463073.64369863208</c:v>
                </c:pt>
                <c:pt idx="109">
                  <c:v>467169.08728821389</c:v>
                </c:pt>
                <c:pt idx="110">
                  <c:v>463169.45375371957</c:v>
                </c:pt>
                <c:pt idx="111">
                  <c:v>466806.33370850701</c:v>
                </c:pt>
                <c:pt idx="112">
                  <c:v>470123.14700304845</c:v>
                </c:pt>
                <c:pt idx="113">
                  <c:v>472915.24208949209</c:v>
                </c:pt>
                <c:pt idx="114">
                  <c:v>463739.42169289076</c:v>
                </c:pt>
                <c:pt idx="115">
                  <c:v>466339.07975142903</c:v>
                </c:pt>
                <c:pt idx="116">
                  <c:v>467390.06819280051</c:v>
                </c:pt>
                <c:pt idx="117">
                  <c:v>466701.22565341764</c:v>
                </c:pt>
                <c:pt idx="118">
                  <c:v>465218.29401210917</c:v>
                </c:pt>
                <c:pt idx="119">
                  <c:v>462046.65878117707</c:v>
                </c:pt>
                <c:pt idx="120">
                  <c:v>467030.5538255907</c:v>
                </c:pt>
                <c:pt idx="121">
                  <c:v>466334.53173002577</c:v>
                </c:pt>
                <c:pt idx="122">
                  <c:v>467455.96764024458</c:v>
                </c:pt>
                <c:pt idx="123">
                  <c:v>462462.02658810397</c:v>
                </c:pt>
                <c:pt idx="124">
                  <c:v>457799.06970023626</c:v>
                </c:pt>
                <c:pt idx="125">
                  <c:v>461936.70616072963</c:v>
                </c:pt>
                <c:pt idx="126">
                  <c:v>457228.52727035305</c:v>
                </c:pt>
                <c:pt idx="127">
                  <c:v>455372.11120519054</c:v>
                </c:pt>
                <c:pt idx="128">
                  <c:v>461374.94460713927</c:v>
                </c:pt>
                <c:pt idx="129">
                  <c:v>465333.56146807515</c:v>
                </c:pt>
                <c:pt idx="130">
                  <c:v>464304.5430173499</c:v>
                </c:pt>
                <c:pt idx="131">
                  <c:v>465225.49046792719</c:v>
                </c:pt>
                <c:pt idx="132">
                  <c:v>459568.49141114636</c:v>
                </c:pt>
                <c:pt idx="133">
                  <c:v>456759.12576501427</c:v>
                </c:pt>
                <c:pt idx="134">
                  <c:v>452792.487534274</c:v>
                </c:pt>
                <c:pt idx="135">
                  <c:v>454558.29680927168</c:v>
                </c:pt>
                <c:pt idx="136">
                  <c:v>452842.40378591459</c:v>
                </c:pt>
                <c:pt idx="137">
                  <c:v>452164.22674693185</c:v>
                </c:pt>
                <c:pt idx="138">
                  <c:v>454013.56441425649</c:v>
                </c:pt>
                <c:pt idx="139">
                  <c:v>454957.26060518186</c:v>
                </c:pt>
                <c:pt idx="140">
                  <c:v>452619.74171489879</c:v>
                </c:pt>
                <c:pt idx="141">
                  <c:v>451976.68460925313</c:v>
                </c:pt>
                <c:pt idx="142">
                  <c:v>452368.00112383731</c:v>
                </c:pt>
                <c:pt idx="143">
                  <c:v>455811.27894870006</c:v>
                </c:pt>
                <c:pt idx="144">
                  <c:v>450969.30383676576</c:v>
                </c:pt>
                <c:pt idx="145">
                  <c:v>453839.51961096644</c:v>
                </c:pt>
                <c:pt idx="146">
                  <c:v>451988.09932211944</c:v>
                </c:pt>
                <c:pt idx="147">
                  <c:v>454540.85691512236</c:v>
                </c:pt>
                <c:pt idx="148">
                  <c:v>457371.16396737128</c:v>
                </c:pt>
                <c:pt idx="149">
                  <c:v>455962.20467443968</c:v>
                </c:pt>
                <c:pt idx="150">
                  <c:v>451256.29770257778</c:v>
                </c:pt>
                <c:pt idx="151">
                  <c:v>444318.3968410347</c:v>
                </c:pt>
                <c:pt idx="152">
                  <c:v>443210.6957226267</c:v>
                </c:pt>
                <c:pt idx="153">
                  <c:v>444883.67150313582</c:v>
                </c:pt>
                <c:pt idx="154">
                  <c:v>445469.69981259888</c:v>
                </c:pt>
                <c:pt idx="155">
                  <c:v>447396.43717698497</c:v>
                </c:pt>
                <c:pt idx="156">
                  <c:v>447253.25387438398</c:v>
                </c:pt>
                <c:pt idx="157">
                  <c:v>446821.05748034694</c:v>
                </c:pt>
                <c:pt idx="158">
                  <c:v>446974.17743311753</c:v>
                </c:pt>
                <c:pt idx="159">
                  <c:v>455190.79814210988</c:v>
                </c:pt>
                <c:pt idx="160">
                  <c:v>455639.97407956701</c:v>
                </c:pt>
                <c:pt idx="161">
                  <c:v>462349.07094845001</c:v>
                </c:pt>
                <c:pt idx="162">
                  <c:v>464858.20295756991</c:v>
                </c:pt>
                <c:pt idx="163">
                  <c:v>464111.65919486497</c:v>
                </c:pt>
                <c:pt idx="164">
                  <c:v>464832.5724980298</c:v>
                </c:pt>
                <c:pt idx="165">
                  <c:v>463248.46530004975</c:v>
                </c:pt>
                <c:pt idx="166">
                  <c:v>467001.10613869806</c:v>
                </c:pt>
                <c:pt idx="167">
                  <c:v>465672.80171811476</c:v>
                </c:pt>
                <c:pt idx="168">
                  <c:v>460784.02273497573</c:v>
                </c:pt>
                <c:pt idx="169">
                  <c:v>455096.82770916854</c:v>
                </c:pt>
                <c:pt idx="170">
                  <c:v>451745.91450275265</c:v>
                </c:pt>
                <c:pt idx="171">
                  <c:v>447452.95353807864</c:v>
                </c:pt>
                <c:pt idx="172">
                  <c:v>448418.04995751998</c:v>
                </c:pt>
                <c:pt idx="173">
                  <c:v>448501.48529141757</c:v>
                </c:pt>
                <c:pt idx="174">
                  <c:v>449543.57610843447</c:v>
                </c:pt>
                <c:pt idx="175">
                  <c:v>450520.82827748166</c:v>
                </c:pt>
                <c:pt idx="176">
                  <c:v>444451.34787360829</c:v>
                </c:pt>
                <c:pt idx="177">
                  <c:v>445929.13445788453</c:v>
                </c:pt>
                <c:pt idx="178">
                  <c:v>441790.0774928967</c:v>
                </c:pt>
                <c:pt idx="179">
                  <c:v>441464.38054660521</c:v>
                </c:pt>
                <c:pt idx="180">
                  <c:v>440259.65791742795</c:v>
                </c:pt>
                <c:pt idx="181">
                  <c:v>438701.36330855126</c:v>
                </c:pt>
                <c:pt idx="182">
                  <c:v>439488.05728155904</c:v>
                </c:pt>
                <c:pt idx="183">
                  <c:v>439477.74208658515</c:v>
                </c:pt>
                <c:pt idx="184">
                  <c:v>441864.2404423054</c:v>
                </c:pt>
                <c:pt idx="185">
                  <c:v>442420.71821299859</c:v>
                </c:pt>
                <c:pt idx="186">
                  <c:v>442821.88086149748</c:v>
                </c:pt>
                <c:pt idx="187">
                  <c:v>445912.76500318333</c:v>
                </c:pt>
                <c:pt idx="188">
                  <c:v>447991.93896861648</c:v>
                </c:pt>
                <c:pt idx="189">
                  <c:v>445983.94201000693</c:v>
                </c:pt>
                <c:pt idx="190">
                  <c:v>445325.02355120791</c:v>
                </c:pt>
                <c:pt idx="191">
                  <c:v>444058.830374985</c:v>
                </c:pt>
                <c:pt idx="192">
                  <c:v>440358.63539497566</c:v>
                </c:pt>
                <c:pt idx="193">
                  <c:v>442069.88803615299</c:v>
                </c:pt>
                <c:pt idx="194">
                  <c:v>449375.93734729447</c:v>
                </c:pt>
                <c:pt idx="195">
                  <c:v>449536.96959044616</c:v>
                </c:pt>
                <c:pt idx="196">
                  <c:v>453942.13428914471</c:v>
                </c:pt>
                <c:pt idx="197">
                  <c:v>457305.30363622762</c:v>
                </c:pt>
                <c:pt idx="198">
                  <c:v>458607.86811441812</c:v>
                </c:pt>
                <c:pt idx="199">
                  <c:v>464776.05339547608</c:v>
                </c:pt>
                <c:pt idx="200">
                  <c:v>469254.87698502489</c:v>
                </c:pt>
                <c:pt idx="201">
                  <c:v>468242.75929908972</c:v>
                </c:pt>
                <c:pt idx="202">
                  <c:v>470508.6457036364</c:v>
                </c:pt>
                <c:pt idx="203">
                  <c:v>473709.30977203621</c:v>
                </c:pt>
                <c:pt idx="204">
                  <c:v>474350.08915486519</c:v>
                </c:pt>
                <c:pt idx="205">
                  <c:v>470098.99416099279</c:v>
                </c:pt>
                <c:pt idx="206">
                  <c:v>472569.60219190188</c:v>
                </c:pt>
                <c:pt idx="207">
                  <c:v>472077.88693019986</c:v>
                </c:pt>
                <c:pt idx="208">
                  <c:v>468110.45950847212</c:v>
                </c:pt>
                <c:pt idx="209">
                  <c:v>472261.12329990184</c:v>
                </c:pt>
                <c:pt idx="210">
                  <c:v>471557.73681739601</c:v>
                </c:pt>
                <c:pt idx="211">
                  <c:v>466573.01755664882</c:v>
                </c:pt>
                <c:pt idx="212">
                  <c:v>462502.90879317006</c:v>
                </c:pt>
                <c:pt idx="213">
                  <c:v>462608.98028341576</c:v>
                </c:pt>
                <c:pt idx="214">
                  <c:v>462582.47965085076</c:v>
                </c:pt>
                <c:pt idx="215">
                  <c:v>467116.88912403013</c:v>
                </c:pt>
                <c:pt idx="216">
                  <c:v>468920.38987183262</c:v>
                </c:pt>
                <c:pt idx="217">
                  <c:v>476769.88734671311</c:v>
                </c:pt>
                <c:pt idx="218">
                  <c:v>481054.36679538351</c:v>
                </c:pt>
                <c:pt idx="219">
                  <c:v>478739.75156501622</c:v>
                </c:pt>
                <c:pt idx="220">
                  <c:v>477189.38336583733</c:v>
                </c:pt>
                <c:pt idx="221">
                  <c:v>474716.18785508082</c:v>
                </c:pt>
                <c:pt idx="222">
                  <c:v>477942.65721762402</c:v>
                </c:pt>
                <c:pt idx="223">
                  <c:v>476684.74151729536</c:v>
                </c:pt>
                <c:pt idx="224">
                  <c:v>469558.60754894733</c:v>
                </c:pt>
                <c:pt idx="225">
                  <c:v>463512.97908643738</c:v>
                </c:pt>
                <c:pt idx="226">
                  <c:v>461447.34114152147</c:v>
                </c:pt>
                <c:pt idx="227">
                  <c:v>465674.08003613213</c:v>
                </c:pt>
                <c:pt idx="228">
                  <c:v>469739.25609335589</c:v>
                </c:pt>
                <c:pt idx="229">
                  <c:v>468381.29670935025</c:v>
                </c:pt>
                <c:pt idx="230">
                  <c:v>464326.71073983458</c:v>
                </c:pt>
                <c:pt idx="231">
                  <c:v>468055.98222793022</c:v>
                </c:pt>
                <c:pt idx="232">
                  <c:v>470410.20085136686</c:v>
                </c:pt>
                <c:pt idx="233">
                  <c:v>477050.45725478267</c:v>
                </c:pt>
                <c:pt idx="234">
                  <c:v>475569.81332489755</c:v>
                </c:pt>
                <c:pt idx="235">
                  <c:v>469779.370429228</c:v>
                </c:pt>
                <c:pt idx="236">
                  <c:v>471176.59205996676</c:v>
                </c:pt>
                <c:pt idx="237">
                  <c:v>470251.67756137601</c:v>
                </c:pt>
                <c:pt idx="238">
                  <c:v>470811.69526711362</c:v>
                </c:pt>
                <c:pt idx="239">
                  <c:v>469548.97703294602</c:v>
                </c:pt>
                <c:pt idx="240">
                  <c:v>467363.00472308556</c:v>
                </c:pt>
                <c:pt idx="241">
                  <c:v>471390.85891938576</c:v>
                </c:pt>
                <c:pt idx="242">
                  <c:v>471419.43270789203</c:v>
                </c:pt>
                <c:pt idx="243">
                  <c:v>469903.50218315789</c:v>
                </c:pt>
                <c:pt idx="244">
                  <c:v>468242.2485426428</c:v>
                </c:pt>
                <c:pt idx="245">
                  <c:v>472349.95355953532</c:v>
                </c:pt>
                <c:pt idx="246">
                  <c:v>474476.06515747891</c:v>
                </c:pt>
                <c:pt idx="247">
                  <c:v>478504.93037446862</c:v>
                </c:pt>
                <c:pt idx="248">
                  <c:v>481386.27983798657</c:v>
                </c:pt>
                <c:pt idx="249">
                  <c:v>484919.78765707632</c:v>
                </c:pt>
                <c:pt idx="250">
                  <c:v>484140.41622848203</c:v>
                </c:pt>
                <c:pt idx="251">
                  <c:v>482819.97995066026</c:v>
                </c:pt>
                <c:pt idx="252">
                  <c:v>480472.92030940956</c:v>
                </c:pt>
                <c:pt idx="253">
                  <c:v>482362.07575504668</c:v>
                </c:pt>
                <c:pt idx="254">
                  <c:v>470797.20086018811</c:v>
                </c:pt>
                <c:pt idx="255">
                  <c:v>476014.20725718245</c:v>
                </c:pt>
                <c:pt idx="256">
                  <c:v>472429.31167432445</c:v>
                </c:pt>
                <c:pt idx="257">
                  <c:v>471225.10950756853</c:v>
                </c:pt>
                <c:pt idx="258">
                  <c:v>469229.50915727805</c:v>
                </c:pt>
                <c:pt idx="259">
                  <c:v>471178.03442937403</c:v>
                </c:pt>
                <c:pt idx="260">
                  <c:v>473044.22925930505</c:v>
                </c:pt>
                <c:pt idx="261">
                  <c:v>475650.00735331082</c:v>
                </c:pt>
                <c:pt idx="262">
                  <c:v>477945.85757407174</c:v>
                </c:pt>
                <c:pt idx="263">
                  <c:v>463441.21250050451</c:v>
                </c:pt>
                <c:pt idx="264">
                  <c:v>462590.58067051688</c:v>
                </c:pt>
                <c:pt idx="265">
                  <c:v>464263.19571906561</c:v>
                </c:pt>
                <c:pt idx="266">
                  <c:v>461865.54063562886</c:v>
                </c:pt>
                <c:pt idx="267">
                  <c:v>463031.99529491854</c:v>
                </c:pt>
                <c:pt idx="268">
                  <c:v>460082.38906864123</c:v>
                </c:pt>
                <c:pt idx="269">
                  <c:v>462135.57841352443</c:v>
                </c:pt>
                <c:pt idx="270">
                  <c:v>459272.97905210755</c:v>
                </c:pt>
                <c:pt idx="271">
                  <c:v>456685.52921511041</c:v>
                </c:pt>
                <c:pt idx="272">
                  <c:v>459700.00580823963</c:v>
                </c:pt>
                <c:pt idx="273">
                  <c:v>469457.14630889241</c:v>
                </c:pt>
                <c:pt idx="274">
                  <c:v>473286.38189948129</c:v>
                </c:pt>
                <c:pt idx="275">
                  <c:v>474440.82708401716</c:v>
                </c:pt>
                <c:pt idx="276">
                  <c:v>477304.26862647029</c:v>
                </c:pt>
                <c:pt idx="277">
                  <c:v>477342.95517634269</c:v>
                </c:pt>
                <c:pt idx="278">
                  <c:v>478028.78709735762</c:v>
                </c:pt>
                <c:pt idx="279">
                  <c:v>476961.7001536403</c:v>
                </c:pt>
                <c:pt idx="280">
                  <c:v>479936.67385576072</c:v>
                </c:pt>
                <c:pt idx="281">
                  <c:v>484628.96879473369</c:v>
                </c:pt>
                <c:pt idx="282">
                  <c:v>484149.92650659708</c:v>
                </c:pt>
                <c:pt idx="283">
                  <c:v>480998.96452014992</c:v>
                </c:pt>
                <c:pt idx="284">
                  <c:v>484052.15730450134</c:v>
                </c:pt>
                <c:pt idx="285">
                  <c:v>489052.04419767275</c:v>
                </c:pt>
                <c:pt idx="286">
                  <c:v>483521.48890062189</c:v>
                </c:pt>
                <c:pt idx="287">
                  <c:v>484332.85317327752</c:v>
                </c:pt>
                <c:pt idx="288">
                  <c:v>483730.24420687382</c:v>
                </c:pt>
                <c:pt idx="289">
                  <c:v>485933.42358660797</c:v>
                </c:pt>
                <c:pt idx="290">
                  <c:v>487510.43564892223</c:v>
                </c:pt>
                <c:pt idx="291">
                  <c:v>486205.38256940182</c:v>
                </c:pt>
                <c:pt idx="292">
                  <c:v>479862.06890021358</c:v>
                </c:pt>
                <c:pt idx="293">
                  <c:v>478635.09793976624</c:v>
                </c:pt>
                <c:pt idx="294">
                  <c:v>479136.7327398003</c:v>
                </c:pt>
                <c:pt idx="295">
                  <c:v>485077.8180104472</c:v>
                </c:pt>
                <c:pt idx="296">
                  <c:v>489205.81933040288</c:v>
                </c:pt>
                <c:pt idx="297">
                  <c:v>490426.64327326557</c:v>
                </c:pt>
                <c:pt idx="298">
                  <c:v>479643.45328569936</c:v>
                </c:pt>
                <c:pt idx="299">
                  <c:v>477047.14027791563</c:v>
                </c:pt>
                <c:pt idx="300">
                  <c:v>478525.75322803349</c:v>
                </c:pt>
                <c:pt idx="301">
                  <c:v>482448.50422626763</c:v>
                </c:pt>
                <c:pt idx="302">
                  <c:v>483678.88006076124</c:v>
                </c:pt>
                <c:pt idx="303">
                  <c:v>487585.03330244299</c:v>
                </c:pt>
                <c:pt idx="304">
                  <c:v>481414.49177719513</c:v>
                </c:pt>
                <c:pt idx="305">
                  <c:v>491957.56241987733</c:v>
                </c:pt>
                <c:pt idx="306">
                  <c:v>488188.74159119267</c:v>
                </c:pt>
                <c:pt idx="307">
                  <c:v>490375.34498588229</c:v>
                </c:pt>
                <c:pt idx="308">
                  <c:v>499310.39319587761</c:v>
                </c:pt>
                <c:pt idx="309">
                  <c:v>496441.96308012586</c:v>
                </c:pt>
                <c:pt idx="310">
                  <c:v>492611.75776858808</c:v>
                </c:pt>
                <c:pt idx="311">
                  <c:v>492066.08822090796</c:v>
                </c:pt>
                <c:pt idx="312">
                  <c:v>492802.67315694754</c:v>
                </c:pt>
                <c:pt idx="313">
                  <c:v>493897.98155640002</c:v>
                </c:pt>
                <c:pt idx="314">
                  <c:v>494414.84950441745</c:v>
                </c:pt>
                <c:pt idx="315">
                  <c:v>496577.16081933677</c:v>
                </c:pt>
                <c:pt idx="316">
                  <c:v>500151.8640596451</c:v>
                </c:pt>
                <c:pt idx="317">
                  <c:v>496515.96934612817</c:v>
                </c:pt>
                <c:pt idx="318">
                  <c:v>497515.61284992495</c:v>
                </c:pt>
                <c:pt idx="319">
                  <c:v>500981.11834046378</c:v>
                </c:pt>
                <c:pt idx="320">
                  <c:v>500479.00597294845</c:v>
                </c:pt>
                <c:pt idx="321">
                  <c:v>503647.08196934953</c:v>
                </c:pt>
                <c:pt idx="322">
                  <c:v>505953.73462913395</c:v>
                </c:pt>
                <c:pt idx="323">
                  <c:v>505326.89230042242</c:v>
                </c:pt>
                <c:pt idx="324">
                  <c:v>506743.45732150576</c:v>
                </c:pt>
                <c:pt idx="325">
                  <c:v>509404.97937651572</c:v>
                </c:pt>
                <c:pt idx="326">
                  <c:v>509437.97127167921</c:v>
                </c:pt>
                <c:pt idx="327">
                  <c:v>513728.02457451395</c:v>
                </c:pt>
                <c:pt idx="328">
                  <c:v>510723.98913634737</c:v>
                </c:pt>
                <c:pt idx="329">
                  <c:v>510354.5371129195</c:v>
                </c:pt>
                <c:pt idx="330">
                  <c:v>512097.02869300154</c:v>
                </c:pt>
                <c:pt idx="331">
                  <c:v>515004.92713938974</c:v>
                </c:pt>
                <c:pt idx="332">
                  <c:v>514232.75464433274</c:v>
                </c:pt>
                <c:pt idx="333">
                  <c:v>508955.91821396421</c:v>
                </c:pt>
                <c:pt idx="334">
                  <c:v>498891.98989984568</c:v>
                </c:pt>
                <c:pt idx="335">
                  <c:v>501967.06784667465</c:v>
                </c:pt>
                <c:pt idx="336">
                  <c:v>492034.72964331182</c:v>
                </c:pt>
                <c:pt idx="337">
                  <c:v>493196.49107167573</c:v>
                </c:pt>
                <c:pt idx="338">
                  <c:v>487075.8446093789</c:v>
                </c:pt>
                <c:pt idx="339">
                  <c:v>487671.81123857445</c:v>
                </c:pt>
                <c:pt idx="340">
                  <c:v>484255.86385767657</c:v>
                </c:pt>
                <c:pt idx="341">
                  <c:v>485979.94474202819</c:v>
                </c:pt>
                <c:pt idx="342">
                  <c:v>489669.48370761331</c:v>
                </c:pt>
                <c:pt idx="343">
                  <c:v>463538.91620964441</c:v>
                </c:pt>
                <c:pt idx="344">
                  <c:v>464831.65155853872</c:v>
                </c:pt>
                <c:pt idx="345">
                  <c:v>464025.42677303212</c:v>
                </c:pt>
                <c:pt idx="346">
                  <c:v>467729.44739280292</c:v>
                </c:pt>
                <c:pt idx="347">
                  <c:v>472921.48612059728</c:v>
                </c:pt>
                <c:pt idx="348">
                  <c:v>482307.26416455896</c:v>
                </c:pt>
                <c:pt idx="349">
                  <c:v>479799.95081324095</c:v>
                </c:pt>
                <c:pt idx="350">
                  <c:v>477014.6023222552</c:v>
                </c:pt>
                <c:pt idx="351">
                  <c:v>476548.13989513426</c:v>
                </c:pt>
                <c:pt idx="352">
                  <c:v>476808.4717688713</c:v>
                </c:pt>
                <c:pt idx="353">
                  <c:v>476089.00805410976</c:v>
                </c:pt>
                <c:pt idx="354">
                  <c:v>473978.62421067775</c:v>
                </c:pt>
                <c:pt idx="355">
                  <c:v>473123.02441707184</c:v>
                </c:pt>
                <c:pt idx="356">
                  <c:v>477806.75810623978</c:v>
                </c:pt>
                <c:pt idx="357">
                  <c:v>483840.90785042528</c:v>
                </c:pt>
                <c:pt idx="358">
                  <c:v>489211.88191525964</c:v>
                </c:pt>
                <c:pt idx="359">
                  <c:v>499399.02371134184</c:v>
                </c:pt>
                <c:pt idx="360">
                  <c:v>497798.06847925333</c:v>
                </c:pt>
                <c:pt idx="361">
                  <c:v>494842.75951050967</c:v>
                </c:pt>
                <c:pt idx="362">
                  <c:v>495888.84675363114</c:v>
                </c:pt>
                <c:pt idx="363">
                  <c:v>503972.94710120565</c:v>
                </c:pt>
                <c:pt idx="364">
                  <c:v>512155.51520976564</c:v>
                </c:pt>
                <c:pt idx="365">
                  <c:v>512605.44978423172</c:v>
                </c:pt>
                <c:pt idx="366">
                  <c:v>512010.17140392447</c:v>
                </c:pt>
                <c:pt idx="367">
                  <c:v>511135.62833781354</c:v>
                </c:pt>
                <c:pt idx="368">
                  <c:v>510567.21385523689</c:v>
                </c:pt>
                <c:pt idx="369">
                  <c:v>508193.42204919446</c:v>
                </c:pt>
                <c:pt idx="370">
                  <c:v>510426.3451464512</c:v>
                </c:pt>
                <c:pt idx="371">
                  <c:v>511158.21355800721</c:v>
                </c:pt>
                <c:pt idx="372">
                  <c:v>521980.35943715944</c:v>
                </c:pt>
                <c:pt idx="373">
                  <c:v>519087.86289802811</c:v>
                </c:pt>
                <c:pt idx="374">
                  <c:v>515169.75297896436</c:v>
                </c:pt>
                <c:pt idx="375">
                  <c:v>521573.21476512187</c:v>
                </c:pt>
                <c:pt idx="376">
                  <c:v>523682.20998043043</c:v>
                </c:pt>
                <c:pt idx="377">
                  <c:v>524679.68869713531</c:v>
                </c:pt>
                <c:pt idx="378">
                  <c:v>518268.89052942512</c:v>
                </c:pt>
                <c:pt idx="379">
                  <c:v>515300.65737427224</c:v>
                </c:pt>
                <c:pt idx="380">
                  <c:v>517963.67316729244</c:v>
                </c:pt>
                <c:pt idx="381">
                  <c:v>513865.36817136721</c:v>
                </c:pt>
                <c:pt idx="382">
                  <c:v>511341.95032163587</c:v>
                </c:pt>
                <c:pt idx="383">
                  <c:v>511437.62559735018</c:v>
                </c:pt>
                <c:pt idx="384">
                  <c:v>513185.68041039875</c:v>
                </c:pt>
                <c:pt idx="385">
                  <c:v>519946.0501873506</c:v>
                </c:pt>
                <c:pt idx="386">
                  <c:v>516720.11379315844</c:v>
                </c:pt>
                <c:pt idx="387">
                  <c:v>522811.3698949957</c:v>
                </c:pt>
                <c:pt idx="388">
                  <c:v>520437.44151737139</c:v>
                </c:pt>
                <c:pt idx="389">
                  <c:v>517478.52206263429</c:v>
                </c:pt>
                <c:pt idx="390">
                  <c:v>516597.78109519294</c:v>
                </c:pt>
                <c:pt idx="391">
                  <c:v>517031.03690315399</c:v>
                </c:pt>
                <c:pt idx="392">
                  <c:v>520338.266878922</c:v>
                </c:pt>
                <c:pt idx="393">
                  <c:v>509689.62887937145</c:v>
                </c:pt>
                <c:pt idx="394">
                  <c:v>507029.48871311679</c:v>
                </c:pt>
                <c:pt idx="395">
                  <c:v>508685.51170728833</c:v>
                </c:pt>
                <c:pt idx="396">
                  <c:v>516742.85032910103</c:v>
                </c:pt>
                <c:pt idx="397">
                  <c:v>516644.7887225505</c:v>
                </c:pt>
                <c:pt idx="398">
                  <c:v>520315.73112660623</c:v>
                </c:pt>
                <c:pt idx="399">
                  <c:v>522189.23697014619</c:v>
                </c:pt>
                <c:pt idx="400">
                  <c:v>524892.24122903426</c:v>
                </c:pt>
                <c:pt idx="401">
                  <c:v>522173.66012948484</c:v>
                </c:pt>
                <c:pt idx="402">
                  <c:v>517813.60910299601</c:v>
                </c:pt>
                <c:pt idx="403">
                  <c:v>517439.04874291789</c:v>
                </c:pt>
                <c:pt idx="404">
                  <c:v>509743.66351483698</c:v>
                </c:pt>
                <c:pt idx="405">
                  <c:v>502818.53893010318</c:v>
                </c:pt>
                <c:pt idx="406">
                  <c:v>506405.98856587795</c:v>
                </c:pt>
                <c:pt idx="407">
                  <c:v>508573.9441237165</c:v>
                </c:pt>
                <c:pt idx="408">
                  <c:v>508550.36270995886</c:v>
                </c:pt>
                <c:pt idx="409">
                  <c:v>506081.41217989894</c:v>
                </c:pt>
                <c:pt idx="410">
                  <c:v>508884.7457071711</c:v>
                </c:pt>
                <c:pt idx="411">
                  <c:v>508688.54973263416</c:v>
                </c:pt>
                <c:pt idx="412">
                  <c:v>513190.25306901801</c:v>
                </c:pt>
                <c:pt idx="413">
                  <c:v>512292.24186717346</c:v>
                </c:pt>
                <c:pt idx="414">
                  <c:v>497188.73678550299</c:v>
                </c:pt>
                <c:pt idx="415">
                  <c:v>479357.47204668005</c:v>
                </c:pt>
                <c:pt idx="416">
                  <c:v>480914.77958502586</c:v>
                </c:pt>
                <c:pt idx="417">
                  <c:v>494828.97934023029</c:v>
                </c:pt>
                <c:pt idx="418">
                  <c:v>494975.97674922145</c:v>
                </c:pt>
                <c:pt idx="419">
                  <c:v>497564.68728285329</c:v>
                </c:pt>
                <c:pt idx="420">
                  <c:v>497811.51032203081</c:v>
                </c:pt>
                <c:pt idx="421">
                  <c:v>499845.16968477401</c:v>
                </c:pt>
                <c:pt idx="422">
                  <c:v>506228.10347488231</c:v>
                </c:pt>
                <c:pt idx="423">
                  <c:v>512396.36623224156</c:v>
                </c:pt>
                <c:pt idx="424">
                  <c:v>516633.0966157178</c:v>
                </c:pt>
                <c:pt idx="425">
                  <c:v>519712.42668708891</c:v>
                </c:pt>
                <c:pt idx="426">
                  <c:v>522154.58788829797</c:v>
                </c:pt>
                <c:pt idx="427">
                  <c:v>521535.08106470568</c:v>
                </c:pt>
                <c:pt idx="428">
                  <c:v>533761.51623682864</c:v>
                </c:pt>
                <c:pt idx="429">
                  <c:v>538503.46114740998</c:v>
                </c:pt>
                <c:pt idx="430">
                  <c:v>534516.31687784928</c:v>
                </c:pt>
                <c:pt idx="431">
                  <c:v>533542.89024225564</c:v>
                </c:pt>
                <c:pt idx="432">
                  <c:v>539246.77434963326</c:v>
                </c:pt>
                <c:pt idx="433">
                  <c:v>538594.50003215997</c:v>
                </c:pt>
                <c:pt idx="434">
                  <c:v>537712.53633833048</c:v>
                </c:pt>
                <c:pt idx="435">
                  <c:v>540464.86891459837</c:v>
                </c:pt>
                <c:pt idx="436">
                  <c:v>536444.70191057189</c:v>
                </c:pt>
                <c:pt idx="437">
                  <c:v>532747.63941930316</c:v>
                </c:pt>
                <c:pt idx="438">
                  <c:v>525468.87355671055</c:v>
                </c:pt>
                <c:pt idx="439">
                  <c:v>530283.74040915584</c:v>
                </c:pt>
                <c:pt idx="440">
                  <c:v>528594.6473674064</c:v>
                </c:pt>
                <c:pt idx="441">
                  <c:v>523874.84712297074</c:v>
                </c:pt>
                <c:pt idx="442">
                  <c:v>527221.90497347037</c:v>
                </c:pt>
                <c:pt idx="443">
                  <c:v>528038.75773655192</c:v>
                </c:pt>
                <c:pt idx="444">
                  <c:v>528586.55496460968</c:v>
                </c:pt>
                <c:pt idx="445">
                  <c:v>526927.4401909071</c:v>
                </c:pt>
                <c:pt idx="446">
                  <c:v>525291.21033355687</c:v>
                </c:pt>
                <c:pt idx="447">
                  <c:v>526890.24634185201</c:v>
                </c:pt>
                <c:pt idx="448">
                  <c:v>526517.55145138211</c:v>
                </c:pt>
                <c:pt idx="449">
                  <c:v>525570.91738085262</c:v>
                </c:pt>
                <c:pt idx="450">
                  <c:v>529407.10388861957</c:v>
                </c:pt>
                <c:pt idx="451">
                  <c:v>533208.91518369864</c:v>
                </c:pt>
                <c:pt idx="452">
                  <c:v>529742.63647210924</c:v>
                </c:pt>
                <c:pt idx="453">
                  <c:v>529729.14483735617</c:v>
                </c:pt>
                <c:pt idx="454">
                  <c:v>526168.7491009814</c:v>
                </c:pt>
                <c:pt idx="455">
                  <c:v>522270.1297650421</c:v>
                </c:pt>
                <c:pt idx="456">
                  <c:v>520891.62716628553</c:v>
                </c:pt>
                <c:pt idx="457">
                  <c:v>519323.85453380249</c:v>
                </c:pt>
                <c:pt idx="458">
                  <c:v>521849.47553244856</c:v>
                </c:pt>
                <c:pt idx="459">
                  <c:v>510923.91399635992</c:v>
                </c:pt>
                <c:pt idx="460">
                  <c:v>510788.32444498251</c:v>
                </c:pt>
                <c:pt idx="461">
                  <c:v>519455.94259090314</c:v>
                </c:pt>
                <c:pt idx="462">
                  <c:v>525588.35645490908</c:v>
                </c:pt>
                <c:pt idx="463">
                  <c:v>529137.081570565</c:v>
                </c:pt>
                <c:pt idx="464">
                  <c:v>535061.93139301206</c:v>
                </c:pt>
                <c:pt idx="465">
                  <c:v>533181.178426389</c:v>
                </c:pt>
                <c:pt idx="466">
                  <c:v>532674.41459964449</c:v>
                </c:pt>
                <c:pt idx="467">
                  <c:v>533989.48461635399</c:v>
                </c:pt>
                <c:pt idx="468">
                  <c:v>534370.70745136472</c:v>
                </c:pt>
                <c:pt idx="469">
                  <c:v>528502.17356571241</c:v>
                </c:pt>
                <c:pt idx="470">
                  <c:v>520019.02378321142</c:v>
                </c:pt>
                <c:pt idx="471">
                  <c:v>517754.37273654022</c:v>
                </c:pt>
                <c:pt idx="472">
                  <c:v>517459.77281116409</c:v>
                </c:pt>
                <c:pt idx="473">
                  <c:v>516838.44354476855</c:v>
                </c:pt>
                <c:pt idx="474">
                  <c:v>521402.16460360028</c:v>
                </c:pt>
                <c:pt idx="475">
                  <c:v>511788.56979673612</c:v>
                </c:pt>
                <c:pt idx="476">
                  <c:v>508894.89784432889</c:v>
                </c:pt>
                <c:pt idx="477">
                  <c:v>502834.97035721899</c:v>
                </c:pt>
                <c:pt idx="478">
                  <c:v>509864.40248894249</c:v>
                </c:pt>
                <c:pt idx="479">
                  <c:v>505609.30603897071</c:v>
                </c:pt>
                <c:pt idx="480">
                  <c:v>506063.9490630643</c:v>
                </c:pt>
                <c:pt idx="481">
                  <c:v>503942.09204272361</c:v>
                </c:pt>
                <c:pt idx="482">
                  <c:v>521973.37470663624</c:v>
                </c:pt>
                <c:pt idx="483">
                  <c:v>517517.0673165936</c:v>
                </c:pt>
                <c:pt idx="484">
                  <c:v>528028.61450423615</c:v>
                </c:pt>
                <c:pt idx="485">
                  <c:v>520857.99177868181</c:v>
                </c:pt>
                <c:pt idx="486">
                  <c:v>520114.90154897183</c:v>
                </c:pt>
                <c:pt idx="487">
                  <c:v>523909.85966467619</c:v>
                </c:pt>
                <c:pt idx="488">
                  <c:v>523819.33948638861</c:v>
                </c:pt>
                <c:pt idx="489">
                  <c:v>529742.85759073088</c:v>
                </c:pt>
                <c:pt idx="490">
                  <c:v>528884.30647100578</c:v>
                </c:pt>
                <c:pt idx="491">
                  <c:v>530321.36112631555</c:v>
                </c:pt>
                <c:pt idx="492">
                  <c:v>533955.75813961274</c:v>
                </c:pt>
                <c:pt idx="493">
                  <c:v>540596.17758722568</c:v>
                </c:pt>
                <c:pt idx="494">
                  <c:v>539794.43312899361</c:v>
                </c:pt>
                <c:pt idx="495">
                  <c:v>538387.11799817998</c:v>
                </c:pt>
                <c:pt idx="496">
                  <c:v>540082.13865563425</c:v>
                </c:pt>
                <c:pt idx="497">
                  <c:v>544618.65347244649</c:v>
                </c:pt>
                <c:pt idx="498">
                  <c:v>549371.158829386</c:v>
                </c:pt>
                <c:pt idx="499">
                  <c:v>549265.62855600833</c:v>
                </c:pt>
                <c:pt idx="500">
                  <c:v>544082.49063482671</c:v>
                </c:pt>
                <c:pt idx="501">
                  <c:v>544542.81072224642</c:v>
                </c:pt>
                <c:pt idx="502">
                  <c:v>540330.1564394359</c:v>
                </c:pt>
                <c:pt idx="503">
                  <c:v>538564.10548404581</c:v>
                </c:pt>
                <c:pt idx="504">
                  <c:v>531987.13225797575</c:v>
                </c:pt>
                <c:pt idx="505">
                  <c:v>528688.56213334831</c:v>
                </c:pt>
                <c:pt idx="506">
                  <c:v>528017.49982390716</c:v>
                </c:pt>
                <c:pt idx="507">
                  <c:v>541388.3953506886</c:v>
                </c:pt>
                <c:pt idx="508">
                  <c:v>539653.51241888967</c:v>
                </c:pt>
                <c:pt idx="509">
                  <c:v>539429.30258166965</c:v>
                </c:pt>
                <c:pt idx="510">
                  <c:v>531678.22625743505</c:v>
                </c:pt>
                <c:pt idx="511">
                  <c:v>528681.54154308932</c:v>
                </c:pt>
                <c:pt idx="512">
                  <c:v>526478.05541663198</c:v>
                </c:pt>
                <c:pt idx="513">
                  <c:v>532782.06688773574</c:v>
                </c:pt>
                <c:pt idx="514">
                  <c:v>538290.42606965813</c:v>
                </c:pt>
                <c:pt idx="515">
                  <c:v>537338.51966146822</c:v>
                </c:pt>
                <c:pt idx="516">
                  <c:v>541391.13297710312</c:v>
                </c:pt>
                <c:pt idx="517">
                  <c:v>540521.88626820687</c:v>
                </c:pt>
                <c:pt idx="518">
                  <c:v>549288.81276662066</c:v>
                </c:pt>
                <c:pt idx="519">
                  <c:v>550558.28502649174</c:v>
                </c:pt>
                <c:pt idx="520">
                  <c:v>541782.16959041636</c:v>
                </c:pt>
                <c:pt idx="521">
                  <c:v>540533.96161459154</c:v>
                </c:pt>
                <c:pt idx="522">
                  <c:v>542068.43979821412</c:v>
                </c:pt>
                <c:pt idx="523">
                  <c:v>546637.58553732559</c:v>
                </c:pt>
                <c:pt idx="524">
                  <c:v>549710.25456253311</c:v>
                </c:pt>
                <c:pt idx="525">
                  <c:v>549110.77565710328</c:v>
                </c:pt>
                <c:pt idx="526">
                  <c:v>549596.69855404296</c:v>
                </c:pt>
                <c:pt idx="527">
                  <c:v>554650.37705282168</c:v>
                </c:pt>
                <c:pt idx="528">
                  <c:v>557835.0782352034</c:v>
                </c:pt>
                <c:pt idx="529">
                  <c:v>556503.84958722035</c:v>
                </c:pt>
                <c:pt idx="530">
                  <c:v>566679.82512677787</c:v>
                </c:pt>
                <c:pt idx="531">
                  <c:v>567564.36871342384</c:v>
                </c:pt>
                <c:pt idx="532">
                  <c:v>570473.95160226419</c:v>
                </c:pt>
                <c:pt idx="533">
                  <c:v>571094.88835372054</c:v>
                </c:pt>
                <c:pt idx="534">
                  <c:v>571846.91411117523</c:v>
                </c:pt>
                <c:pt idx="535">
                  <c:v>571776.99398760009</c:v>
                </c:pt>
                <c:pt idx="536">
                  <c:v>571611.18599585595</c:v>
                </c:pt>
                <c:pt idx="537">
                  <c:v>579342.5512978934</c:v>
                </c:pt>
                <c:pt idx="538">
                  <c:v>580046.16637721914</c:v>
                </c:pt>
                <c:pt idx="539">
                  <c:v>579591.31076067081</c:v>
                </c:pt>
                <c:pt idx="540">
                  <c:v>580528.65515033901</c:v>
                </c:pt>
                <c:pt idx="541">
                  <c:v>582513.99419809412</c:v>
                </c:pt>
                <c:pt idx="542">
                  <c:v>582504.96046059008</c:v>
                </c:pt>
                <c:pt idx="543">
                  <c:v>584640.38403188507</c:v>
                </c:pt>
                <c:pt idx="544">
                  <c:v>576573.20618344634</c:v>
                </c:pt>
                <c:pt idx="545">
                  <c:v>584458.65685519087</c:v>
                </c:pt>
                <c:pt idx="546">
                  <c:v>576963.42978511716</c:v>
                </c:pt>
                <c:pt idx="547">
                  <c:v>575058.84089014854</c:v>
                </c:pt>
                <c:pt idx="548">
                  <c:v>579835.02231029398</c:v>
                </c:pt>
                <c:pt idx="549">
                  <c:v>582960.19031082338</c:v>
                </c:pt>
                <c:pt idx="550">
                  <c:v>589793.42646801006</c:v>
                </c:pt>
                <c:pt idx="551">
                  <c:v>594351.01912751002</c:v>
                </c:pt>
                <c:pt idx="552">
                  <c:v>596807.80615738709</c:v>
                </c:pt>
                <c:pt idx="553">
                  <c:v>594809.02208521857</c:v>
                </c:pt>
                <c:pt idx="554">
                  <c:v>604879.41931228945</c:v>
                </c:pt>
                <c:pt idx="555">
                  <c:v>603993.14254130994</c:v>
                </c:pt>
                <c:pt idx="556">
                  <c:v>608454.91154468583</c:v>
                </c:pt>
                <c:pt idx="557">
                  <c:v>599964.71502083004</c:v>
                </c:pt>
                <c:pt idx="558">
                  <c:v>605177.43616167875</c:v>
                </c:pt>
                <c:pt idx="559">
                  <c:v>609505.35095277661</c:v>
                </c:pt>
                <c:pt idx="560">
                  <c:v>591898.45125133113</c:v>
                </c:pt>
                <c:pt idx="561">
                  <c:v>600556.07782800635</c:v>
                </c:pt>
                <c:pt idx="562">
                  <c:v>600675.24312746699</c:v>
                </c:pt>
              </c:numCache>
            </c:numRef>
          </c:val>
          <c:smooth val="0"/>
          <c:extLst>
            <c:ext xmlns:c16="http://schemas.microsoft.com/office/drawing/2014/chart" uri="{C3380CC4-5D6E-409C-BE32-E72D297353CC}">
              <c16:uniqueId val="{00000000-099C-704F-A659-2C1C4182E197}"/>
            </c:ext>
          </c:extLst>
        </c:ser>
        <c:dLbls>
          <c:showLegendKey val="0"/>
          <c:showVal val="0"/>
          <c:showCatName val="0"/>
          <c:showSerName val="0"/>
          <c:showPercent val="0"/>
          <c:showBubbleSize val="0"/>
        </c:dLbls>
        <c:smooth val="0"/>
        <c:axId val="2066589856"/>
        <c:axId val="225325055"/>
      </c:lineChart>
      <c:dateAx>
        <c:axId val="2066589856"/>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225325055"/>
        <c:crosses val="autoZero"/>
        <c:auto val="1"/>
        <c:lblOffset val="100"/>
        <c:baseTimeUnit val="days"/>
      </c:dateAx>
      <c:valAx>
        <c:axId val="225325055"/>
        <c:scaling>
          <c:orientation val="minMax"/>
        </c:scaling>
        <c:delete val="0"/>
        <c:axPos val="l"/>
        <c:majorGridlines>
          <c:spPr>
            <a:ln w="9525" cap="flat" cmpd="sng" algn="ctr">
              <a:solidFill>
                <a:schemeClr val="tx1">
                  <a:lumMod val="15000"/>
                  <a:lumOff val="85000"/>
                </a:schemeClr>
              </a:solidFill>
              <a:round/>
            </a:ln>
            <a:effectLst/>
          </c:spPr>
        </c:majorGridlines>
        <c:numFmt formatCode="_-* #,##0.00\ [$CHF]_-;\-* #,##0.00\ [$CHF]_-;_-* &quot;-&quot;??\ [$CHF]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2066589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T"/>
        </a:p>
      </c:txPr>
    </c:title>
    <c:autoTitleDeleted val="0"/>
    <c:plotArea>
      <c:layout/>
      <c:lineChart>
        <c:grouping val="standard"/>
        <c:varyColors val="0"/>
        <c:ser>
          <c:idx val="0"/>
          <c:order val="0"/>
          <c:spPr>
            <a:ln w="28575" cap="rnd">
              <a:solidFill>
                <a:schemeClr val="accent1"/>
              </a:solidFill>
              <a:round/>
            </a:ln>
            <a:effectLst/>
          </c:spPr>
          <c:marker>
            <c:symbol val="none"/>
          </c:marker>
          <c:cat>
            <c:numRef>
              <c:f>'Asset-Normal Portfolio VaR'!$G$14:$G$576</c:f>
              <c:numCache>
                <c:formatCode>m/d/yy</c:formatCode>
                <c:ptCount val="563"/>
                <c:pt idx="0">
                  <c:v>44886</c:v>
                </c:pt>
                <c:pt idx="1">
                  <c:v>44887</c:v>
                </c:pt>
                <c:pt idx="2">
                  <c:v>44888</c:v>
                </c:pt>
                <c:pt idx="3">
                  <c:v>44890</c:v>
                </c:pt>
                <c:pt idx="4">
                  <c:v>44893</c:v>
                </c:pt>
                <c:pt idx="5">
                  <c:v>44894</c:v>
                </c:pt>
                <c:pt idx="6">
                  <c:v>44895</c:v>
                </c:pt>
                <c:pt idx="7">
                  <c:v>44896</c:v>
                </c:pt>
                <c:pt idx="8">
                  <c:v>44897</c:v>
                </c:pt>
                <c:pt idx="9">
                  <c:v>44900</c:v>
                </c:pt>
                <c:pt idx="10">
                  <c:v>44901</c:v>
                </c:pt>
                <c:pt idx="11">
                  <c:v>44902</c:v>
                </c:pt>
                <c:pt idx="12">
                  <c:v>44903</c:v>
                </c:pt>
                <c:pt idx="13">
                  <c:v>44904</c:v>
                </c:pt>
                <c:pt idx="14">
                  <c:v>44907</c:v>
                </c:pt>
                <c:pt idx="15">
                  <c:v>44908</c:v>
                </c:pt>
                <c:pt idx="16">
                  <c:v>44909</c:v>
                </c:pt>
                <c:pt idx="17">
                  <c:v>44910</c:v>
                </c:pt>
                <c:pt idx="18">
                  <c:v>44911</c:v>
                </c:pt>
                <c:pt idx="19">
                  <c:v>44914</c:v>
                </c:pt>
                <c:pt idx="20">
                  <c:v>44915</c:v>
                </c:pt>
                <c:pt idx="21">
                  <c:v>44916</c:v>
                </c:pt>
                <c:pt idx="22">
                  <c:v>44917</c:v>
                </c:pt>
                <c:pt idx="23">
                  <c:v>44918</c:v>
                </c:pt>
                <c:pt idx="24">
                  <c:v>44922</c:v>
                </c:pt>
                <c:pt idx="25">
                  <c:v>44923</c:v>
                </c:pt>
                <c:pt idx="26">
                  <c:v>44924</c:v>
                </c:pt>
                <c:pt idx="27">
                  <c:v>44925</c:v>
                </c:pt>
                <c:pt idx="28">
                  <c:v>44929</c:v>
                </c:pt>
                <c:pt idx="29">
                  <c:v>44930</c:v>
                </c:pt>
                <c:pt idx="30">
                  <c:v>44931</c:v>
                </c:pt>
                <c:pt idx="31">
                  <c:v>44932</c:v>
                </c:pt>
                <c:pt idx="32">
                  <c:v>44935</c:v>
                </c:pt>
                <c:pt idx="33">
                  <c:v>44936</c:v>
                </c:pt>
                <c:pt idx="34">
                  <c:v>44937</c:v>
                </c:pt>
                <c:pt idx="35">
                  <c:v>44938</c:v>
                </c:pt>
                <c:pt idx="36">
                  <c:v>44939</c:v>
                </c:pt>
                <c:pt idx="37">
                  <c:v>44943</c:v>
                </c:pt>
                <c:pt idx="38">
                  <c:v>44944</c:v>
                </c:pt>
                <c:pt idx="39">
                  <c:v>44945</c:v>
                </c:pt>
                <c:pt idx="40">
                  <c:v>44946</c:v>
                </c:pt>
                <c:pt idx="41">
                  <c:v>44949</c:v>
                </c:pt>
                <c:pt idx="42">
                  <c:v>44950</c:v>
                </c:pt>
                <c:pt idx="43">
                  <c:v>44951</c:v>
                </c:pt>
                <c:pt idx="44">
                  <c:v>44952</c:v>
                </c:pt>
                <c:pt idx="45">
                  <c:v>44953</c:v>
                </c:pt>
                <c:pt idx="46">
                  <c:v>44956</c:v>
                </c:pt>
                <c:pt idx="47">
                  <c:v>44957</c:v>
                </c:pt>
                <c:pt idx="48">
                  <c:v>44958</c:v>
                </c:pt>
                <c:pt idx="49">
                  <c:v>44959</c:v>
                </c:pt>
                <c:pt idx="50">
                  <c:v>44960</c:v>
                </c:pt>
                <c:pt idx="51">
                  <c:v>44963</c:v>
                </c:pt>
                <c:pt idx="52">
                  <c:v>44964</c:v>
                </c:pt>
                <c:pt idx="53">
                  <c:v>44965</c:v>
                </c:pt>
                <c:pt idx="54">
                  <c:v>44966</c:v>
                </c:pt>
                <c:pt idx="55">
                  <c:v>44967</c:v>
                </c:pt>
                <c:pt idx="56">
                  <c:v>44970</c:v>
                </c:pt>
                <c:pt idx="57">
                  <c:v>44971</c:v>
                </c:pt>
                <c:pt idx="58">
                  <c:v>44972</c:v>
                </c:pt>
                <c:pt idx="59">
                  <c:v>44973</c:v>
                </c:pt>
                <c:pt idx="60">
                  <c:v>44974</c:v>
                </c:pt>
                <c:pt idx="61">
                  <c:v>44978</c:v>
                </c:pt>
                <c:pt idx="62">
                  <c:v>44979</c:v>
                </c:pt>
                <c:pt idx="63">
                  <c:v>44980</c:v>
                </c:pt>
                <c:pt idx="64">
                  <c:v>44981</c:v>
                </c:pt>
                <c:pt idx="65">
                  <c:v>44984</c:v>
                </c:pt>
                <c:pt idx="66">
                  <c:v>44985</c:v>
                </c:pt>
                <c:pt idx="67">
                  <c:v>44986</c:v>
                </c:pt>
                <c:pt idx="68">
                  <c:v>44987</c:v>
                </c:pt>
                <c:pt idx="69">
                  <c:v>44988</c:v>
                </c:pt>
                <c:pt idx="70">
                  <c:v>44991</c:v>
                </c:pt>
                <c:pt idx="71">
                  <c:v>44992</c:v>
                </c:pt>
                <c:pt idx="72">
                  <c:v>44993</c:v>
                </c:pt>
                <c:pt idx="73">
                  <c:v>44994</c:v>
                </c:pt>
                <c:pt idx="74">
                  <c:v>44995</c:v>
                </c:pt>
                <c:pt idx="75">
                  <c:v>44998</c:v>
                </c:pt>
                <c:pt idx="76">
                  <c:v>44999</c:v>
                </c:pt>
                <c:pt idx="77">
                  <c:v>45000</c:v>
                </c:pt>
                <c:pt idx="78">
                  <c:v>45001</c:v>
                </c:pt>
                <c:pt idx="79">
                  <c:v>45002</c:v>
                </c:pt>
                <c:pt idx="80">
                  <c:v>45005</c:v>
                </c:pt>
                <c:pt idx="81">
                  <c:v>45006</c:v>
                </c:pt>
                <c:pt idx="82">
                  <c:v>45007</c:v>
                </c:pt>
                <c:pt idx="83">
                  <c:v>45008</c:v>
                </c:pt>
                <c:pt idx="84">
                  <c:v>45009</c:v>
                </c:pt>
                <c:pt idx="85">
                  <c:v>45012</c:v>
                </c:pt>
                <c:pt idx="86">
                  <c:v>45013</c:v>
                </c:pt>
                <c:pt idx="87">
                  <c:v>45014</c:v>
                </c:pt>
                <c:pt idx="88">
                  <c:v>45015</c:v>
                </c:pt>
                <c:pt idx="89">
                  <c:v>45016</c:v>
                </c:pt>
                <c:pt idx="90">
                  <c:v>45019</c:v>
                </c:pt>
                <c:pt idx="91">
                  <c:v>45020</c:v>
                </c:pt>
                <c:pt idx="92">
                  <c:v>45021</c:v>
                </c:pt>
                <c:pt idx="93">
                  <c:v>45022</c:v>
                </c:pt>
                <c:pt idx="94">
                  <c:v>45027</c:v>
                </c:pt>
                <c:pt idx="95">
                  <c:v>45028</c:v>
                </c:pt>
                <c:pt idx="96">
                  <c:v>45029</c:v>
                </c:pt>
                <c:pt idx="97">
                  <c:v>45030</c:v>
                </c:pt>
                <c:pt idx="98">
                  <c:v>45033</c:v>
                </c:pt>
                <c:pt idx="99">
                  <c:v>45034</c:v>
                </c:pt>
                <c:pt idx="100">
                  <c:v>45035</c:v>
                </c:pt>
                <c:pt idx="101">
                  <c:v>45036</c:v>
                </c:pt>
                <c:pt idx="102">
                  <c:v>45037</c:v>
                </c:pt>
                <c:pt idx="103">
                  <c:v>45040</c:v>
                </c:pt>
                <c:pt idx="104">
                  <c:v>45041</c:v>
                </c:pt>
                <c:pt idx="105">
                  <c:v>45042</c:v>
                </c:pt>
                <c:pt idx="106">
                  <c:v>45043</c:v>
                </c:pt>
                <c:pt idx="107">
                  <c:v>45044</c:v>
                </c:pt>
                <c:pt idx="108">
                  <c:v>45048</c:v>
                </c:pt>
                <c:pt idx="109">
                  <c:v>45049</c:v>
                </c:pt>
                <c:pt idx="110">
                  <c:v>45050</c:v>
                </c:pt>
                <c:pt idx="111">
                  <c:v>45051</c:v>
                </c:pt>
                <c:pt idx="112">
                  <c:v>45054</c:v>
                </c:pt>
                <c:pt idx="113">
                  <c:v>45055</c:v>
                </c:pt>
                <c:pt idx="114">
                  <c:v>45056</c:v>
                </c:pt>
                <c:pt idx="115">
                  <c:v>45057</c:v>
                </c:pt>
                <c:pt idx="116">
                  <c:v>45058</c:v>
                </c:pt>
                <c:pt idx="117">
                  <c:v>45061</c:v>
                </c:pt>
                <c:pt idx="118">
                  <c:v>45062</c:v>
                </c:pt>
                <c:pt idx="119">
                  <c:v>45063</c:v>
                </c:pt>
                <c:pt idx="120">
                  <c:v>45065</c:v>
                </c:pt>
                <c:pt idx="121">
                  <c:v>45068</c:v>
                </c:pt>
                <c:pt idx="122">
                  <c:v>45069</c:v>
                </c:pt>
                <c:pt idx="123">
                  <c:v>45070</c:v>
                </c:pt>
                <c:pt idx="124">
                  <c:v>45071</c:v>
                </c:pt>
                <c:pt idx="125">
                  <c:v>45072</c:v>
                </c:pt>
                <c:pt idx="126">
                  <c:v>45076</c:v>
                </c:pt>
                <c:pt idx="127">
                  <c:v>45077</c:v>
                </c:pt>
                <c:pt idx="128">
                  <c:v>45078</c:v>
                </c:pt>
                <c:pt idx="129">
                  <c:v>45079</c:v>
                </c:pt>
                <c:pt idx="130">
                  <c:v>45082</c:v>
                </c:pt>
                <c:pt idx="131">
                  <c:v>45083</c:v>
                </c:pt>
                <c:pt idx="132">
                  <c:v>45084</c:v>
                </c:pt>
                <c:pt idx="133">
                  <c:v>45085</c:v>
                </c:pt>
                <c:pt idx="134">
                  <c:v>45086</c:v>
                </c:pt>
                <c:pt idx="135">
                  <c:v>45089</c:v>
                </c:pt>
                <c:pt idx="136">
                  <c:v>45090</c:v>
                </c:pt>
                <c:pt idx="137">
                  <c:v>45091</c:v>
                </c:pt>
                <c:pt idx="138">
                  <c:v>45092</c:v>
                </c:pt>
                <c:pt idx="139">
                  <c:v>45093</c:v>
                </c:pt>
                <c:pt idx="140">
                  <c:v>45097</c:v>
                </c:pt>
                <c:pt idx="141">
                  <c:v>45098</c:v>
                </c:pt>
                <c:pt idx="142">
                  <c:v>45099</c:v>
                </c:pt>
                <c:pt idx="143">
                  <c:v>45100</c:v>
                </c:pt>
                <c:pt idx="144">
                  <c:v>45103</c:v>
                </c:pt>
                <c:pt idx="145">
                  <c:v>45104</c:v>
                </c:pt>
                <c:pt idx="146">
                  <c:v>45105</c:v>
                </c:pt>
                <c:pt idx="147">
                  <c:v>45106</c:v>
                </c:pt>
                <c:pt idx="148">
                  <c:v>45107</c:v>
                </c:pt>
                <c:pt idx="149">
                  <c:v>45110</c:v>
                </c:pt>
                <c:pt idx="150">
                  <c:v>45112</c:v>
                </c:pt>
                <c:pt idx="151">
                  <c:v>45113</c:v>
                </c:pt>
                <c:pt idx="152">
                  <c:v>45114</c:v>
                </c:pt>
                <c:pt idx="153">
                  <c:v>45117</c:v>
                </c:pt>
                <c:pt idx="154">
                  <c:v>45118</c:v>
                </c:pt>
                <c:pt idx="155">
                  <c:v>45119</c:v>
                </c:pt>
                <c:pt idx="156">
                  <c:v>45120</c:v>
                </c:pt>
                <c:pt idx="157">
                  <c:v>45121</c:v>
                </c:pt>
                <c:pt idx="158">
                  <c:v>45124</c:v>
                </c:pt>
                <c:pt idx="159">
                  <c:v>45125</c:v>
                </c:pt>
                <c:pt idx="160">
                  <c:v>45126</c:v>
                </c:pt>
                <c:pt idx="161">
                  <c:v>45127</c:v>
                </c:pt>
                <c:pt idx="162">
                  <c:v>45128</c:v>
                </c:pt>
                <c:pt idx="163">
                  <c:v>45131</c:v>
                </c:pt>
                <c:pt idx="164">
                  <c:v>45132</c:v>
                </c:pt>
                <c:pt idx="165">
                  <c:v>45133</c:v>
                </c:pt>
                <c:pt idx="166">
                  <c:v>45134</c:v>
                </c:pt>
                <c:pt idx="167">
                  <c:v>45135</c:v>
                </c:pt>
                <c:pt idx="168">
                  <c:v>45138</c:v>
                </c:pt>
                <c:pt idx="169">
                  <c:v>45140</c:v>
                </c:pt>
                <c:pt idx="170">
                  <c:v>45141</c:v>
                </c:pt>
                <c:pt idx="171">
                  <c:v>45142</c:v>
                </c:pt>
                <c:pt idx="172">
                  <c:v>45145</c:v>
                </c:pt>
                <c:pt idx="173">
                  <c:v>45146</c:v>
                </c:pt>
                <c:pt idx="174">
                  <c:v>45147</c:v>
                </c:pt>
                <c:pt idx="175">
                  <c:v>45148</c:v>
                </c:pt>
                <c:pt idx="176">
                  <c:v>45149</c:v>
                </c:pt>
                <c:pt idx="177">
                  <c:v>45152</c:v>
                </c:pt>
                <c:pt idx="178">
                  <c:v>45153</c:v>
                </c:pt>
                <c:pt idx="179">
                  <c:v>45154</c:v>
                </c:pt>
                <c:pt idx="180">
                  <c:v>45155</c:v>
                </c:pt>
                <c:pt idx="181">
                  <c:v>45156</c:v>
                </c:pt>
                <c:pt idx="182">
                  <c:v>45159</c:v>
                </c:pt>
                <c:pt idx="183">
                  <c:v>45160</c:v>
                </c:pt>
                <c:pt idx="184">
                  <c:v>45161</c:v>
                </c:pt>
                <c:pt idx="185">
                  <c:v>45162</c:v>
                </c:pt>
                <c:pt idx="186">
                  <c:v>45163</c:v>
                </c:pt>
                <c:pt idx="187">
                  <c:v>45166</c:v>
                </c:pt>
                <c:pt idx="188">
                  <c:v>45167</c:v>
                </c:pt>
                <c:pt idx="189">
                  <c:v>45168</c:v>
                </c:pt>
                <c:pt idx="190">
                  <c:v>45169</c:v>
                </c:pt>
                <c:pt idx="191">
                  <c:v>45170</c:v>
                </c:pt>
                <c:pt idx="192">
                  <c:v>45174</c:v>
                </c:pt>
                <c:pt idx="193">
                  <c:v>45175</c:v>
                </c:pt>
                <c:pt idx="194">
                  <c:v>45176</c:v>
                </c:pt>
                <c:pt idx="195">
                  <c:v>45177</c:v>
                </c:pt>
                <c:pt idx="196">
                  <c:v>45180</c:v>
                </c:pt>
                <c:pt idx="197">
                  <c:v>45181</c:v>
                </c:pt>
                <c:pt idx="198">
                  <c:v>45182</c:v>
                </c:pt>
                <c:pt idx="199">
                  <c:v>45183</c:v>
                </c:pt>
                <c:pt idx="200">
                  <c:v>45184</c:v>
                </c:pt>
                <c:pt idx="201">
                  <c:v>45187</c:v>
                </c:pt>
                <c:pt idx="202">
                  <c:v>45188</c:v>
                </c:pt>
                <c:pt idx="203">
                  <c:v>45189</c:v>
                </c:pt>
                <c:pt idx="204">
                  <c:v>45190</c:v>
                </c:pt>
                <c:pt idx="205">
                  <c:v>45191</c:v>
                </c:pt>
                <c:pt idx="206">
                  <c:v>45194</c:v>
                </c:pt>
                <c:pt idx="207">
                  <c:v>45195</c:v>
                </c:pt>
                <c:pt idx="208">
                  <c:v>45196</c:v>
                </c:pt>
                <c:pt idx="209">
                  <c:v>45197</c:v>
                </c:pt>
                <c:pt idx="210">
                  <c:v>45198</c:v>
                </c:pt>
                <c:pt idx="211">
                  <c:v>45201</c:v>
                </c:pt>
                <c:pt idx="212">
                  <c:v>45202</c:v>
                </c:pt>
                <c:pt idx="213">
                  <c:v>45203</c:v>
                </c:pt>
                <c:pt idx="214">
                  <c:v>45204</c:v>
                </c:pt>
                <c:pt idx="215">
                  <c:v>45205</c:v>
                </c:pt>
                <c:pt idx="216">
                  <c:v>45208</c:v>
                </c:pt>
                <c:pt idx="217">
                  <c:v>45209</c:v>
                </c:pt>
                <c:pt idx="218">
                  <c:v>45210</c:v>
                </c:pt>
                <c:pt idx="219">
                  <c:v>45211</c:v>
                </c:pt>
                <c:pt idx="220">
                  <c:v>45212</c:v>
                </c:pt>
                <c:pt idx="221">
                  <c:v>45215</c:v>
                </c:pt>
                <c:pt idx="222">
                  <c:v>45216</c:v>
                </c:pt>
                <c:pt idx="223">
                  <c:v>45217</c:v>
                </c:pt>
                <c:pt idx="224">
                  <c:v>45218</c:v>
                </c:pt>
                <c:pt idx="225">
                  <c:v>45219</c:v>
                </c:pt>
                <c:pt idx="226">
                  <c:v>45222</c:v>
                </c:pt>
                <c:pt idx="227">
                  <c:v>45223</c:v>
                </c:pt>
                <c:pt idx="228">
                  <c:v>45224</c:v>
                </c:pt>
                <c:pt idx="229">
                  <c:v>45225</c:v>
                </c:pt>
                <c:pt idx="230">
                  <c:v>45226</c:v>
                </c:pt>
                <c:pt idx="231">
                  <c:v>45229</c:v>
                </c:pt>
                <c:pt idx="232">
                  <c:v>45230</c:v>
                </c:pt>
                <c:pt idx="233">
                  <c:v>45231</c:v>
                </c:pt>
                <c:pt idx="234">
                  <c:v>45232</c:v>
                </c:pt>
                <c:pt idx="235">
                  <c:v>45233</c:v>
                </c:pt>
                <c:pt idx="236">
                  <c:v>45236</c:v>
                </c:pt>
                <c:pt idx="237">
                  <c:v>45237</c:v>
                </c:pt>
                <c:pt idx="238">
                  <c:v>45238</c:v>
                </c:pt>
                <c:pt idx="239">
                  <c:v>45239</c:v>
                </c:pt>
                <c:pt idx="240">
                  <c:v>45240</c:v>
                </c:pt>
                <c:pt idx="241">
                  <c:v>45243</c:v>
                </c:pt>
                <c:pt idx="242">
                  <c:v>45244</c:v>
                </c:pt>
                <c:pt idx="243">
                  <c:v>45245</c:v>
                </c:pt>
                <c:pt idx="244">
                  <c:v>45246</c:v>
                </c:pt>
                <c:pt idx="245">
                  <c:v>45247</c:v>
                </c:pt>
                <c:pt idx="246">
                  <c:v>45250</c:v>
                </c:pt>
                <c:pt idx="247">
                  <c:v>45251</c:v>
                </c:pt>
                <c:pt idx="248">
                  <c:v>45252</c:v>
                </c:pt>
                <c:pt idx="249">
                  <c:v>45254</c:v>
                </c:pt>
                <c:pt idx="250">
                  <c:v>45257</c:v>
                </c:pt>
                <c:pt idx="251">
                  <c:v>45258</c:v>
                </c:pt>
                <c:pt idx="252">
                  <c:v>45259</c:v>
                </c:pt>
                <c:pt idx="253">
                  <c:v>45260</c:v>
                </c:pt>
                <c:pt idx="254">
                  <c:v>45261</c:v>
                </c:pt>
                <c:pt idx="255">
                  <c:v>45264</c:v>
                </c:pt>
                <c:pt idx="256">
                  <c:v>45265</c:v>
                </c:pt>
                <c:pt idx="257">
                  <c:v>45266</c:v>
                </c:pt>
                <c:pt idx="258">
                  <c:v>45267</c:v>
                </c:pt>
                <c:pt idx="259">
                  <c:v>45268</c:v>
                </c:pt>
                <c:pt idx="260">
                  <c:v>45271</c:v>
                </c:pt>
                <c:pt idx="261">
                  <c:v>45272</c:v>
                </c:pt>
                <c:pt idx="262">
                  <c:v>45273</c:v>
                </c:pt>
                <c:pt idx="263">
                  <c:v>45274</c:v>
                </c:pt>
                <c:pt idx="264">
                  <c:v>45275</c:v>
                </c:pt>
                <c:pt idx="265">
                  <c:v>45278</c:v>
                </c:pt>
                <c:pt idx="266">
                  <c:v>45279</c:v>
                </c:pt>
                <c:pt idx="267">
                  <c:v>45280</c:v>
                </c:pt>
                <c:pt idx="268">
                  <c:v>45281</c:v>
                </c:pt>
                <c:pt idx="269">
                  <c:v>45282</c:v>
                </c:pt>
                <c:pt idx="270">
                  <c:v>45287</c:v>
                </c:pt>
                <c:pt idx="271">
                  <c:v>45288</c:v>
                </c:pt>
                <c:pt idx="272">
                  <c:v>45289</c:v>
                </c:pt>
                <c:pt idx="273">
                  <c:v>45294</c:v>
                </c:pt>
                <c:pt idx="274">
                  <c:v>45295</c:v>
                </c:pt>
                <c:pt idx="275">
                  <c:v>45296</c:v>
                </c:pt>
                <c:pt idx="276">
                  <c:v>45299</c:v>
                </c:pt>
                <c:pt idx="277">
                  <c:v>45300</c:v>
                </c:pt>
                <c:pt idx="278">
                  <c:v>45301</c:v>
                </c:pt>
                <c:pt idx="279">
                  <c:v>45302</c:v>
                </c:pt>
                <c:pt idx="280">
                  <c:v>45303</c:v>
                </c:pt>
                <c:pt idx="281">
                  <c:v>45307</c:v>
                </c:pt>
                <c:pt idx="282">
                  <c:v>45308</c:v>
                </c:pt>
                <c:pt idx="283">
                  <c:v>45309</c:v>
                </c:pt>
                <c:pt idx="284">
                  <c:v>45310</c:v>
                </c:pt>
                <c:pt idx="285">
                  <c:v>45313</c:v>
                </c:pt>
                <c:pt idx="286">
                  <c:v>45314</c:v>
                </c:pt>
                <c:pt idx="287">
                  <c:v>45315</c:v>
                </c:pt>
                <c:pt idx="288">
                  <c:v>45316</c:v>
                </c:pt>
                <c:pt idx="289">
                  <c:v>45317</c:v>
                </c:pt>
                <c:pt idx="290">
                  <c:v>45320</c:v>
                </c:pt>
                <c:pt idx="291">
                  <c:v>45321</c:v>
                </c:pt>
                <c:pt idx="292">
                  <c:v>45322</c:v>
                </c:pt>
                <c:pt idx="293">
                  <c:v>45323</c:v>
                </c:pt>
                <c:pt idx="294">
                  <c:v>45324</c:v>
                </c:pt>
                <c:pt idx="295">
                  <c:v>45327</c:v>
                </c:pt>
                <c:pt idx="296">
                  <c:v>45328</c:v>
                </c:pt>
                <c:pt idx="297">
                  <c:v>45329</c:v>
                </c:pt>
                <c:pt idx="298">
                  <c:v>45330</c:v>
                </c:pt>
                <c:pt idx="299">
                  <c:v>45331</c:v>
                </c:pt>
                <c:pt idx="300">
                  <c:v>45334</c:v>
                </c:pt>
                <c:pt idx="301">
                  <c:v>45335</c:v>
                </c:pt>
                <c:pt idx="302">
                  <c:v>45336</c:v>
                </c:pt>
                <c:pt idx="303">
                  <c:v>45337</c:v>
                </c:pt>
                <c:pt idx="304">
                  <c:v>45338</c:v>
                </c:pt>
                <c:pt idx="305">
                  <c:v>45342</c:v>
                </c:pt>
                <c:pt idx="306">
                  <c:v>45343</c:v>
                </c:pt>
                <c:pt idx="307">
                  <c:v>45344</c:v>
                </c:pt>
                <c:pt idx="308">
                  <c:v>45345</c:v>
                </c:pt>
                <c:pt idx="309">
                  <c:v>45348</c:v>
                </c:pt>
                <c:pt idx="310">
                  <c:v>45349</c:v>
                </c:pt>
                <c:pt idx="311">
                  <c:v>45350</c:v>
                </c:pt>
                <c:pt idx="312">
                  <c:v>45351</c:v>
                </c:pt>
                <c:pt idx="313">
                  <c:v>45352</c:v>
                </c:pt>
                <c:pt idx="314">
                  <c:v>45355</c:v>
                </c:pt>
                <c:pt idx="315">
                  <c:v>45356</c:v>
                </c:pt>
                <c:pt idx="316">
                  <c:v>45357</c:v>
                </c:pt>
                <c:pt idx="317">
                  <c:v>45358</c:v>
                </c:pt>
                <c:pt idx="318">
                  <c:v>45359</c:v>
                </c:pt>
                <c:pt idx="319">
                  <c:v>45362</c:v>
                </c:pt>
                <c:pt idx="320">
                  <c:v>45363</c:v>
                </c:pt>
                <c:pt idx="321">
                  <c:v>45364</c:v>
                </c:pt>
                <c:pt idx="322">
                  <c:v>45365</c:v>
                </c:pt>
                <c:pt idx="323">
                  <c:v>45366</c:v>
                </c:pt>
                <c:pt idx="324">
                  <c:v>45369</c:v>
                </c:pt>
                <c:pt idx="325">
                  <c:v>45370</c:v>
                </c:pt>
                <c:pt idx="326">
                  <c:v>45371</c:v>
                </c:pt>
                <c:pt idx="327">
                  <c:v>45372</c:v>
                </c:pt>
                <c:pt idx="328">
                  <c:v>45373</c:v>
                </c:pt>
                <c:pt idx="329">
                  <c:v>45376</c:v>
                </c:pt>
                <c:pt idx="330">
                  <c:v>45377</c:v>
                </c:pt>
                <c:pt idx="331">
                  <c:v>45378</c:v>
                </c:pt>
                <c:pt idx="332">
                  <c:v>45379</c:v>
                </c:pt>
                <c:pt idx="333">
                  <c:v>45384</c:v>
                </c:pt>
                <c:pt idx="334">
                  <c:v>45385</c:v>
                </c:pt>
                <c:pt idx="335">
                  <c:v>45386</c:v>
                </c:pt>
                <c:pt idx="336">
                  <c:v>45387</c:v>
                </c:pt>
                <c:pt idx="337">
                  <c:v>45390</c:v>
                </c:pt>
                <c:pt idx="338">
                  <c:v>45391</c:v>
                </c:pt>
                <c:pt idx="339">
                  <c:v>45392</c:v>
                </c:pt>
                <c:pt idx="340">
                  <c:v>45393</c:v>
                </c:pt>
                <c:pt idx="341">
                  <c:v>45394</c:v>
                </c:pt>
                <c:pt idx="342">
                  <c:v>45397</c:v>
                </c:pt>
                <c:pt idx="343">
                  <c:v>45398</c:v>
                </c:pt>
                <c:pt idx="344">
                  <c:v>45399</c:v>
                </c:pt>
                <c:pt idx="345">
                  <c:v>45400</c:v>
                </c:pt>
                <c:pt idx="346">
                  <c:v>45401</c:v>
                </c:pt>
                <c:pt idx="347">
                  <c:v>45404</c:v>
                </c:pt>
                <c:pt idx="348">
                  <c:v>45405</c:v>
                </c:pt>
                <c:pt idx="349">
                  <c:v>45406</c:v>
                </c:pt>
                <c:pt idx="350">
                  <c:v>45407</c:v>
                </c:pt>
                <c:pt idx="351">
                  <c:v>45408</c:v>
                </c:pt>
                <c:pt idx="352">
                  <c:v>45411</c:v>
                </c:pt>
                <c:pt idx="353">
                  <c:v>45412</c:v>
                </c:pt>
                <c:pt idx="354">
                  <c:v>45414</c:v>
                </c:pt>
                <c:pt idx="355">
                  <c:v>45415</c:v>
                </c:pt>
                <c:pt idx="356">
                  <c:v>45418</c:v>
                </c:pt>
                <c:pt idx="357">
                  <c:v>45419</c:v>
                </c:pt>
                <c:pt idx="358">
                  <c:v>45420</c:v>
                </c:pt>
                <c:pt idx="359">
                  <c:v>45422</c:v>
                </c:pt>
                <c:pt idx="360">
                  <c:v>45425</c:v>
                </c:pt>
                <c:pt idx="361">
                  <c:v>45426</c:v>
                </c:pt>
                <c:pt idx="362">
                  <c:v>45427</c:v>
                </c:pt>
                <c:pt idx="363">
                  <c:v>45428</c:v>
                </c:pt>
                <c:pt idx="364">
                  <c:v>45429</c:v>
                </c:pt>
                <c:pt idx="365">
                  <c:v>45433</c:v>
                </c:pt>
                <c:pt idx="366">
                  <c:v>45434</c:v>
                </c:pt>
                <c:pt idx="367">
                  <c:v>45435</c:v>
                </c:pt>
                <c:pt idx="368">
                  <c:v>45436</c:v>
                </c:pt>
                <c:pt idx="369">
                  <c:v>45440</c:v>
                </c:pt>
                <c:pt idx="370">
                  <c:v>45441</c:v>
                </c:pt>
                <c:pt idx="371">
                  <c:v>45442</c:v>
                </c:pt>
                <c:pt idx="372">
                  <c:v>45443</c:v>
                </c:pt>
                <c:pt idx="373">
                  <c:v>45446</c:v>
                </c:pt>
                <c:pt idx="374">
                  <c:v>45447</c:v>
                </c:pt>
                <c:pt idx="375">
                  <c:v>45448</c:v>
                </c:pt>
                <c:pt idx="376">
                  <c:v>45449</c:v>
                </c:pt>
                <c:pt idx="377">
                  <c:v>45450</c:v>
                </c:pt>
                <c:pt idx="378">
                  <c:v>45453</c:v>
                </c:pt>
                <c:pt idx="379">
                  <c:v>45454</c:v>
                </c:pt>
                <c:pt idx="380">
                  <c:v>45455</c:v>
                </c:pt>
                <c:pt idx="381">
                  <c:v>45456</c:v>
                </c:pt>
                <c:pt idx="382">
                  <c:v>45457</c:v>
                </c:pt>
                <c:pt idx="383">
                  <c:v>45460</c:v>
                </c:pt>
                <c:pt idx="384">
                  <c:v>45461</c:v>
                </c:pt>
                <c:pt idx="385">
                  <c:v>45463</c:v>
                </c:pt>
                <c:pt idx="386">
                  <c:v>45464</c:v>
                </c:pt>
                <c:pt idx="387">
                  <c:v>45467</c:v>
                </c:pt>
                <c:pt idx="388">
                  <c:v>45468</c:v>
                </c:pt>
                <c:pt idx="389">
                  <c:v>45469</c:v>
                </c:pt>
                <c:pt idx="390">
                  <c:v>45470</c:v>
                </c:pt>
                <c:pt idx="391">
                  <c:v>45471</c:v>
                </c:pt>
                <c:pt idx="392">
                  <c:v>45474</c:v>
                </c:pt>
                <c:pt idx="393">
                  <c:v>45475</c:v>
                </c:pt>
                <c:pt idx="394">
                  <c:v>45476</c:v>
                </c:pt>
                <c:pt idx="395">
                  <c:v>45478</c:v>
                </c:pt>
                <c:pt idx="396">
                  <c:v>45481</c:v>
                </c:pt>
                <c:pt idx="397">
                  <c:v>45482</c:v>
                </c:pt>
                <c:pt idx="398">
                  <c:v>45483</c:v>
                </c:pt>
                <c:pt idx="399">
                  <c:v>45484</c:v>
                </c:pt>
                <c:pt idx="400">
                  <c:v>45485</c:v>
                </c:pt>
                <c:pt idx="401">
                  <c:v>45488</c:v>
                </c:pt>
                <c:pt idx="402">
                  <c:v>45489</c:v>
                </c:pt>
                <c:pt idx="403">
                  <c:v>45490</c:v>
                </c:pt>
                <c:pt idx="404">
                  <c:v>45491</c:v>
                </c:pt>
                <c:pt idx="405">
                  <c:v>45492</c:v>
                </c:pt>
                <c:pt idx="406">
                  <c:v>45495</c:v>
                </c:pt>
                <c:pt idx="407">
                  <c:v>45496</c:v>
                </c:pt>
                <c:pt idx="408">
                  <c:v>45497</c:v>
                </c:pt>
                <c:pt idx="409">
                  <c:v>45498</c:v>
                </c:pt>
                <c:pt idx="410">
                  <c:v>45499</c:v>
                </c:pt>
                <c:pt idx="411">
                  <c:v>45502</c:v>
                </c:pt>
                <c:pt idx="412">
                  <c:v>45503</c:v>
                </c:pt>
                <c:pt idx="413">
                  <c:v>45504</c:v>
                </c:pt>
                <c:pt idx="414">
                  <c:v>45506</c:v>
                </c:pt>
                <c:pt idx="415">
                  <c:v>45509</c:v>
                </c:pt>
                <c:pt idx="416">
                  <c:v>45510</c:v>
                </c:pt>
                <c:pt idx="417">
                  <c:v>45511</c:v>
                </c:pt>
                <c:pt idx="418">
                  <c:v>45512</c:v>
                </c:pt>
                <c:pt idx="419">
                  <c:v>45513</c:v>
                </c:pt>
                <c:pt idx="420">
                  <c:v>45516</c:v>
                </c:pt>
                <c:pt idx="421">
                  <c:v>45517</c:v>
                </c:pt>
                <c:pt idx="422">
                  <c:v>45518</c:v>
                </c:pt>
                <c:pt idx="423">
                  <c:v>45519</c:v>
                </c:pt>
                <c:pt idx="424">
                  <c:v>45520</c:v>
                </c:pt>
                <c:pt idx="425">
                  <c:v>45523</c:v>
                </c:pt>
                <c:pt idx="426">
                  <c:v>45524</c:v>
                </c:pt>
                <c:pt idx="427">
                  <c:v>45525</c:v>
                </c:pt>
                <c:pt idx="428">
                  <c:v>45526</c:v>
                </c:pt>
                <c:pt idx="429">
                  <c:v>45527</c:v>
                </c:pt>
                <c:pt idx="430">
                  <c:v>45530</c:v>
                </c:pt>
                <c:pt idx="431">
                  <c:v>45531</c:v>
                </c:pt>
                <c:pt idx="432">
                  <c:v>45532</c:v>
                </c:pt>
                <c:pt idx="433">
                  <c:v>45533</c:v>
                </c:pt>
                <c:pt idx="434">
                  <c:v>45534</c:v>
                </c:pt>
                <c:pt idx="435">
                  <c:v>45538</c:v>
                </c:pt>
                <c:pt idx="436">
                  <c:v>45539</c:v>
                </c:pt>
                <c:pt idx="437">
                  <c:v>45540</c:v>
                </c:pt>
                <c:pt idx="438">
                  <c:v>45541</c:v>
                </c:pt>
                <c:pt idx="439">
                  <c:v>45544</c:v>
                </c:pt>
                <c:pt idx="440">
                  <c:v>45545</c:v>
                </c:pt>
                <c:pt idx="441">
                  <c:v>45546</c:v>
                </c:pt>
                <c:pt idx="442">
                  <c:v>45547</c:v>
                </c:pt>
                <c:pt idx="443">
                  <c:v>45548</c:v>
                </c:pt>
                <c:pt idx="444">
                  <c:v>45551</c:v>
                </c:pt>
                <c:pt idx="445">
                  <c:v>45552</c:v>
                </c:pt>
                <c:pt idx="446">
                  <c:v>45553</c:v>
                </c:pt>
                <c:pt idx="447">
                  <c:v>45554</c:v>
                </c:pt>
                <c:pt idx="448">
                  <c:v>45555</c:v>
                </c:pt>
                <c:pt idx="449">
                  <c:v>45558</c:v>
                </c:pt>
                <c:pt idx="450">
                  <c:v>45559</c:v>
                </c:pt>
                <c:pt idx="451">
                  <c:v>45560</c:v>
                </c:pt>
                <c:pt idx="452">
                  <c:v>45561</c:v>
                </c:pt>
                <c:pt idx="453">
                  <c:v>45562</c:v>
                </c:pt>
                <c:pt idx="454">
                  <c:v>45565</c:v>
                </c:pt>
                <c:pt idx="455">
                  <c:v>45566</c:v>
                </c:pt>
                <c:pt idx="456">
                  <c:v>45567</c:v>
                </c:pt>
                <c:pt idx="457">
                  <c:v>45568</c:v>
                </c:pt>
                <c:pt idx="458">
                  <c:v>45569</c:v>
                </c:pt>
                <c:pt idx="459">
                  <c:v>45572</c:v>
                </c:pt>
                <c:pt idx="460">
                  <c:v>45573</c:v>
                </c:pt>
                <c:pt idx="461">
                  <c:v>45574</c:v>
                </c:pt>
                <c:pt idx="462">
                  <c:v>45575</c:v>
                </c:pt>
                <c:pt idx="463">
                  <c:v>45576</c:v>
                </c:pt>
                <c:pt idx="464">
                  <c:v>45579</c:v>
                </c:pt>
                <c:pt idx="465">
                  <c:v>45580</c:v>
                </c:pt>
                <c:pt idx="466">
                  <c:v>45581</c:v>
                </c:pt>
                <c:pt idx="467">
                  <c:v>45582</c:v>
                </c:pt>
                <c:pt idx="468">
                  <c:v>45583</c:v>
                </c:pt>
                <c:pt idx="469">
                  <c:v>45586</c:v>
                </c:pt>
                <c:pt idx="470">
                  <c:v>45587</c:v>
                </c:pt>
                <c:pt idx="471">
                  <c:v>45588</c:v>
                </c:pt>
                <c:pt idx="472">
                  <c:v>45589</c:v>
                </c:pt>
                <c:pt idx="473">
                  <c:v>45590</c:v>
                </c:pt>
                <c:pt idx="474">
                  <c:v>45593</c:v>
                </c:pt>
                <c:pt idx="475">
                  <c:v>45594</c:v>
                </c:pt>
                <c:pt idx="476">
                  <c:v>45595</c:v>
                </c:pt>
                <c:pt idx="477">
                  <c:v>45596</c:v>
                </c:pt>
                <c:pt idx="478">
                  <c:v>45597</c:v>
                </c:pt>
                <c:pt idx="479">
                  <c:v>45600</c:v>
                </c:pt>
                <c:pt idx="480">
                  <c:v>45601</c:v>
                </c:pt>
                <c:pt idx="481">
                  <c:v>45602</c:v>
                </c:pt>
                <c:pt idx="482">
                  <c:v>45603</c:v>
                </c:pt>
                <c:pt idx="483">
                  <c:v>45604</c:v>
                </c:pt>
                <c:pt idx="484">
                  <c:v>45607</c:v>
                </c:pt>
                <c:pt idx="485">
                  <c:v>45608</c:v>
                </c:pt>
                <c:pt idx="486">
                  <c:v>45609</c:v>
                </c:pt>
                <c:pt idx="487">
                  <c:v>45610</c:v>
                </c:pt>
                <c:pt idx="488">
                  <c:v>45611</c:v>
                </c:pt>
                <c:pt idx="489">
                  <c:v>45614</c:v>
                </c:pt>
                <c:pt idx="490">
                  <c:v>45615</c:v>
                </c:pt>
                <c:pt idx="491">
                  <c:v>45616</c:v>
                </c:pt>
                <c:pt idx="492">
                  <c:v>45617</c:v>
                </c:pt>
                <c:pt idx="493">
                  <c:v>45618</c:v>
                </c:pt>
                <c:pt idx="494">
                  <c:v>45621</c:v>
                </c:pt>
                <c:pt idx="495">
                  <c:v>45622</c:v>
                </c:pt>
                <c:pt idx="496">
                  <c:v>45623</c:v>
                </c:pt>
                <c:pt idx="497">
                  <c:v>45625</c:v>
                </c:pt>
                <c:pt idx="498">
                  <c:v>45628</c:v>
                </c:pt>
                <c:pt idx="499">
                  <c:v>45629</c:v>
                </c:pt>
                <c:pt idx="500">
                  <c:v>45630</c:v>
                </c:pt>
                <c:pt idx="501">
                  <c:v>45631</c:v>
                </c:pt>
                <c:pt idx="502">
                  <c:v>45632</c:v>
                </c:pt>
                <c:pt idx="503">
                  <c:v>45635</c:v>
                </c:pt>
                <c:pt idx="504">
                  <c:v>45636</c:v>
                </c:pt>
                <c:pt idx="505">
                  <c:v>45637</c:v>
                </c:pt>
                <c:pt idx="506">
                  <c:v>45638</c:v>
                </c:pt>
                <c:pt idx="507">
                  <c:v>45639</c:v>
                </c:pt>
                <c:pt idx="508">
                  <c:v>45642</c:v>
                </c:pt>
                <c:pt idx="509">
                  <c:v>45643</c:v>
                </c:pt>
                <c:pt idx="510">
                  <c:v>45644</c:v>
                </c:pt>
                <c:pt idx="511">
                  <c:v>45645</c:v>
                </c:pt>
                <c:pt idx="512">
                  <c:v>45646</c:v>
                </c:pt>
                <c:pt idx="513">
                  <c:v>45649</c:v>
                </c:pt>
                <c:pt idx="514">
                  <c:v>45653</c:v>
                </c:pt>
                <c:pt idx="515">
                  <c:v>45656</c:v>
                </c:pt>
                <c:pt idx="516">
                  <c:v>45660</c:v>
                </c:pt>
                <c:pt idx="517">
                  <c:v>45663</c:v>
                </c:pt>
                <c:pt idx="518">
                  <c:v>45664</c:v>
                </c:pt>
                <c:pt idx="519">
                  <c:v>45665</c:v>
                </c:pt>
                <c:pt idx="520">
                  <c:v>45667</c:v>
                </c:pt>
                <c:pt idx="521">
                  <c:v>45670</c:v>
                </c:pt>
                <c:pt idx="522">
                  <c:v>45671</c:v>
                </c:pt>
                <c:pt idx="523">
                  <c:v>45672</c:v>
                </c:pt>
                <c:pt idx="524">
                  <c:v>45673</c:v>
                </c:pt>
                <c:pt idx="525">
                  <c:v>45674</c:v>
                </c:pt>
                <c:pt idx="526">
                  <c:v>45678</c:v>
                </c:pt>
                <c:pt idx="527">
                  <c:v>45679</c:v>
                </c:pt>
                <c:pt idx="528">
                  <c:v>45680</c:v>
                </c:pt>
                <c:pt idx="529">
                  <c:v>45681</c:v>
                </c:pt>
                <c:pt idx="530">
                  <c:v>45684</c:v>
                </c:pt>
                <c:pt idx="531">
                  <c:v>45685</c:v>
                </c:pt>
                <c:pt idx="532">
                  <c:v>45686</c:v>
                </c:pt>
                <c:pt idx="533">
                  <c:v>45687</c:v>
                </c:pt>
                <c:pt idx="534">
                  <c:v>45688</c:v>
                </c:pt>
                <c:pt idx="535">
                  <c:v>45691</c:v>
                </c:pt>
                <c:pt idx="536">
                  <c:v>45692</c:v>
                </c:pt>
                <c:pt idx="537">
                  <c:v>45693</c:v>
                </c:pt>
                <c:pt idx="538">
                  <c:v>45694</c:v>
                </c:pt>
                <c:pt idx="539">
                  <c:v>45695</c:v>
                </c:pt>
                <c:pt idx="540">
                  <c:v>45698</c:v>
                </c:pt>
                <c:pt idx="541">
                  <c:v>45699</c:v>
                </c:pt>
                <c:pt idx="542">
                  <c:v>45700</c:v>
                </c:pt>
                <c:pt idx="543">
                  <c:v>45701</c:v>
                </c:pt>
                <c:pt idx="544">
                  <c:v>45702</c:v>
                </c:pt>
                <c:pt idx="545">
                  <c:v>45706</c:v>
                </c:pt>
                <c:pt idx="546">
                  <c:v>45707</c:v>
                </c:pt>
                <c:pt idx="547">
                  <c:v>45708</c:v>
                </c:pt>
                <c:pt idx="548">
                  <c:v>45709</c:v>
                </c:pt>
                <c:pt idx="549">
                  <c:v>45712</c:v>
                </c:pt>
                <c:pt idx="550">
                  <c:v>45713</c:v>
                </c:pt>
                <c:pt idx="551">
                  <c:v>45714</c:v>
                </c:pt>
                <c:pt idx="552">
                  <c:v>45715</c:v>
                </c:pt>
                <c:pt idx="553">
                  <c:v>45716</c:v>
                </c:pt>
                <c:pt idx="554">
                  <c:v>45719</c:v>
                </c:pt>
                <c:pt idx="555">
                  <c:v>45720</c:v>
                </c:pt>
                <c:pt idx="556">
                  <c:v>45721</c:v>
                </c:pt>
                <c:pt idx="557">
                  <c:v>45722</c:v>
                </c:pt>
                <c:pt idx="558">
                  <c:v>45723</c:v>
                </c:pt>
                <c:pt idx="559">
                  <c:v>45726</c:v>
                </c:pt>
                <c:pt idx="560">
                  <c:v>45727</c:v>
                </c:pt>
                <c:pt idx="561">
                  <c:v>45728</c:v>
                </c:pt>
                <c:pt idx="562">
                  <c:v>45729</c:v>
                </c:pt>
              </c:numCache>
            </c:numRef>
          </c:cat>
          <c:val>
            <c:numRef>
              <c:f>'Asset-Normal Portfolio VaR'!$K$14:$K$576</c:f>
              <c:numCache>
                <c:formatCode>_-* #,##0.00\ [$CHF]_-;\-* #,##0.00\ [$CHF]_-;_-* "-"??\ [$CHF]_-;_-@_-</c:formatCode>
                <c:ptCount val="563"/>
                <c:pt idx="0">
                  <c:v>271457.67872861639</c:v>
                </c:pt>
                <c:pt idx="1">
                  <c:v>272340.69919920142</c:v>
                </c:pt>
                <c:pt idx="2">
                  <c:v>273561.65821808926</c:v>
                </c:pt>
                <c:pt idx="3">
                  <c:v>276950.59879967844</c:v>
                </c:pt>
                <c:pt idx="4">
                  <c:v>279889.55030433706</c:v>
                </c:pt>
                <c:pt idx="5">
                  <c:v>281855.50183801586</c:v>
                </c:pt>
                <c:pt idx="6">
                  <c:v>281493.64070681762</c:v>
                </c:pt>
                <c:pt idx="7">
                  <c:v>283596.79584805493</c:v>
                </c:pt>
                <c:pt idx="8">
                  <c:v>283022.9451906695</c:v>
                </c:pt>
                <c:pt idx="9">
                  <c:v>287175.97753711214</c:v>
                </c:pt>
                <c:pt idx="10">
                  <c:v>285437.02516390727</c:v>
                </c:pt>
                <c:pt idx="11">
                  <c:v>286223.00038061797</c:v>
                </c:pt>
                <c:pt idx="12">
                  <c:v>288981.70595940173</c:v>
                </c:pt>
                <c:pt idx="13">
                  <c:v>290586.61252069857</c:v>
                </c:pt>
                <c:pt idx="14">
                  <c:v>287685.17198212491</c:v>
                </c:pt>
                <c:pt idx="15">
                  <c:v>288362.84862177022</c:v>
                </c:pt>
                <c:pt idx="16">
                  <c:v>289786.49878385459</c:v>
                </c:pt>
                <c:pt idx="17">
                  <c:v>284400.81477941916</c:v>
                </c:pt>
                <c:pt idx="18">
                  <c:v>282813.17880628881</c:v>
                </c:pt>
                <c:pt idx="19">
                  <c:v>283383.96341283811</c:v>
                </c:pt>
                <c:pt idx="20">
                  <c:v>282840.25860071887</c:v>
                </c:pt>
                <c:pt idx="21">
                  <c:v>289614.09091546928</c:v>
                </c:pt>
                <c:pt idx="22">
                  <c:v>289192.5545991098</c:v>
                </c:pt>
                <c:pt idx="23">
                  <c:v>290753.21232241584</c:v>
                </c:pt>
                <c:pt idx="24">
                  <c:v>291331.82485218969</c:v>
                </c:pt>
                <c:pt idx="25">
                  <c:v>290090.02675050631</c:v>
                </c:pt>
                <c:pt idx="26">
                  <c:v>292186.0893820044</c:v>
                </c:pt>
                <c:pt idx="27">
                  <c:v>287189.04349648434</c:v>
                </c:pt>
                <c:pt idx="28">
                  <c:v>296805.56921558641</c:v>
                </c:pt>
                <c:pt idx="29">
                  <c:v>305744.10983567609</c:v>
                </c:pt>
                <c:pt idx="30">
                  <c:v>304175.07245652564</c:v>
                </c:pt>
                <c:pt idx="31">
                  <c:v>308511.7515947253</c:v>
                </c:pt>
                <c:pt idx="32">
                  <c:v>305899.12902724743</c:v>
                </c:pt>
                <c:pt idx="33">
                  <c:v>301005.05944099789</c:v>
                </c:pt>
                <c:pt idx="34">
                  <c:v>298162.8727354497</c:v>
                </c:pt>
                <c:pt idx="35">
                  <c:v>302324.74829471594</c:v>
                </c:pt>
                <c:pt idx="36">
                  <c:v>301378.55407834979</c:v>
                </c:pt>
                <c:pt idx="37">
                  <c:v>301408.91235814593</c:v>
                </c:pt>
                <c:pt idx="38">
                  <c:v>303613.88333890255</c:v>
                </c:pt>
                <c:pt idx="39">
                  <c:v>302384.8568011974</c:v>
                </c:pt>
                <c:pt idx="40">
                  <c:v>305630.04510932451</c:v>
                </c:pt>
                <c:pt idx="41">
                  <c:v>306154.37677961157</c:v>
                </c:pt>
                <c:pt idx="42">
                  <c:v>309438.67116090399</c:v>
                </c:pt>
                <c:pt idx="43">
                  <c:v>309396.25684512168</c:v>
                </c:pt>
                <c:pt idx="44">
                  <c:v>307438.88307911489</c:v>
                </c:pt>
                <c:pt idx="45">
                  <c:v>305048.80807232263</c:v>
                </c:pt>
                <c:pt idx="46">
                  <c:v>307297.30952766753</c:v>
                </c:pt>
                <c:pt idx="47">
                  <c:v>305880.89478649152</c:v>
                </c:pt>
                <c:pt idx="48">
                  <c:v>300497.05243072211</c:v>
                </c:pt>
                <c:pt idx="49">
                  <c:v>299127.75038906781</c:v>
                </c:pt>
                <c:pt idx="50">
                  <c:v>299532.73375811242</c:v>
                </c:pt>
                <c:pt idx="51">
                  <c:v>296838.05125048617</c:v>
                </c:pt>
                <c:pt idx="52">
                  <c:v>298403.88908999751</c:v>
                </c:pt>
                <c:pt idx="53">
                  <c:v>301117.30078668502</c:v>
                </c:pt>
                <c:pt idx="54">
                  <c:v>302223.78678178246</c:v>
                </c:pt>
                <c:pt idx="55">
                  <c:v>299599.7536881878</c:v>
                </c:pt>
                <c:pt idx="56">
                  <c:v>302363.22198818589</c:v>
                </c:pt>
                <c:pt idx="57">
                  <c:v>302688.5291130956</c:v>
                </c:pt>
                <c:pt idx="58">
                  <c:v>304261.34558720211</c:v>
                </c:pt>
                <c:pt idx="59">
                  <c:v>303994.47593149391</c:v>
                </c:pt>
                <c:pt idx="60">
                  <c:v>304881.55760753859</c:v>
                </c:pt>
                <c:pt idx="61">
                  <c:v>306200.74809175549</c:v>
                </c:pt>
                <c:pt idx="62">
                  <c:v>307915.22773693246</c:v>
                </c:pt>
                <c:pt idx="63">
                  <c:v>307131.89032444172</c:v>
                </c:pt>
                <c:pt idx="64">
                  <c:v>307720.5291572407</c:v>
                </c:pt>
                <c:pt idx="65">
                  <c:v>308324.30600851221</c:v>
                </c:pt>
                <c:pt idx="66">
                  <c:v>308895.6281987023</c:v>
                </c:pt>
                <c:pt idx="67">
                  <c:v>306517.85503480234</c:v>
                </c:pt>
                <c:pt idx="68">
                  <c:v>309019.59252352483</c:v>
                </c:pt>
                <c:pt idx="69">
                  <c:v>308494.32527454774</c:v>
                </c:pt>
                <c:pt idx="70">
                  <c:v>310796.64840594423</c:v>
                </c:pt>
                <c:pt idx="71">
                  <c:v>308900.39726070681</c:v>
                </c:pt>
                <c:pt idx="72">
                  <c:v>309778.89517500339</c:v>
                </c:pt>
                <c:pt idx="73">
                  <c:v>304688.26558983215</c:v>
                </c:pt>
                <c:pt idx="74">
                  <c:v>297391.38221805473</c:v>
                </c:pt>
                <c:pt idx="75">
                  <c:v>287688.54812140903</c:v>
                </c:pt>
                <c:pt idx="76">
                  <c:v>288408.44616427412</c:v>
                </c:pt>
                <c:pt idx="77">
                  <c:v>278225.98280807788</c:v>
                </c:pt>
                <c:pt idx="78">
                  <c:v>287072.59070171992</c:v>
                </c:pt>
                <c:pt idx="79">
                  <c:v>281108.72944175143</c:v>
                </c:pt>
                <c:pt idx="80">
                  <c:v>284792.00629247742</c:v>
                </c:pt>
                <c:pt idx="81">
                  <c:v>293186.82923385518</c:v>
                </c:pt>
                <c:pt idx="82">
                  <c:v>291777.37203105609</c:v>
                </c:pt>
                <c:pt idx="83">
                  <c:v>288153.52755916188</c:v>
                </c:pt>
                <c:pt idx="84">
                  <c:v>287481.25622014521</c:v>
                </c:pt>
                <c:pt idx="85">
                  <c:v>297344.27239512006</c:v>
                </c:pt>
                <c:pt idx="86">
                  <c:v>299678.41201630991</c:v>
                </c:pt>
                <c:pt idx="87">
                  <c:v>300918.16430196696</c:v>
                </c:pt>
                <c:pt idx="88">
                  <c:v>302024.58246716217</c:v>
                </c:pt>
                <c:pt idx="89">
                  <c:v>303533.94300782034</c:v>
                </c:pt>
                <c:pt idx="90">
                  <c:v>302435.00159724214</c:v>
                </c:pt>
                <c:pt idx="91">
                  <c:v>305123.74796611397</c:v>
                </c:pt>
                <c:pt idx="92">
                  <c:v>304639.83528875053</c:v>
                </c:pt>
                <c:pt idx="93">
                  <c:v>308264.55174106738</c:v>
                </c:pt>
                <c:pt idx="94">
                  <c:v>308628.90438140568</c:v>
                </c:pt>
                <c:pt idx="95">
                  <c:v>308615.44462338527</c:v>
                </c:pt>
                <c:pt idx="96">
                  <c:v>308389.65607101331</c:v>
                </c:pt>
                <c:pt idx="97">
                  <c:v>296472.07001894992</c:v>
                </c:pt>
                <c:pt idx="98">
                  <c:v>289549.53480034013</c:v>
                </c:pt>
                <c:pt idx="99">
                  <c:v>296066.08218196774</c:v>
                </c:pt>
                <c:pt idx="100">
                  <c:v>298028.41471641365</c:v>
                </c:pt>
                <c:pt idx="101">
                  <c:v>300322.47347451624</c:v>
                </c:pt>
                <c:pt idx="102">
                  <c:v>299160.92556778912</c:v>
                </c:pt>
                <c:pt idx="103">
                  <c:v>301189.85943329072</c:v>
                </c:pt>
                <c:pt idx="104">
                  <c:v>304280.92625799892</c:v>
                </c:pt>
                <c:pt idx="105">
                  <c:v>302023.6473804792</c:v>
                </c:pt>
                <c:pt idx="106">
                  <c:v>301717.76368633041</c:v>
                </c:pt>
                <c:pt idx="107">
                  <c:v>303184.52642426849</c:v>
                </c:pt>
                <c:pt idx="108">
                  <c:v>302030.19394100696</c:v>
                </c:pt>
                <c:pt idx="109">
                  <c:v>304412.1017009542</c:v>
                </c:pt>
                <c:pt idx="110">
                  <c:v>301085.75715814071</c:v>
                </c:pt>
                <c:pt idx="111">
                  <c:v>303556.93565702747</c:v>
                </c:pt>
                <c:pt idx="112">
                  <c:v>306535.35420662694</c:v>
                </c:pt>
                <c:pt idx="113">
                  <c:v>309178.99534850568</c:v>
                </c:pt>
                <c:pt idx="114">
                  <c:v>302724.36239407037</c:v>
                </c:pt>
                <c:pt idx="115">
                  <c:v>304415.66387257562</c:v>
                </c:pt>
                <c:pt idx="116">
                  <c:v>305579.71457553579</c:v>
                </c:pt>
                <c:pt idx="117">
                  <c:v>305054.66840831214</c:v>
                </c:pt>
                <c:pt idx="118">
                  <c:v>304013.56762295385</c:v>
                </c:pt>
                <c:pt idx="119">
                  <c:v>302556.06974666141</c:v>
                </c:pt>
                <c:pt idx="120">
                  <c:v>306954.83343177201</c:v>
                </c:pt>
                <c:pt idx="121">
                  <c:v>306772.28499796131</c:v>
                </c:pt>
                <c:pt idx="122">
                  <c:v>308445.51283973851</c:v>
                </c:pt>
                <c:pt idx="123">
                  <c:v>304016.28963891917</c:v>
                </c:pt>
                <c:pt idx="124">
                  <c:v>301183.44204485655</c:v>
                </c:pt>
                <c:pt idx="125">
                  <c:v>304284.67649695917</c:v>
                </c:pt>
                <c:pt idx="126">
                  <c:v>303799.3708628348</c:v>
                </c:pt>
                <c:pt idx="127">
                  <c:v>302368.13990751468</c:v>
                </c:pt>
                <c:pt idx="128">
                  <c:v>306924.51533279166</c:v>
                </c:pt>
                <c:pt idx="129">
                  <c:v>309436.31572861067</c:v>
                </c:pt>
                <c:pt idx="130">
                  <c:v>308792.26252565451</c:v>
                </c:pt>
                <c:pt idx="131">
                  <c:v>309276.65518087958</c:v>
                </c:pt>
                <c:pt idx="132">
                  <c:v>305496.89307101117</c:v>
                </c:pt>
                <c:pt idx="133">
                  <c:v>303259.80957158911</c:v>
                </c:pt>
                <c:pt idx="134">
                  <c:v>299484.01104535849</c:v>
                </c:pt>
                <c:pt idx="135">
                  <c:v>300907.02112440643</c:v>
                </c:pt>
                <c:pt idx="136">
                  <c:v>300040.78128252679</c:v>
                </c:pt>
                <c:pt idx="137">
                  <c:v>299623.66665611713</c:v>
                </c:pt>
                <c:pt idx="138">
                  <c:v>299899.72703552287</c:v>
                </c:pt>
                <c:pt idx="139">
                  <c:v>300528.32766787044</c:v>
                </c:pt>
                <c:pt idx="140">
                  <c:v>298988.64138512651</c:v>
                </c:pt>
                <c:pt idx="141">
                  <c:v>297799.27402018302</c:v>
                </c:pt>
                <c:pt idx="142">
                  <c:v>298246.10242714861</c:v>
                </c:pt>
                <c:pt idx="143">
                  <c:v>300727.11999294197</c:v>
                </c:pt>
                <c:pt idx="144">
                  <c:v>297485.401597736</c:v>
                </c:pt>
                <c:pt idx="145">
                  <c:v>300331.09027891944</c:v>
                </c:pt>
                <c:pt idx="146">
                  <c:v>299458.53148573107</c:v>
                </c:pt>
                <c:pt idx="147">
                  <c:v>301689.15433236613</c:v>
                </c:pt>
                <c:pt idx="148">
                  <c:v>303442.63544094464</c:v>
                </c:pt>
                <c:pt idx="149">
                  <c:v>302444.28777680214</c:v>
                </c:pt>
                <c:pt idx="150">
                  <c:v>298688.78119140019</c:v>
                </c:pt>
                <c:pt idx="151">
                  <c:v>293358.51871737593</c:v>
                </c:pt>
                <c:pt idx="152">
                  <c:v>294573.22531718621</c:v>
                </c:pt>
                <c:pt idx="153">
                  <c:v>295015.10632521956</c:v>
                </c:pt>
                <c:pt idx="154">
                  <c:v>296083.67511482904</c:v>
                </c:pt>
                <c:pt idx="155">
                  <c:v>298451.04937993281</c:v>
                </c:pt>
                <c:pt idx="156">
                  <c:v>298147.77662536799</c:v>
                </c:pt>
                <c:pt idx="157">
                  <c:v>297502.3172660094</c:v>
                </c:pt>
                <c:pt idx="158">
                  <c:v>298064.58070385386</c:v>
                </c:pt>
                <c:pt idx="159">
                  <c:v>304612.23336859274</c:v>
                </c:pt>
                <c:pt idx="160">
                  <c:v>304669.60062794731</c:v>
                </c:pt>
                <c:pt idx="161">
                  <c:v>310870.26525499526</c:v>
                </c:pt>
                <c:pt idx="162">
                  <c:v>312589.30527271377</c:v>
                </c:pt>
                <c:pt idx="163">
                  <c:v>312286.99286517332</c:v>
                </c:pt>
                <c:pt idx="164">
                  <c:v>312802.29663555132</c:v>
                </c:pt>
                <c:pt idx="165">
                  <c:v>311132.29039227165</c:v>
                </c:pt>
                <c:pt idx="166">
                  <c:v>311873.80499466276</c:v>
                </c:pt>
                <c:pt idx="167">
                  <c:v>311369.29561066348</c:v>
                </c:pt>
                <c:pt idx="168">
                  <c:v>306889.29242842243</c:v>
                </c:pt>
                <c:pt idx="169">
                  <c:v>301314.50413904851</c:v>
                </c:pt>
                <c:pt idx="170">
                  <c:v>300447.05430475215</c:v>
                </c:pt>
                <c:pt idx="171">
                  <c:v>297468.43393643864</c:v>
                </c:pt>
                <c:pt idx="172">
                  <c:v>297935.59500563081</c:v>
                </c:pt>
                <c:pt idx="173">
                  <c:v>298248.67077353667</c:v>
                </c:pt>
                <c:pt idx="174">
                  <c:v>298770.88895936596</c:v>
                </c:pt>
                <c:pt idx="175">
                  <c:v>299067.04608768359</c:v>
                </c:pt>
                <c:pt idx="176">
                  <c:v>294205.34279768204</c:v>
                </c:pt>
                <c:pt idx="177">
                  <c:v>295167.83290426841</c:v>
                </c:pt>
                <c:pt idx="178">
                  <c:v>292840.32174220111</c:v>
                </c:pt>
                <c:pt idx="179">
                  <c:v>291527.96720665356</c:v>
                </c:pt>
                <c:pt idx="180">
                  <c:v>291275.55509134266</c:v>
                </c:pt>
                <c:pt idx="181">
                  <c:v>289492.23675162555</c:v>
                </c:pt>
                <c:pt idx="182">
                  <c:v>289781.42796176579</c:v>
                </c:pt>
                <c:pt idx="183">
                  <c:v>289590.37566302152</c:v>
                </c:pt>
                <c:pt idx="184">
                  <c:v>291384.80200607562</c:v>
                </c:pt>
                <c:pt idx="185">
                  <c:v>291208.63653786789</c:v>
                </c:pt>
                <c:pt idx="186">
                  <c:v>291159.09809823259</c:v>
                </c:pt>
                <c:pt idx="187">
                  <c:v>293518.19084816758</c:v>
                </c:pt>
                <c:pt idx="188">
                  <c:v>295065.54356082401</c:v>
                </c:pt>
                <c:pt idx="189">
                  <c:v>293953.93013406004</c:v>
                </c:pt>
                <c:pt idx="190">
                  <c:v>293470.87262830936</c:v>
                </c:pt>
                <c:pt idx="191">
                  <c:v>293090.72379075241</c:v>
                </c:pt>
                <c:pt idx="192">
                  <c:v>291640.37814736337</c:v>
                </c:pt>
                <c:pt idx="193">
                  <c:v>293039.9991636083</c:v>
                </c:pt>
                <c:pt idx="194">
                  <c:v>298516.56055543333</c:v>
                </c:pt>
                <c:pt idx="195">
                  <c:v>298832.2852030049</c:v>
                </c:pt>
                <c:pt idx="196">
                  <c:v>302139.69284072722</c:v>
                </c:pt>
                <c:pt idx="197">
                  <c:v>305640.6873385699</c:v>
                </c:pt>
                <c:pt idx="198">
                  <c:v>307547.645397619</c:v>
                </c:pt>
                <c:pt idx="199">
                  <c:v>312262.62997595576</c:v>
                </c:pt>
                <c:pt idx="200">
                  <c:v>315702.06605614256</c:v>
                </c:pt>
                <c:pt idx="201">
                  <c:v>314572.0575695181</c:v>
                </c:pt>
                <c:pt idx="202">
                  <c:v>316820.96429441991</c:v>
                </c:pt>
                <c:pt idx="203">
                  <c:v>318525.03883782146</c:v>
                </c:pt>
                <c:pt idx="204">
                  <c:v>318140.84045137122</c:v>
                </c:pt>
                <c:pt idx="205">
                  <c:v>315313.54329890985</c:v>
                </c:pt>
                <c:pt idx="206">
                  <c:v>317224.89180146536</c:v>
                </c:pt>
                <c:pt idx="207">
                  <c:v>317938.18459420872</c:v>
                </c:pt>
                <c:pt idx="208">
                  <c:v>316069.59598469333</c:v>
                </c:pt>
                <c:pt idx="209">
                  <c:v>320242.59980392689</c:v>
                </c:pt>
                <c:pt idx="210">
                  <c:v>318780.72406641574</c:v>
                </c:pt>
                <c:pt idx="211">
                  <c:v>315139.55719437642</c:v>
                </c:pt>
                <c:pt idx="212">
                  <c:v>311915.46091049077</c:v>
                </c:pt>
                <c:pt idx="213">
                  <c:v>311672.09355135536</c:v>
                </c:pt>
                <c:pt idx="214">
                  <c:v>311727.92997916252</c:v>
                </c:pt>
                <c:pt idx="215">
                  <c:v>317874.84341528843</c:v>
                </c:pt>
                <c:pt idx="216">
                  <c:v>318685.56790966773</c:v>
                </c:pt>
                <c:pt idx="217">
                  <c:v>324023.3717158566</c:v>
                </c:pt>
                <c:pt idx="218">
                  <c:v>326199.49841657432</c:v>
                </c:pt>
                <c:pt idx="219">
                  <c:v>325804.74732517207</c:v>
                </c:pt>
                <c:pt idx="220">
                  <c:v>325253.16748260258</c:v>
                </c:pt>
                <c:pt idx="221">
                  <c:v>323267.71199012722</c:v>
                </c:pt>
                <c:pt idx="222">
                  <c:v>326295.70361797739</c:v>
                </c:pt>
                <c:pt idx="223">
                  <c:v>325660.09905218676</c:v>
                </c:pt>
                <c:pt idx="224">
                  <c:v>323042.60599941912</c:v>
                </c:pt>
                <c:pt idx="225">
                  <c:v>317492.23637288599</c:v>
                </c:pt>
                <c:pt idx="226">
                  <c:v>316350.94033057406</c:v>
                </c:pt>
                <c:pt idx="227">
                  <c:v>319816.22604368685</c:v>
                </c:pt>
                <c:pt idx="228">
                  <c:v>322933.32397079514</c:v>
                </c:pt>
                <c:pt idx="229">
                  <c:v>321651.91466067563</c:v>
                </c:pt>
                <c:pt idx="230">
                  <c:v>319634.38706353295</c:v>
                </c:pt>
                <c:pt idx="231">
                  <c:v>322604.28882498131</c:v>
                </c:pt>
                <c:pt idx="232">
                  <c:v>324574.46292856889</c:v>
                </c:pt>
                <c:pt idx="233">
                  <c:v>329451.33117618406</c:v>
                </c:pt>
                <c:pt idx="234">
                  <c:v>327252.5662437125</c:v>
                </c:pt>
                <c:pt idx="235">
                  <c:v>322993.33850760898</c:v>
                </c:pt>
                <c:pt idx="236">
                  <c:v>323812.75521726662</c:v>
                </c:pt>
                <c:pt idx="237">
                  <c:v>323177.86763431976</c:v>
                </c:pt>
                <c:pt idx="238">
                  <c:v>323896.30590715416</c:v>
                </c:pt>
                <c:pt idx="239">
                  <c:v>322189.56877339404</c:v>
                </c:pt>
                <c:pt idx="240">
                  <c:v>320769.24452974257</c:v>
                </c:pt>
                <c:pt idx="241">
                  <c:v>324720.47153728636</c:v>
                </c:pt>
                <c:pt idx="242">
                  <c:v>324324.08157758327</c:v>
                </c:pt>
                <c:pt idx="243">
                  <c:v>323117.76490537752</c:v>
                </c:pt>
                <c:pt idx="244">
                  <c:v>322575.9665221101</c:v>
                </c:pt>
                <c:pt idx="245">
                  <c:v>325797.05265633279</c:v>
                </c:pt>
                <c:pt idx="246">
                  <c:v>328392.01873674238</c:v>
                </c:pt>
                <c:pt idx="247">
                  <c:v>330579.63093416998</c:v>
                </c:pt>
                <c:pt idx="248">
                  <c:v>332423.38936507329</c:v>
                </c:pt>
                <c:pt idx="249">
                  <c:v>335294.30386097223</c:v>
                </c:pt>
                <c:pt idx="250">
                  <c:v>335158.57148382568</c:v>
                </c:pt>
                <c:pt idx="251">
                  <c:v>334955.15699948499</c:v>
                </c:pt>
                <c:pt idx="252">
                  <c:v>333145.45458966773</c:v>
                </c:pt>
                <c:pt idx="253">
                  <c:v>334634.9782796147</c:v>
                </c:pt>
                <c:pt idx="254">
                  <c:v>323771.42430553026</c:v>
                </c:pt>
                <c:pt idx="255">
                  <c:v>327509.16774795763</c:v>
                </c:pt>
                <c:pt idx="256">
                  <c:v>324869.84345390712</c:v>
                </c:pt>
                <c:pt idx="257">
                  <c:v>323990.42230786808</c:v>
                </c:pt>
                <c:pt idx="258">
                  <c:v>323022.00259174005</c:v>
                </c:pt>
                <c:pt idx="259">
                  <c:v>324039.01392829622</c:v>
                </c:pt>
                <c:pt idx="260">
                  <c:v>325769.76865541091</c:v>
                </c:pt>
                <c:pt idx="261">
                  <c:v>328182.30349153501</c:v>
                </c:pt>
                <c:pt idx="262">
                  <c:v>330499.76968866424</c:v>
                </c:pt>
                <c:pt idx="263">
                  <c:v>317784.83152559825</c:v>
                </c:pt>
                <c:pt idx="264">
                  <c:v>316950.29081155104</c:v>
                </c:pt>
                <c:pt idx="265">
                  <c:v>318373.95131703874</c:v>
                </c:pt>
                <c:pt idx="266">
                  <c:v>317715.61864543252</c:v>
                </c:pt>
                <c:pt idx="267">
                  <c:v>318827.21684667788</c:v>
                </c:pt>
                <c:pt idx="268">
                  <c:v>315776.77758386062</c:v>
                </c:pt>
                <c:pt idx="269">
                  <c:v>317314.00903957884</c:v>
                </c:pt>
                <c:pt idx="270">
                  <c:v>315178.38015219825</c:v>
                </c:pt>
                <c:pt idx="271">
                  <c:v>312827.72158178361</c:v>
                </c:pt>
                <c:pt idx="272">
                  <c:v>314707.70739828731</c:v>
                </c:pt>
                <c:pt idx="273">
                  <c:v>320879.73571575549</c:v>
                </c:pt>
                <c:pt idx="274">
                  <c:v>324520.02979485405</c:v>
                </c:pt>
                <c:pt idx="275">
                  <c:v>325527.61873588793</c:v>
                </c:pt>
                <c:pt idx="276">
                  <c:v>327939.28868629929</c:v>
                </c:pt>
                <c:pt idx="277">
                  <c:v>327827.44808499882</c:v>
                </c:pt>
                <c:pt idx="278">
                  <c:v>328822.91568781307</c:v>
                </c:pt>
                <c:pt idx="279">
                  <c:v>329334.2762857902</c:v>
                </c:pt>
                <c:pt idx="280">
                  <c:v>331139.00973276282</c:v>
                </c:pt>
                <c:pt idx="281">
                  <c:v>334483.36193253956</c:v>
                </c:pt>
                <c:pt idx="282">
                  <c:v>333931.39388261992</c:v>
                </c:pt>
                <c:pt idx="283">
                  <c:v>331669.29242141423</c:v>
                </c:pt>
                <c:pt idx="284">
                  <c:v>334467.03408012958</c:v>
                </c:pt>
                <c:pt idx="285">
                  <c:v>338902.76031129021</c:v>
                </c:pt>
                <c:pt idx="286">
                  <c:v>335455.5691124443</c:v>
                </c:pt>
                <c:pt idx="287">
                  <c:v>336734.74527059449</c:v>
                </c:pt>
                <c:pt idx="288">
                  <c:v>335638.32905125781</c:v>
                </c:pt>
                <c:pt idx="289">
                  <c:v>335743.03960474662</c:v>
                </c:pt>
                <c:pt idx="290">
                  <c:v>336254.12790079718</c:v>
                </c:pt>
                <c:pt idx="291">
                  <c:v>335464.42789551959</c:v>
                </c:pt>
                <c:pt idx="292">
                  <c:v>331092.57583915791</c:v>
                </c:pt>
                <c:pt idx="293">
                  <c:v>329685.24016479735</c:v>
                </c:pt>
                <c:pt idx="294">
                  <c:v>330240.15406927589</c:v>
                </c:pt>
                <c:pt idx="295">
                  <c:v>334308.71386879601</c:v>
                </c:pt>
                <c:pt idx="296">
                  <c:v>338950.29771865113</c:v>
                </c:pt>
                <c:pt idx="297">
                  <c:v>340541.32172270975</c:v>
                </c:pt>
                <c:pt idx="298">
                  <c:v>331665.09888638149</c:v>
                </c:pt>
                <c:pt idx="299">
                  <c:v>331709.95097882266</c:v>
                </c:pt>
                <c:pt idx="300">
                  <c:v>332117.30576430244</c:v>
                </c:pt>
                <c:pt idx="301">
                  <c:v>336087.92389749549</c:v>
                </c:pt>
                <c:pt idx="302">
                  <c:v>336969.79915128247</c:v>
                </c:pt>
                <c:pt idx="303">
                  <c:v>339479.62844408036</c:v>
                </c:pt>
                <c:pt idx="304">
                  <c:v>334238.3467217508</c:v>
                </c:pt>
                <c:pt idx="305">
                  <c:v>341102.27263435815</c:v>
                </c:pt>
                <c:pt idx="306">
                  <c:v>338246.46313959156</c:v>
                </c:pt>
                <c:pt idx="307">
                  <c:v>344572.49457319686</c:v>
                </c:pt>
                <c:pt idx="308">
                  <c:v>351657.73830827919</c:v>
                </c:pt>
                <c:pt idx="309">
                  <c:v>350001.14850277698</c:v>
                </c:pt>
                <c:pt idx="310">
                  <c:v>347194.61223312444</c:v>
                </c:pt>
                <c:pt idx="311">
                  <c:v>348454.89665803168</c:v>
                </c:pt>
                <c:pt idx="312">
                  <c:v>349655.32851390954</c:v>
                </c:pt>
                <c:pt idx="313">
                  <c:v>349700.40227650118</c:v>
                </c:pt>
                <c:pt idx="314">
                  <c:v>350661.56832432467</c:v>
                </c:pt>
                <c:pt idx="315">
                  <c:v>352667.08682507457</c:v>
                </c:pt>
                <c:pt idx="316">
                  <c:v>355042.58493383304</c:v>
                </c:pt>
                <c:pt idx="317">
                  <c:v>352597.22889991017</c:v>
                </c:pt>
                <c:pt idx="318">
                  <c:v>352943.95989076438</c:v>
                </c:pt>
                <c:pt idx="319">
                  <c:v>355805.00357696653</c:v>
                </c:pt>
                <c:pt idx="320">
                  <c:v>355647.66130408127</c:v>
                </c:pt>
                <c:pt idx="321">
                  <c:v>357841.70685338881</c:v>
                </c:pt>
                <c:pt idx="322">
                  <c:v>360636.21635118627</c:v>
                </c:pt>
                <c:pt idx="323">
                  <c:v>360501.33720003511</c:v>
                </c:pt>
                <c:pt idx="324">
                  <c:v>362453.7117758657</c:v>
                </c:pt>
                <c:pt idx="325">
                  <c:v>365896.30172986188</c:v>
                </c:pt>
                <c:pt idx="326">
                  <c:v>365466.29127422435</c:v>
                </c:pt>
                <c:pt idx="327">
                  <c:v>368409.14343916829</c:v>
                </c:pt>
                <c:pt idx="328">
                  <c:v>366134.54897392081</c:v>
                </c:pt>
                <c:pt idx="329">
                  <c:v>365462.26496366796</c:v>
                </c:pt>
                <c:pt idx="330">
                  <c:v>366634.89743286313</c:v>
                </c:pt>
                <c:pt idx="331">
                  <c:v>368726.00092694687</c:v>
                </c:pt>
                <c:pt idx="332">
                  <c:v>367814.17748167447</c:v>
                </c:pt>
                <c:pt idx="333">
                  <c:v>364412.11406991142</c:v>
                </c:pt>
                <c:pt idx="334">
                  <c:v>355039.54951198492</c:v>
                </c:pt>
                <c:pt idx="335">
                  <c:v>356299.85394726408</c:v>
                </c:pt>
                <c:pt idx="336">
                  <c:v>349449.75081235153</c:v>
                </c:pt>
                <c:pt idx="337">
                  <c:v>350119.91334393708</c:v>
                </c:pt>
                <c:pt idx="338">
                  <c:v>343951.56719111156</c:v>
                </c:pt>
                <c:pt idx="339">
                  <c:v>344680.61589701899</c:v>
                </c:pt>
                <c:pt idx="340">
                  <c:v>341280.40395147982</c:v>
                </c:pt>
                <c:pt idx="341">
                  <c:v>343444.31349070679</c:v>
                </c:pt>
                <c:pt idx="342">
                  <c:v>347326.83351967711</c:v>
                </c:pt>
                <c:pt idx="343">
                  <c:v>323372.01211723808</c:v>
                </c:pt>
                <c:pt idx="344">
                  <c:v>323358.96062531392</c:v>
                </c:pt>
                <c:pt idx="345">
                  <c:v>322838.56716845598</c:v>
                </c:pt>
                <c:pt idx="346">
                  <c:v>324130.19597934652</c:v>
                </c:pt>
                <c:pt idx="347">
                  <c:v>329596.41967208969</c:v>
                </c:pt>
                <c:pt idx="348">
                  <c:v>337520.03503382433</c:v>
                </c:pt>
                <c:pt idx="349">
                  <c:v>335309.81609118957</c:v>
                </c:pt>
                <c:pt idx="350">
                  <c:v>334054.64593177428</c:v>
                </c:pt>
                <c:pt idx="351">
                  <c:v>333236.10133686353</c:v>
                </c:pt>
                <c:pt idx="352">
                  <c:v>334300.16785065335</c:v>
                </c:pt>
                <c:pt idx="353">
                  <c:v>333433.4442514276</c:v>
                </c:pt>
                <c:pt idx="354">
                  <c:v>331844.81327616161</c:v>
                </c:pt>
                <c:pt idx="355">
                  <c:v>331479.27093782043</c:v>
                </c:pt>
                <c:pt idx="356">
                  <c:v>336230.27263634565</c:v>
                </c:pt>
                <c:pt idx="357">
                  <c:v>340567.69127645739</c:v>
                </c:pt>
                <c:pt idx="358">
                  <c:v>343509.80147227849</c:v>
                </c:pt>
                <c:pt idx="359">
                  <c:v>351609.46886414941</c:v>
                </c:pt>
                <c:pt idx="360">
                  <c:v>349942.92550937785</c:v>
                </c:pt>
                <c:pt idx="361">
                  <c:v>347300.21173882252</c:v>
                </c:pt>
                <c:pt idx="362">
                  <c:v>347540.54867866985</c:v>
                </c:pt>
                <c:pt idx="363">
                  <c:v>355641.02047426952</c:v>
                </c:pt>
                <c:pt idx="364">
                  <c:v>362062.22107312904</c:v>
                </c:pt>
                <c:pt idx="365">
                  <c:v>363490.95990063972</c:v>
                </c:pt>
                <c:pt idx="366">
                  <c:v>363459.45443535683</c:v>
                </c:pt>
                <c:pt idx="367">
                  <c:v>364426.28033673193</c:v>
                </c:pt>
                <c:pt idx="368">
                  <c:v>365165.59722431604</c:v>
                </c:pt>
                <c:pt idx="369">
                  <c:v>363889.38800605334</c:v>
                </c:pt>
                <c:pt idx="370">
                  <c:v>366769.30382626754</c:v>
                </c:pt>
                <c:pt idx="371">
                  <c:v>364371.28107988893</c:v>
                </c:pt>
                <c:pt idx="372">
                  <c:v>372615.60754043178</c:v>
                </c:pt>
                <c:pt idx="373">
                  <c:v>369184.53054988966</c:v>
                </c:pt>
                <c:pt idx="374">
                  <c:v>364343.1256235544</c:v>
                </c:pt>
                <c:pt idx="375">
                  <c:v>369605.32015663444</c:v>
                </c:pt>
                <c:pt idx="376">
                  <c:v>370843.50588810648</c:v>
                </c:pt>
                <c:pt idx="377">
                  <c:v>372118.53293903463</c:v>
                </c:pt>
                <c:pt idx="378">
                  <c:v>368479.31261835812</c:v>
                </c:pt>
                <c:pt idx="379">
                  <c:v>366648.97105158924</c:v>
                </c:pt>
                <c:pt idx="380">
                  <c:v>368641.30832496099</c:v>
                </c:pt>
                <c:pt idx="381">
                  <c:v>364727.23566654115</c:v>
                </c:pt>
                <c:pt idx="382">
                  <c:v>361828.65478789934</c:v>
                </c:pt>
                <c:pt idx="383">
                  <c:v>362705.76576193731</c:v>
                </c:pt>
                <c:pt idx="384">
                  <c:v>364744.22125596745</c:v>
                </c:pt>
                <c:pt idx="385">
                  <c:v>370732.96680854406</c:v>
                </c:pt>
                <c:pt idx="386">
                  <c:v>368893.27697491256</c:v>
                </c:pt>
                <c:pt idx="387">
                  <c:v>372960.10884769482</c:v>
                </c:pt>
                <c:pt idx="388">
                  <c:v>371458.05038409488</c:v>
                </c:pt>
                <c:pt idx="389">
                  <c:v>369534.95489948301</c:v>
                </c:pt>
                <c:pt idx="390">
                  <c:v>369600.40891542332</c:v>
                </c:pt>
                <c:pt idx="391">
                  <c:v>370108.4912080245</c:v>
                </c:pt>
                <c:pt idx="392">
                  <c:v>372901.77397502324</c:v>
                </c:pt>
                <c:pt idx="393">
                  <c:v>362237.03317053535</c:v>
                </c:pt>
                <c:pt idx="394">
                  <c:v>359802.7877348609</c:v>
                </c:pt>
                <c:pt idx="395">
                  <c:v>361187.93920644518</c:v>
                </c:pt>
                <c:pt idx="396">
                  <c:v>368365.66957813752</c:v>
                </c:pt>
                <c:pt idx="397">
                  <c:v>368584.10907410388</c:v>
                </c:pt>
                <c:pt idx="398">
                  <c:v>370923.04721208429</c:v>
                </c:pt>
                <c:pt idx="399">
                  <c:v>371997.26607743325</c:v>
                </c:pt>
                <c:pt idx="400">
                  <c:v>373344.2373061768</c:v>
                </c:pt>
                <c:pt idx="401">
                  <c:v>372534.67379903555</c:v>
                </c:pt>
                <c:pt idx="402">
                  <c:v>368948.88281006302</c:v>
                </c:pt>
                <c:pt idx="403">
                  <c:v>367605.51431342523</c:v>
                </c:pt>
                <c:pt idx="404">
                  <c:v>361231.76564119005</c:v>
                </c:pt>
                <c:pt idx="405">
                  <c:v>355404.6013685409</c:v>
                </c:pt>
                <c:pt idx="406">
                  <c:v>357333.62580665189</c:v>
                </c:pt>
                <c:pt idx="407">
                  <c:v>359670.59360122017</c:v>
                </c:pt>
                <c:pt idx="408">
                  <c:v>360265.31315989076</c:v>
                </c:pt>
                <c:pt idx="409">
                  <c:v>362075.54234159103</c:v>
                </c:pt>
                <c:pt idx="410">
                  <c:v>365389.00182890036</c:v>
                </c:pt>
                <c:pt idx="411">
                  <c:v>364883.63630198134</c:v>
                </c:pt>
                <c:pt idx="412">
                  <c:v>368389.8149142522</c:v>
                </c:pt>
                <c:pt idx="413">
                  <c:v>367070.79189475183</c:v>
                </c:pt>
                <c:pt idx="414">
                  <c:v>353230.81577695307</c:v>
                </c:pt>
                <c:pt idx="415">
                  <c:v>339453.39731006016</c:v>
                </c:pt>
                <c:pt idx="416">
                  <c:v>340753.68358600681</c:v>
                </c:pt>
                <c:pt idx="417">
                  <c:v>351074.19059086381</c:v>
                </c:pt>
                <c:pt idx="418">
                  <c:v>351554.85332432127</c:v>
                </c:pt>
                <c:pt idx="419">
                  <c:v>353963.74867878406</c:v>
                </c:pt>
                <c:pt idx="420">
                  <c:v>354479.7252705312</c:v>
                </c:pt>
                <c:pt idx="421">
                  <c:v>356215.36938898067</c:v>
                </c:pt>
                <c:pt idx="422">
                  <c:v>361286.00629521144</c:v>
                </c:pt>
                <c:pt idx="423">
                  <c:v>366970.43743122235</c:v>
                </c:pt>
                <c:pt idx="424">
                  <c:v>370231.82092002226</c:v>
                </c:pt>
                <c:pt idx="425">
                  <c:v>372553.26089261746</c:v>
                </c:pt>
                <c:pt idx="426">
                  <c:v>375641.2358235037</c:v>
                </c:pt>
                <c:pt idx="427">
                  <c:v>374953.81601428468</c:v>
                </c:pt>
                <c:pt idx="428">
                  <c:v>386559.66409260302</c:v>
                </c:pt>
                <c:pt idx="429">
                  <c:v>391012.69777858781</c:v>
                </c:pt>
                <c:pt idx="430">
                  <c:v>386827.30832493625</c:v>
                </c:pt>
                <c:pt idx="431">
                  <c:v>385981.41664233775</c:v>
                </c:pt>
                <c:pt idx="432">
                  <c:v>390541.88751988619</c:v>
                </c:pt>
                <c:pt idx="433">
                  <c:v>389017.46393284219</c:v>
                </c:pt>
                <c:pt idx="434">
                  <c:v>388173.4278115097</c:v>
                </c:pt>
                <c:pt idx="435">
                  <c:v>390670.76674044161</c:v>
                </c:pt>
                <c:pt idx="436">
                  <c:v>388732.34571263642</c:v>
                </c:pt>
                <c:pt idx="437">
                  <c:v>387104.49625769455</c:v>
                </c:pt>
                <c:pt idx="438">
                  <c:v>381132.40473977913</c:v>
                </c:pt>
                <c:pt idx="439">
                  <c:v>384814.60258574737</c:v>
                </c:pt>
                <c:pt idx="440">
                  <c:v>383326.62744714436</c:v>
                </c:pt>
                <c:pt idx="441">
                  <c:v>379858.16587743786</c:v>
                </c:pt>
                <c:pt idx="442">
                  <c:v>382557.85046958691</c:v>
                </c:pt>
                <c:pt idx="443">
                  <c:v>383723.53288965806</c:v>
                </c:pt>
                <c:pt idx="444">
                  <c:v>384941.42357539426</c:v>
                </c:pt>
                <c:pt idx="445">
                  <c:v>383789.10109412798</c:v>
                </c:pt>
                <c:pt idx="446">
                  <c:v>382932.77960887534</c:v>
                </c:pt>
                <c:pt idx="447">
                  <c:v>384588.8840750503</c:v>
                </c:pt>
                <c:pt idx="448">
                  <c:v>387189.53055389802</c:v>
                </c:pt>
                <c:pt idx="449">
                  <c:v>385511.50885929359</c:v>
                </c:pt>
                <c:pt idx="450">
                  <c:v>388317.1002720535</c:v>
                </c:pt>
                <c:pt idx="451">
                  <c:v>391273.60978247761</c:v>
                </c:pt>
                <c:pt idx="452">
                  <c:v>388114.09631333832</c:v>
                </c:pt>
                <c:pt idx="453">
                  <c:v>387726.38575243321</c:v>
                </c:pt>
                <c:pt idx="454">
                  <c:v>384856.22055656416</c:v>
                </c:pt>
                <c:pt idx="455">
                  <c:v>381281.99851797498</c:v>
                </c:pt>
                <c:pt idx="456">
                  <c:v>379647.13245131838</c:v>
                </c:pt>
                <c:pt idx="457">
                  <c:v>379068.32434976305</c:v>
                </c:pt>
                <c:pt idx="458">
                  <c:v>381642.54142368742</c:v>
                </c:pt>
                <c:pt idx="459">
                  <c:v>371272.93644547806</c:v>
                </c:pt>
                <c:pt idx="460">
                  <c:v>371465.09627870785</c:v>
                </c:pt>
                <c:pt idx="461">
                  <c:v>378507.86449522281</c:v>
                </c:pt>
                <c:pt idx="462">
                  <c:v>384773.45037628093</c:v>
                </c:pt>
                <c:pt idx="463">
                  <c:v>387669.35632833332</c:v>
                </c:pt>
                <c:pt idx="464">
                  <c:v>392704.88433790236</c:v>
                </c:pt>
                <c:pt idx="465">
                  <c:v>391213.24821574363</c:v>
                </c:pt>
                <c:pt idx="466">
                  <c:v>390631.82421302598</c:v>
                </c:pt>
                <c:pt idx="467">
                  <c:v>389811.67279783147</c:v>
                </c:pt>
                <c:pt idx="468">
                  <c:v>390187.8608407125</c:v>
                </c:pt>
                <c:pt idx="469">
                  <c:v>384424.60582245211</c:v>
                </c:pt>
                <c:pt idx="470">
                  <c:v>377744.14730765374</c:v>
                </c:pt>
                <c:pt idx="471">
                  <c:v>375764.27808589232</c:v>
                </c:pt>
                <c:pt idx="472">
                  <c:v>376181.49795710994</c:v>
                </c:pt>
                <c:pt idx="473">
                  <c:v>375692.24450109265</c:v>
                </c:pt>
                <c:pt idx="474">
                  <c:v>379743.76716792828</c:v>
                </c:pt>
                <c:pt idx="475">
                  <c:v>373413.55660337495</c:v>
                </c:pt>
                <c:pt idx="476">
                  <c:v>371402.06601175759</c:v>
                </c:pt>
                <c:pt idx="477">
                  <c:v>367015.70059075218</c:v>
                </c:pt>
                <c:pt idx="478">
                  <c:v>371990.90481810225</c:v>
                </c:pt>
                <c:pt idx="479">
                  <c:v>368766.92794958869</c:v>
                </c:pt>
                <c:pt idx="480">
                  <c:v>370770.41915962327</c:v>
                </c:pt>
                <c:pt idx="481">
                  <c:v>370211.40998062276</c:v>
                </c:pt>
                <c:pt idx="482">
                  <c:v>387949.44305489917</c:v>
                </c:pt>
                <c:pt idx="483">
                  <c:v>384132.30751996889</c:v>
                </c:pt>
                <c:pt idx="484">
                  <c:v>394250.70852390042</c:v>
                </c:pt>
                <c:pt idx="485">
                  <c:v>388580.1309652417</c:v>
                </c:pt>
                <c:pt idx="486">
                  <c:v>388326.39559519093</c:v>
                </c:pt>
                <c:pt idx="487">
                  <c:v>390668.37910108577</c:v>
                </c:pt>
                <c:pt idx="488">
                  <c:v>392271.73490823113</c:v>
                </c:pt>
                <c:pt idx="489">
                  <c:v>397714.52468736464</c:v>
                </c:pt>
                <c:pt idx="490">
                  <c:v>398428.2836221889</c:v>
                </c:pt>
                <c:pt idx="491">
                  <c:v>400019.62803368969</c:v>
                </c:pt>
                <c:pt idx="492">
                  <c:v>403845.198827938</c:v>
                </c:pt>
                <c:pt idx="493">
                  <c:v>409225.55583927681</c:v>
                </c:pt>
                <c:pt idx="494">
                  <c:v>409414.76595338114</c:v>
                </c:pt>
                <c:pt idx="495">
                  <c:v>408139.95217526786</c:v>
                </c:pt>
                <c:pt idx="496">
                  <c:v>408862.97512008087</c:v>
                </c:pt>
                <c:pt idx="497">
                  <c:v>412945.77210567158</c:v>
                </c:pt>
                <c:pt idx="498">
                  <c:v>417601.89620172116</c:v>
                </c:pt>
                <c:pt idx="499">
                  <c:v>417564.10215499054</c:v>
                </c:pt>
                <c:pt idx="500">
                  <c:v>414317.97132518893</c:v>
                </c:pt>
                <c:pt idx="501">
                  <c:v>415003.76179235434</c:v>
                </c:pt>
                <c:pt idx="502">
                  <c:v>411339.20142924634</c:v>
                </c:pt>
                <c:pt idx="503">
                  <c:v>409988.45556810807</c:v>
                </c:pt>
                <c:pt idx="504">
                  <c:v>404920.50270381797</c:v>
                </c:pt>
                <c:pt idx="505">
                  <c:v>401762.99245168077</c:v>
                </c:pt>
                <c:pt idx="506">
                  <c:v>400948.54708320618</c:v>
                </c:pt>
                <c:pt idx="507">
                  <c:v>414195.80522425083</c:v>
                </c:pt>
                <c:pt idx="508">
                  <c:v>413008.83823873458</c:v>
                </c:pt>
                <c:pt idx="509">
                  <c:v>411609.776675075</c:v>
                </c:pt>
                <c:pt idx="510">
                  <c:v>405383.07856784534</c:v>
                </c:pt>
                <c:pt idx="511">
                  <c:v>402888.64303176885</c:v>
                </c:pt>
                <c:pt idx="512">
                  <c:v>401096.89852522034</c:v>
                </c:pt>
                <c:pt idx="513">
                  <c:v>406714.5132952499</c:v>
                </c:pt>
                <c:pt idx="514">
                  <c:v>411198.31572940876</c:v>
                </c:pt>
                <c:pt idx="515">
                  <c:v>409870.3063828079</c:v>
                </c:pt>
                <c:pt idx="516">
                  <c:v>413897.02908207331</c:v>
                </c:pt>
                <c:pt idx="517">
                  <c:v>413732.09582794964</c:v>
                </c:pt>
                <c:pt idx="518">
                  <c:v>420725.33276248438</c:v>
                </c:pt>
                <c:pt idx="519">
                  <c:v>421242.24293660856</c:v>
                </c:pt>
                <c:pt idx="520">
                  <c:v>413731.06795942486</c:v>
                </c:pt>
                <c:pt idx="521">
                  <c:v>412466.02163306717</c:v>
                </c:pt>
                <c:pt idx="522">
                  <c:v>414460.50088138256</c:v>
                </c:pt>
                <c:pt idx="523">
                  <c:v>419226.71316966088</c:v>
                </c:pt>
                <c:pt idx="524">
                  <c:v>422048.05845593056</c:v>
                </c:pt>
                <c:pt idx="525">
                  <c:v>421916.62521264836</c:v>
                </c:pt>
                <c:pt idx="526">
                  <c:v>421847.93629609415</c:v>
                </c:pt>
                <c:pt idx="527">
                  <c:v>427228.69649659866</c:v>
                </c:pt>
                <c:pt idx="528">
                  <c:v>429580.15003046149</c:v>
                </c:pt>
                <c:pt idx="529">
                  <c:v>428267.33924642159</c:v>
                </c:pt>
                <c:pt idx="530">
                  <c:v>434422.6418173635</c:v>
                </c:pt>
                <c:pt idx="531">
                  <c:v>434565.44726628851</c:v>
                </c:pt>
                <c:pt idx="532">
                  <c:v>436771.12422608043</c:v>
                </c:pt>
                <c:pt idx="533">
                  <c:v>436783.73983718536</c:v>
                </c:pt>
                <c:pt idx="534">
                  <c:v>437667.86625502544</c:v>
                </c:pt>
                <c:pt idx="535">
                  <c:v>436934.50324493158</c:v>
                </c:pt>
                <c:pt idx="536">
                  <c:v>437447.3711732396</c:v>
                </c:pt>
                <c:pt idx="537">
                  <c:v>443632.96836604277</c:v>
                </c:pt>
                <c:pt idx="538">
                  <c:v>444581.34744797699</c:v>
                </c:pt>
                <c:pt idx="539">
                  <c:v>444631.24087150232</c:v>
                </c:pt>
                <c:pt idx="540">
                  <c:v>445637.92879796616</c:v>
                </c:pt>
                <c:pt idx="541">
                  <c:v>446157.67714542447</c:v>
                </c:pt>
                <c:pt idx="542">
                  <c:v>445715.6700298576</c:v>
                </c:pt>
                <c:pt idx="543">
                  <c:v>443056.88982292823</c:v>
                </c:pt>
                <c:pt idx="544">
                  <c:v>437601.53082285274</c:v>
                </c:pt>
                <c:pt idx="545">
                  <c:v>445081.95802609256</c:v>
                </c:pt>
                <c:pt idx="546">
                  <c:v>437264.51979490387</c:v>
                </c:pt>
                <c:pt idx="547">
                  <c:v>435490.7208641544</c:v>
                </c:pt>
                <c:pt idx="548">
                  <c:v>436703.66479579383</c:v>
                </c:pt>
                <c:pt idx="549">
                  <c:v>437054.74036526139</c:v>
                </c:pt>
                <c:pt idx="550">
                  <c:v>441336.94757343514</c:v>
                </c:pt>
                <c:pt idx="551">
                  <c:v>449346.24512817798</c:v>
                </c:pt>
                <c:pt idx="552">
                  <c:v>451992.77738213178</c:v>
                </c:pt>
                <c:pt idx="553">
                  <c:v>449892.85375165613</c:v>
                </c:pt>
                <c:pt idx="554">
                  <c:v>457739.57277202676</c:v>
                </c:pt>
                <c:pt idx="555">
                  <c:v>455456.22727261286</c:v>
                </c:pt>
                <c:pt idx="556">
                  <c:v>461126.63864727534</c:v>
                </c:pt>
                <c:pt idx="557">
                  <c:v>453240.54708499776</c:v>
                </c:pt>
                <c:pt idx="558">
                  <c:v>455775.08314255299</c:v>
                </c:pt>
                <c:pt idx="559">
                  <c:v>459051.06568131514</c:v>
                </c:pt>
                <c:pt idx="560">
                  <c:v>446734.31683758763</c:v>
                </c:pt>
                <c:pt idx="561">
                  <c:v>454586.9288068937</c:v>
                </c:pt>
                <c:pt idx="562">
                  <c:v>454128.38060304901</c:v>
                </c:pt>
              </c:numCache>
            </c:numRef>
          </c:val>
          <c:smooth val="0"/>
          <c:extLst>
            <c:ext xmlns:c16="http://schemas.microsoft.com/office/drawing/2014/chart" uri="{C3380CC4-5D6E-409C-BE32-E72D297353CC}">
              <c16:uniqueId val="{00000000-3A41-F147-88F0-7B533999E522}"/>
            </c:ext>
          </c:extLst>
        </c:ser>
        <c:dLbls>
          <c:showLegendKey val="0"/>
          <c:showVal val="0"/>
          <c:showCatName val="0"/>
          <c:showSerName val="0"/>
          <c:showPercent val="0"/>
          <c:showBubbleSize val="0"/>
        </c:dLbls>
        <c:smooth val="0"/>
        <c:axId val="1691692287"/>
        <c:axId val="958164511"/>
      </c:lineChart>
      <c:dateAx>
        <c:axId val="1691692287"/>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958164511"/>
        <c:crosses val="autoZero"/>
        <c:auto val="1"/>
        <c:lblOffset val="100"/>
        <c:baseTimeUnit val="days"/>
      </c:dateAx>
      <c:valAx>
        <c:axId val="958164511"/>
        <c:scaling>
          <c:orientation val="minMax"/>
        </c:scaling>
        <c:delete val="0"/>
        <c:axPos val="l"/>
        <c:majorGridlines>
          <c:spPr>
            <a:ln w="9525" cap="flat" cmpd="sng" algn="ctr">
              <a:solidFill>
                <a:schemeClr val="tx1">
                  <a:lumMod val="15000"/>
                  <a:lumOff val="85000"/>
                </a:schemeClr>
              </a:solidFill>
              <a:round/>
            </a:ln>
            <a:effectLst/>
          </c:spPr>
        </c:majorGridlines>
        <c:numFmt formatCode="_-* #,##0.00\ [$CHF]_-;\-* #,##0.00\ [$CHF]_-;_-* &quot;-&quot;??\ [$CHF]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1691692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u="none" strike="noStrike" kern="1200" spc="100" baseline="0">
                <a:solidFill>
                  <a:schemeClr val="tx1"/>
                </a:solidFill>
                <a:effectLst>
                  <a:outerShdw blurRad="50800" dist="38100" dir="5400000" algn="t" rotWithShape="0">
                    <a:prstClr val="black">
                      <a:alpha val="40000"/>
                    </a:prstClr>
                  </a:outerShdw>
                </a:effectLst>
              </a:rPr>
              <a:t>RC_VaR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it-IT"/>
        </a:p>
      </c:txPr>
    </c:title>
    <c:autoTitleDeleted val="0"/>
    <c:plotArea>
      <c:layout/>
      <c:lineChart>
        <c:grouping val="standard"/>
        <c:varyColors val="0"/>
        <c:ser>
          <c:idx val="0"/>
          <c:order val="0"/>
          <c:tx>
            <c:strRef>
              <c:f>'Component &amp; Relative VaR'!$O$11</c:f>
              <c:strCache>
                <c:ptCount val="1"/>
                <c:pt idx="0">
                  <c:v>RCVaR_NESN</c:v>
                </c:pt>
              </c:strCache>
            </c:strRef>
          </c:tx>
          <c:spPr>
            <a:ln w="28575" cap="rnd">
              <a:solidFill>
                <a:schemeClr val="accent1"/>
              </a:solidFill>
              <a:round/>
            </a:ln>
            <a:effectLst/>
          </c:spPr>
          <c:marker>
            <c:symbol val="none"/>
          </c:marker>
          <c:cat>
            <c:numRef>
              <c:f>'Component &amp; Relative VaR'!$B$12:$B$574</c:f>
              <c:numCache>
                <c:formatCode>m/d/yy</c:formatCode>
                <c:ptCount val="563"/>
                <c:pt idx="0">
                  <c:v>44886</c:v>
                </c:pt>
                <c:pt idx="1">
                  <c:v>44887</c:v>
                </c:pt>
                <c:pt idx="2">
                  <c:v>44888</c:v>
                </c:pt>
                <c:pt idx="3">
                  <c:v>44890</c:v>
                </c:pt>
                <c:pt idx="4">
                  <c:v>44893</c:v>
                </c:pt>
                <c:pt idx="5">
                  <c:v>44894</c:v>
                </c:pt>
                <c:pt idx="6">
                  <c:v>44895</c:v>
                </c:pt>
                <c:pt idx="7">
                  <c:v>44896</c:v>
                </c:pt>
                <c:pt idx="8">
                  <c:v>44897</c:v>
                </c:pt>
                <c:pt idx="9">
                  <c:v>44900</c:v>
                </c:pt>
                <c:pt idx="10">
                  <c:v>44901</c:v>
                </c:pt>
                <c:pt idx="11">
                  <c:v>44902</c:v>
                </c:pt>
                <c:pt idx="12">
                  <c:v>44903</c:v>
                </c:pt>
                <c:pt idx="13">
                  <c:v>44904</c:v>
                </c:pt>
                <c:pt idx="14">
                  <c:v>44907</c:v>
                </c:pt>
                <c:pt idx="15">
                  <c:v>44908</c:v>
                </c:pt>
                <c:pt idx="16">
                  <c:v>44909</c:v>
                </c:pt>
                <c:pt idx="17">
                  <c:v>44910</c:v>
                </c:pt>
                <c:pt idx="18">
                  <c:v>44911</c:v>
                </c:pt>
                <c:pt idx="19">
                  <c:v>44914</c:v>
                </c:pt>
                <c:pt idx="20">
                  <c:v>44915</c:v>
                </c:pt>
                <c:pt idx="21">
                  <c:v>44916</c:v>
                </c:pt>
                <c:pt idx="22">
                  <c:v>44917</c:v>
                </c:pt>
                <c:pt idx="23">
                  <c:v>44918</c:v>
                </c:pt>
                <c:pt idx="24">
                  <c:v>44922</c:v>
                </c:pt>
                <c:pt idx="25">
                  <c:v>44923</c:v>
                </c:pt>
                <c:pt idx="26">
                  <c:v>44924</c:v>
                </c:pt>
                <c:pt idx="27">
                  <c:v>44925</c:v>
                </c:pt>
                <c:pt idx="28">
                  <c:v>44929</c:v>
                </c:pt>
                <c:pt idx="29">
                  <c:v>44930</c:v>
                </c:pt>
                <c:pt idx="30">
                  <c:v>44931</c:v>
                </c:pt>
                <c:pt idx="31">
                  <c:v>44932</c:v>
                </c:pt>
                <c:pt idx="32">
                  <c:v>44935</c:v>
                </c:pt>
                <c:pt idx="33">
                  <c:v>44936</c:v>
                </c:pt>
                <c:pt idx="34">
                  <c:v>44937</c:v>
                </c:pt>
                <c:pt idx="35">
                  <c:v>44938</c:v>
                </c:pt>
                <c:pt idx="36">
                  <c:v>44939</c:v>
                </c:pt>
                <c:pt idx="37">
                  <c:v>44943</c:v>
                </c:pt>
                <c:pt idx="38">
                  <c:v>44944</c:v>
                </c:pt>
                <c:pt idx="39">
                  <c:v>44945</c:v>
                </c:pt>
                <c:pt idx="40">
                  <c:v>44946</c:v>
                </c:pt>
                <c:pt idx="41">
                  <c:v>44949</c:v>
                </c:pt>
                <c:pt idx="42">
                  <c:v>44950</c:v>
                </c:pt>
                <c:pt idx="43">
                  <c:v>44951</c:v>
                </c:pt>
                <c:pt idx="44">
                  <c:v>44952</c:v>
                </c:pt>
                <c:pt idx="45">
                  <c:v>44953</c:v>
                </c:pt>
                <c:pt idx="46">
                  <c:v>44956</c:v>
                </c:pt>
                <c:pt idx="47">
                  <c:v>44957</c:v>
                </c:pt>
                <c:pt idx="48">
                  <c:v>44958</c:v>
                </c:pt>
                <c:pt idx="49">
                  <c:v>44959</c:v>
                </c:pt>
                <c:pt idx="50">
                  <c:v>44960</c:v>
                </c:pt>
                <c:pt idx="51">
                  <c:v>44963</c:v>
                </c:pt>
                <c:pt idx="52">
                  <c:v>44964</c:v>
                </c:pt>
                <c:pt idx="53">
                  <c:v>44965</c:v>
                </c:pt>
                <c:pt idx="54">
                  <c:v>44966</c:v>
                </c:pt>
                <c:pt idx="55">
                  <c:v>44967</c:v>
                </c:pt>
                <c:pt idx="56">
                  <c:v>44970</c:v>
                </c:pt>
                <c:pt idx="57">
                  <c:v>44971</c:v>
                </c:pt>
                <c:pt idx="58">
                  <c:v>44972</c:v>
                </c:pt>
                <c:pt idx="59">
                  <c:v>44973</c:v>
                </c:pt>
                <c:pt idx="60">
                  <c:v>44974</c:v>
                </c:pt>
                <c:pt idx="61">
                  <c:v>44978</c:v>
                </c:pt>
                <c:pt idx="62">
                  <c:v>44979</c:v>
                </c:pt>
                <c:pt idx="63">
                  <c:v>44980</c:v>
                </c:pt>
                <c:pt idx="64">
                  <c:v>44981</c:v>
                </c:pt>
                <c:pt idx="65">
                  <c:v>44984</c:v>
                </c:pt>
                <c:pt idx="66">
                  <c:v>44985</c:v>
                </c:pt>
                <c:pt idx="67">
                  <c:v>44986</c:v>
                </c:pt>
                <c:pt idx="68">
                  <c:v>44987</c:v>
                </c:pt>
                <c:pt idx="69">
                  <c:v>44988</c:v>
                </c:pt>
                <c:pt idx="70">
                  <c:v>44991</c:v>
                </c:pt>
                <c:pt idx="71">
                  <c:v>44992</c:v>
                </c:pt>
                <c:pt idx="72">
                  <c:v>44993</c:v>
                </c:pt>
                <c:pt idx="73">
                  <c:v>44994</c:v>
                </c:pt>
                <c:pt idx="74">
                  <c:v>44995</c:v>
                </c:pt>
                <c:pt idx="75">
                  <c:v>44998</c:v>
                </c:pt>
                <c:pt idx="76">
                  <c:v>44999</c:v>
                </c:pt>
                <c:pt idx="77">
                  <c:v>45000</c:v>
                </c:pt>
                <c:pt idx="78">
                  <c:v>45001</c:v>
                </c:pt>
                <c:pt idx="79">
                  <c:v>45002</c:v>
                </c:pt>
                <c:pt idx="80">
                  <c:v>45005</c:v>
                </c:pt>
                <c:pt idx="81">
                  <c:v>45006</c:v>
                </c:pt>
                <c:pt idx="82">
                  <c:v>45007</c:v>
                </c:pt>
                <c:pt idx="83">
                  <c:v>45008</c:v>
                </c:pt>
                <c:pt idx="84">
                  <c:v>45009</c:v>
                </c:pt>
                <c:pt idx="85">
                  <c:v>45012</c:v>
                </c:pt>
                <c:pt idx="86">
                  <c:v>45013</c:v>
                </c:pt>
                <c:pt idx="87">
                  <c:v>45014</c:v>
                </c:pt>
                <c:pt idx="88">
                  <c:v>45015</c:v>
                </c:pt>
                <c:pt idx="89">
                  <c:v>45016</c:v>
                </c:pt>
                <c:pt idx="90">
                  <c:v>45019</c:v>
                </c:pt>
                <c:pt idx="91">
                  <c:v>45020</c:v>
                </c:pt>
                <c:pt idx="92">
                  <c:v>45021</c:v>
                </c:pt>
                <c:pt idx="93">
                  <c:v>45022</c:v>
                </c:pt>
                <c:pt idx="94">
                  <c:v>45027</c:v>
                </c:pt>
                <c:pt idx="95">
                  <c:v>45028</c:v>
                </c:pt>
                <c:pt idx="96">
                  <c:v>45029</c:v>
                </c:pt>
                <c:pt idx="97">
                  <c:v>45030</c:v>
                </c:pt>
                <c:pt idx="98">
                  <c:v>45033</c:v>
                </c:pt>
                <c:pt idx="99">
                  <c:v>45034</c:v>
                </c:pt>
                <c:pt idx="100">
                  <c:v>45035</c:v>
                </c:pt>
                <c:pt idx="101">
                  <c:v>45036</c:v>
                </c:pt>
                <c:pt idx="102">
                  <c:v>45037</c:v>
                </c:pt>
                <c:pt idx="103">
                  <c:v>45040</c:v>
                </c:pt>
                <c:pt idx="104">
                  <c:v>45041</c:v>
                </c:pt>
                <c:pt idx="105">
                  <c:v>45042</c:v>
                </c:pt>
                <c:pt idx="106">
                  <c:v>45043</c:v>
                </c:pt>
                <c:pt idx="107">
                  <c:v>45044</c:v>
                </c:pt>
                <c:pt idx="108">
                  <c:v>45048</c:v>
                </c:pt>
                <c:pt idx="109">
                  <c:v>45049</c:v>
                </c:pt>
                <c:pt idx="110">
                  <c:v>45050</c:v>
                </c:pt>
                <c:pt idx="111">
                  <c:v>45051</c:v>
                </c:pt>
                <c:pt idx="112">
                  <c:v>45054</c:v>
                </c:pt>
                <c:pt idx="113">
                  <c:v>45055</c:v>
                </c:pt>
                <c:pt idx="114">
                  <c:v>45056</c:v>
                </c:pt>
                <c:pt idx="115">
                  <c:v>45057</c:v>
                </c:pt>
                <c:pt idx="116">
                  <c:v>45058</c:v>
                </c:pt>
                <c:pt idx="117">
                  <c:v>45061</c:v>
                </c:pt>
                <c:pt idx="118">
                  <c:v>45062</c:v>
                </c:pt>
                <c:pt idx="119">
                  <c:v>45063</c:v>
                </c:pt>
                <c:pt idx="120">
                  <c:v>45065</c:v>
                </c:pt>
                <c:pt idx="121">
                  <c:v>45068</c:v>
                </c:pt>
                <c:pt idx="122">
                  <c:v>45069</c:v>
                </c:pt>
                <c:pt idx="123">
                  <c:v>45070</c:v>
                </c:pt>
                <c:pt idx="124">
                  <c:v>45071</c:v>
                </c:pt>
                <c:pt idx="125">
                  <c:v>45072</c:v>
                </c:pt>
                <c:pt idx="126">
                  <c:v>45076</c:v>
                </c:pt>
                <c:pt idx="127">
                  <c:v>45077</c:v>
                </c:pt>
                <c:pt idx="128">
                  <c:v>45078</c:v>
                </c:pt>
                <c:pt idx="129">
                  <c:v>45079</c:v>
                </c:pt>
                <c:pt idx="130">
                  <c:v>45082</c:v>
                </c:pt>
                <c:pt idx="131">
                  <c:v>45083</c:v>
                </c:pt>
                <c:pt idx="132">
                  <c:v>45084</c:v>
                </c:pt>
                <c:pt idx="133">
                  <c:v>45085</c:v>
                </c:pt>
                <c:pt idx="134">
                  <c:v>45086</c:v>
                </c:pt>
                <c:pt idx="135">
                  <c:v>45089</c:v>
                </c:pt>
                <c:pt idx="136">
                  <c:v>45090</c:v>
                </c:pt>
                <c:pt idx="137">
                  <c:v>45091</c:v>
                </c:pt>
                <c:pt idx="138">
                  <c:v>45092</c:v>
                </c:pt>
                <c:pt idx="139">
                  <c:v>45093</c:v>
                </c:pt>
                <c:pt idx="140">
                  <c:v>45097</c:v>
                </c:pt>
                <c:pt idx="141">
                  <c:v>45098</c:v>
                </c:pt>
                <c:pt idx="142">
                  <c:v>45099</c:v>
                </c:pt>
                <c:pt idx="143">
                  <c:v>45100</c:v>
                </c:pt>
                <c:pt idx="144">
                  <c:v>45103</c:v>
                </c:pt>
                <c:pt idx="145">
                  <c:v>45104</c:v>
                </c:pt>
                <c:pt idx="146">
                  <c:v>45105</c:v>
                </c:pt>
                <c:pt idx="147">
                  <c:v>45106</c:v>
                </c:pt>
                <c:pt idx="148">
                  <c:v>45107</c:v>
                </c:pt>
                <c:pt idx="149">
                  <c:v>45110</c:v>
                </c:pt>
                <c:pt idx="150">
                  <c:v>45112</c:v>
                </c:pt>
                <c:pt idx="151">
                  <c:v>45113</c:v>
                </c:pt>
                <c:pt idx="152">
                  <c:v>45114</c:v>
                </c:pt>
                <c:pt idx="153">
                  <c:v>45117</c:v>
                </c:pt>
                <c:pt idx="154">
                  <c:v>45118</c:v>
                </c:pt>
                <c:pt idx="155">
                  <c:v>45119</c:v>
                </c:pt>
                <c:pt idx="156">
                  <c:v>45120</c:v>
                </c:pt>
                <c:pt idx="157">
                  <c:v>45121</c:v>
                </c:pt>
                <c:pt idx="158">
                  <c:v>45124</c:v>
                </c:pt>
                <c:pt idx="159">
                  <c:v>45125</c:v>
                </c:pt>
                <c:pt idx="160">
                  <c:v>45126</c:v>
                </c:pt>
                <c:pt idx="161">
                  <c:v>45127</c:v>
                </c:pt>
                <c:pt idx="162">
                  <c:v>45128</c:v>
                </c:pt>
                <c:pt idx="163">
                  <c:v>45131</c:v>
                </c:pt>
                <c:pt idx="164">
                  <c:v>45132</c:v>
                </c:pt>
                <c:pt idx="165">
                  <c:v>45133</c:v>
                </c:pt>
                <c:pt idx="166">
                  <c:v>45134</c:v>
                </c:pt>
                <c:pt idx="167">
                  <c:v>45135</c:v>
                </c:pt>
                <c:pt idx="168">
                  <c:v>45138</c:v>
                </c:pt>
                <c:pt idx="169">
                  <c:v>45140</c:v>
                </c:pt>
                <c:pt idx="170">
                  <c:v>45141</c:v>
                </c:pt>
                <c:pt idx="171">
                  <c:v>45142</c:v>
                </c:pt>
                <c:pt idx="172">
                  <c:v>45145</c:v>
                </c:pt>
                <c:pt idx="173">
                  <c:v>45146</c:v>
                </c:pt>
                <c:pt idx="174">
                  <c:v>45147</c:v>
                </c:pt>
                <c:pt idx="175">
                  <c:v>45148</c:v>
                </c:pt>
                <c:pt idx="176">
                  <c:v>45149</c:v>
                </c:pt>
                <c:pt idx="177">
                  <c:v>45152</c:v>
                </c:pt>
                <c:pt idx="178">
                  <c:v>45153</c:v>
                </c:pt>
                <c:pt idx="179">
                  <c:v>45154</c:v>
                </c:pt>
                <c:pt idx="180">
                  <c:v>45155</c:v>
                </c:pt>
                <c:pt idx="181">
                  <c:v>45156</c:v>
                </c:pt>
                <c:pt idx="182">
                  <c:v>45159</c:v>
                </c:pt>
                <c:pt idx="183">
                  <c:v>45160</c:v>
                </c:pt>
                <c:pt idx="184">
                  <c:v>45161</c:v>
                </c:pt>
                <c:pt idx="185">
                  <c:v>45162</c:v>
                </c:pt>
                <c:pt idx="186">
                  <c:v>45163</c:v>
                </c:pt>
                <c:pt idx="187">
                  <c:v>45166</c:v>
                </c:pt>
                <c:pt idx="188">
                  <c:v>45167</c:v>
                </c:pt>
                <c:pt idx="189">
                  <c:v>45168</c:v>
                </c:pt>
                <c:pt idx="190">
                  <c:v>45169</c:v>
                </c:pt>
                <c:pt idx="191">
                  <c:v>45170</c:v>
                </c:pt>
                <c:pt idx="192">
                  <c:v>45174</c:v>
                </c:pt>
                <c:pt idx="193">
                  <c:v>45175</c:v>
                </c:pt>
                <c:pt idx="194">
                  <c:v>45176</c:v>
                </c:pt>
                <c:pt idx="195">
                  <c:v>45177</c:v>
                </c:pt>
                <c:pt idx="196">
                  <c:v>45180</c:v>
                </c:pt>
                <c:pt idx="197">
                  <c:v>45181</c:v>
                </c:pt>
                <c:pt idx="198">
                  <c:v>45182</c:v>
                </c:pt>
                <c:pt idx="199">
                  <c:v>45183</c:v>
                </c:pt>
                <c:pt idx="200">
                  <c:v>45184</c:v>
                </c:pt>
                <c:pt idx="201">
                  <c:v>45187</c:v>
                </c:pt>
                <c:pt idx="202">
                  <c:v>45188</c:v>
                </c:pt>
                <c:pt idx="203">
                  <c:v>45189</c:v>
                </c:pt>
                <c:pt idx="204">
                  <c:v>45190</c:v>
                </c:pt>
                <c:pt idx="205">
                  <c:v>45191</c:v>
                </c:pt>
                <c:pt idx="206">
                  <c:v>45194</c:v>
                </c:pt>
                <c:pt idx="207">
                  <c:v>45195</c:v>
                </c:pt>
                <c:pt idx="208">
                  <c:v>45196</c:v>
                </c:pt>
                <c:pt idx="209">
                  <c:v>45197</c:v>
                </c:pt>
                <c:pt idx="210">
                  <c:v>45198</c:v>
                </c:pt>
                <c:pt idx="211">
                  <c:v>45201</c:v>
                </c:pt>
                <c:pt idx="212">
                  <c:v>45202</c:v>
                </c:pt>
                <c:pt idx="213">
                  <c:v>45203</c:v>
                </c:pt>
                <c:pt idx="214">
                  <c:v>45204</c:v>
                </c:pt>
                <c:pt idx="215">
                  <c:v>45205</c:v>
                </c:pt>
                <c:pt idx="216">
                  <c:v>45208</c:v>
                </c:pt>
                <c:pt idx="217">
                  <c:v>45209</c:v>
                </c:pt>
                <c:pt idx="218">
                  <c:v>45210</c:v>
                </c:pt>
                <c:pt idx="219">
                  <c:v>45211</c:v>
                </c:pt>
                <c:pt idx="220">
                  <c:v>45212</c:v>
                </c:pt>
                <c:pt idx="221">
                  <c:v>45215</c:v>
                </c:pt>
                <c:pt idx="222">
                  <c:v>45216</c:v>
                </c:pt>
                <c:pt idx="223">
                  <c:v>45217</c:v>
                </c:pt>
                <c:pt idx="224">
                  <c:v>45218</c:v>
                </c:pt>
                <c:pt idx="225">
                  <c:v>45219</c:v>
                </c:pt>
                <c:pt idx="226">
                  <c:v>45222</c:v>
                </c:pt>
                <c:pt idx="227">
                  <c:v>45223</c:v>
                </c:pt>
                <c:pt idx="228">
                  <c:v>45224</c:v>
                </c:pt>
                <c:pt idx="229">
                  <c:v>45225</c:v>
                </c:pt>
                <c:pt idx="230">
                  <c:v>45226</c:v>
                </c:pt>
                <c:pt idx="231">
                  <c:v>45229</c:v>
                </c:pt>
                <c:pt idx="232">
                  <c:v>45230</c:v>
                </c:pt>
                <c:pt idx="233">
                  <c:v>45231</c:v>
                </c:pt>
                <c:pt idx="234">
                  <c:v>45232</c:v>
                </c:pt>
                <c:pt idx="235">
                  <c:v>45233</c:v>
                </c:pt>
                <c:pt idx="236">
                  <c:v>45236</c:v>
                </c:pt>
                <c:pt idx="237">
                  <c:v>45237</c:v>
                </c:pt>
                <c:pt idx="238">
                  <c:v>45238</c:v>
                </c:pt>
                <c:pt idx="239">
                  <c:v>45239</c:v>
                </c:pt>
                <c:pt idx="240">
                  <c:v>45240</c:v>
                </c:pt>
                <c:pt idx="241">
                  <c:v>45243</c:v>
                </c:pt>
                <c:pt idx="242">
                  <c:v>45244</c:v>
                </c:pt>
                <c:pt idx="243">
                  <c:v>45245</c:v>
                </c:pt>
                <c:pt idx="244">
                  <c:v>45246</c:v>
                </c:pt>
                <c:pt idx="245">
                  <c:v>45247</c:v>
                </c:pt>
                <c:pt idx="246">
                  <c:v>45250</c:v>
                </c:pt>
                <c:pt idx="247">
                  <c:v>45251</c:v>
                </c:pt>
                <c:pt idx="248">
                  <c:v>45252</c:v>
                </c:pt>
                <c:pt idx="249">
                  <c:v>45254</c:v>
                </c:pt>
                <c:pt idx="250">
                  <c:v>45257</c:v>
                </c:pt>
                <c:pt idx="251">
                  <c:v>45258</c:v>
                </c:pt>
                <c:pt idx="252">
                  <c:v>45259</c:v>
                </c:pt>
                <c:pt idx="253">
                  <c:v>45260</c:v>
                </c:pt>
                <c:pt idx="254">
                  <c:v>45261</c:v>
                </c:pt>
                <c:pt idx="255">
                  <c:v>45264</c:v>
                </c:pt>
                <c:pt idx="256">
                  <c:v>45265</c:v>
                </c:pt>
                <c:pt idx="257">
                  <c:v>45266</c:v>
                </c:pt>
                <c:pt idx="258">
                  <c:v>45267</c:v>
                </c:pt>
                <c:pt idx="259">
                  <c:v>45268</c:v>
                </c:pt>
                <c:pt idx="260">
                  <c:v>45271</c:v>
                </c:pt>
                <c:pt idx="261">
                  <c:v>45272</c:v>
                </c:pt>
                <c:pt idx="262">
                  <c:v>45273</c:v>
                </c:pt>
                <c:pt idx="263">
                  <c:v>45274</c:v>
                </c:pt>
                <c:pt idx="264">
                  <c:v>45275</c:v>
                </c:pt>
                <c:pt idx="265">
                  <c:v>45278</c:v>
                </c:pt>
                <c:pt idx="266">
                  <c:v>45279</c:v>
                </c:pt>
                <c:pt idx="267">
                  <c:v>45280</c:v>
                </c:pt>
                <c:pt idx="268">
                  <c:v>45281</c:v>
                </c:pt>
                <c:pt idx="269">
                  <c:v>45282</c:v>
                </c:pt>
                <c:pt idx="270">
                  <c:v>45287</c:v>
                </c:pt>
                <c:pt idx="271">
                  <c:v>45288</c:v>
                </c:pt>
                <c:pt idx="272">
                  <c:v>45289</c:v>
                </c:pt>
                <c:pt idx="273">
                  <c:v>45294</c:v>
                </c:pt>
                <c:pt idx="274">
                  <c:v>45295</c:v>
                </c:pt>
                <c:pt idx="275">
                  <c:v>45296</c:v>
                </c:pt>
                <c:pt idx="276">
                  <c:v>45299</c:v>
                </c:pt>
                <c:pt idx="277">
                  <c:v>45300</c:v>
                </c:pt>
                <c:pt idx="278">
                  <c:v>45301</c:v>
                </c:pt>
                <c:pt idx="279">
                  <c:v>45302</c:v>
                </c:pt>
                <c:pt idx="280">
                  <c:v>45303</c:v>
                </c:pt>
                <c:pt idx="281">
                  <c:v>45307</c:v>
                </c:pt>
                <c:pt idx="282">
                  <c:v>45308</c:v>
                </c:pt>
                <c:pt idx="283">
                  <c:v>45309</c:v>
                </c:pt>
                <c:pt idx="284">
                  <c:v>45310</c:v>
                </c:pt>
                <c:pt idx="285">
                  <c:v>45313</c:v>
                </c:pt>
                <c:pt idx="286">
                  <c:v>45314</c:v>
                </c:pt>
                <c:pt idx="287">
                  <c:v>45315</c:v>
                </c:pt>
                <c:pt idx="288">
                  <c:v>45316</c:v>
                </c:pt>
                <c:pt idx="289">
                  <c:v>45317</c:v>
                </c:pt>
                <c:pt idx="290">
                  <c:v>45320</c:v>
                </c:pt>
                <c:pt idx="291">
                  <c:v>45321</c:v>
                </c:pt>
                <c:pt idx="292">
                  <c:v>45322</c:v>
                </c:pt>
                <c:pt idx="293">
                  <c:v>45323</c:v>
                </c:pt>
                <c:pt idx="294">
                  <c:v>45324</c:v>
                </c:pt>
                <c:pt idx="295">
                  <c:v>45327</c:v>
                </c:pt>
                <c:pt idx="296">
                  <c:v>45328</c:v>
                </c:pt>
                <c:pt idx="297">
                  <c:v>45329</c:v>
                </c:pt>
                <c:pt idx="298">
                  <c:v>45330</c:v>
                </c:pt>
                <c:pt idx="299">
                  <c:v>45331</c:v>
                </c:pt>
                <c:pt idx="300">
                  <c:v>45334</c:v>
                </c:pt>
                <c:pt idx="301">
                  <c:v>45335</c:v>
                </c:pt>
                <c:pt idx="302">
                  <c:v>45336</c:v>
                </c:pt>
                <c:pt idx="303">
                  <c:v>45337</c:v>
                </c:pt>
                <c:pt idx="304">
                  <c:v>45338</c:v>
                </c:pt>
                <c:pt idx="305">
                  <c:v>45342</c:v>
                </c:pt>
                <c:pt idx="306">
                  <c:v>45343</c:v>
                </c:pt>
                <c:pt idx="307">
                  <c:v>45344</c:v>
                </c:pt>
                <c:pt idx="308">
                  <c:v>45345</c:v>
                </c:pt>
                <c:pt idx="309">
                  <c:v>45348</c:v>
                </c:pt>
                <c:pt idx="310">
                  <c:v>45349</c:v>
                </c:pt>
                <c:pt idx="311">
                  <c:v>45350</c:v>
                </c:pt>
                <c:pt idx="312">
                  <c:v>45351</c:v>
                </c:pt>
                <c:pt idx="313">
                  <c:v>45352</c:v>
                </c:pt>
                <c:pt idx="314">
                  <c:v>45355</c:v>
                </c:pt>
                <c:pt idx="315">
                  <c:v>45356</c:v>
                </c:pt>
                <c:pt idx="316">
                  <c:v>45357</c:v>
                </c:pt>
                <c:pt idx="317">
                  <c:v>45358</c:v>
                </c:pt>
                <c:pt idx="318">
                  <c:v>45359</c:v>
                </c:pt>
                <c:pt idx="319">
                  <c:v>45362</c:v>
                </c:pt>
                <c:pt idx="320">
                  <c:v>45363</c:v>
                </c:pt>
                <c:pt idx="321">
                  <c:v>45364</c:v>
                </c:pt>
                <c:pt idx="322">
                  <c:v>45365</c:v>
                </c:pt>
                <c:pt idx="323">
                  <c:v>45366</c:v>
                </c:pt>
                <c:pt idx="324">
                  <c:v>45369</c:v>
                </c:pt>
                <c:pt idx="325">
                  <c:v>45370</c:v>
                </c:pt>
                <c:pt idx="326">
                  <c:v>45371</c:v>
                </c:pt>
                <c:pt idx="327">
                  <c:v>45372</c:v>
                </c:pt>
                <c:pt idx="328">
                  <c:v>45373</c:v>
                </c:pt>
                <c:pt idx="329">
                  <c:v>45376</c:v>
                </c:pt>
                <c:pt idx="330">
                  <c:v>45377</c:v>
                </c:pt>
                <c:pt idx="331">
                  <c:v>45378</c:v>
                </c:pt>
                <c:pt idx="332">
                  <c:v>45379</c:v>
                </c:pt>
                <c:pt idx="333">
                  <c:v>45384</c:v>
                </c:pt>
                <c:pt idx="334">
                  <c:v>45385</c:v>
                </c:pt>
                <c:pt idx="335">
                  <c:v>45386</c:v>
                </c:pt>
                <c:pt idx="336">
                  <c:v>45387</c:v>
                </c:pt>
                <c:pt idx="337">
                  <c:v>45390</c:v>
                </c:pt>
                <c:pt idx="338">
                  <c:v>45391</c:v>
                </c:pt>
                <c:pt idx="339">
                  <c:v>45392</c:v>
                </c:pt>
                <c:pt idx="340">
                  <c:v>45393</c:v>
                </c:pt>
                <c:pt idx="341">
                  <c:v>45394</c:v>
                </c:pt>
                <c:pt idx="342">
                  <c:v>45397</c:v>
                </c:pt>
                <c:pt idx="343">
                  <c:v>45398</c:v>
                </c:pt>
                <c:pt idx="344">
                  <c:v>45399</c:v>
                </c:pt>
                <c:pt idx="345">
                  <c:v>45400</c:v>
                </c:pt>
                <c:pt idx="346">
                  <c:v>45401</c:v>
                </c:pt>
                <c:pt idx="347">
                  <c:v>45404</c:v>
                </c:pt>
                <c:pt idx="348">
                  <c:v>45405</c:v>
                </c:pt>
                <c:pt idx="349">
                  <c:v>45406</c:v>
                </c:pt>
                <c:pt idx="350">
                  <c:v>45407</c:v>
                </c:pt>
                <c:pt idx="351">
                  <c:v>45408</c:v>
                </c:pt>
                <c:pt idx="352">
                  <c:v>45411</c:v>
                </c:pt>
                <c:pt idx="353">
                  <c:v>45412</c:v>
                </c:pt>
                <c:pt idx="354">
                  <c:v>45414</c:v>
                </c:pt>
                <c:pt idx="355">
                  <c:v>45415</c:v>
                </c:pt>
                <c:pt idx="356">
                  <c:v>45418</c:v>
                </c:pt>
                <c:pt idx="357">
                  <c:v>45419</c:v>
                </c:pt>
                <c:pt idx="358">
                  <c:v>45420</c:v>
                </c:pt>
                <c:pt idx="359">
                  <c:v>45422</c:v>
                </c:pt>
                <c:pt idx="360">
                  <c:v>45425</c:v>
                </c:pt>
                <c:pt idx="361">
                  <c:v>45426</c:v>
                </c:pt>
                <c:pt idx="362">
                  <c:v>45427</c:v>
                </c:pt>
                <c:pt idx="363">
                  <c:v>45428</c:v>
                </c:pt>
                <c:pt idx="364">
                  <c:v>45429</c:v>
                </c:pt>
                <c:pt idx="365">
                  <c:v>45433</c:v>
                </c:pt>
                <c:pt idx="366">
                  <c:v>45434</c:v>
                </c:pt>
                <c:pt idx="367">
                  <c:v>45435</c:v>
                </c:pt>
                <c:pt idx="368">
                  <c:v>45436</c:v>
                </c:pt>
                <c:pt idx="369">
                  <c:v>45440</c:v>
                </c:pt>
                <c:pt idx="370">
                  <c:v>45441</c:v>
                </c:pt>
                <c:pt idx="371">
                  <c:v>45442</c:v>
                </c:pt>
                <c:pt idx="372">
                  <c:v>45443</c:v>
                </c:pt>
                <c:pt idx="373">
                  <c:v>45446</c:v>
                </c:pt>
                <c:pt idx="374">
                  <c:v>45447</c:v>
                </c:pt>
                <c:pt idx="375">
                  <c:v>45448</c:v>
                </c:pt>
                <c:pt idx="376">
                  <c:v>45449</c:v>
                </c:pt>
                <c:pt idx="377">
                  <c:v>45450</c:v>
                </c:pt>
                <c:pt idx="378">
                  <c:v>45453</c:v>
                </c:pt>
                <c:pt idx="379">
                  <c:v>45454</c:v>
                </c:pt>
                <c:pt idx="380">
                  <c:v>45455</c:v>
                </c:pt>
                <c:pt idx="381">
                  <c:v>45456</c:v>
                </c:pt>
                <c:pt idx="382">
                  <c:v>45457</c:v>
                </c:pt>
                <c:pt idx="383">
                  <c:v>45460</c:v>
                </c:pt>
                <c:pt idx="384">
                  <c:v>45461</c:v>
                </c:pt>
                <c:pt idx="385">
                  <c:v>45463</c:v>
                </c:pt>
                <c:pt idx="386">
                  <c:v>45464</c:v>
                </c:pt>
                <c:pt idx="387">
                  <c:v>45467</c:v>
                </c:pt>
                <c:pt idx="388">
                  <c:v>45468</c:v>
                </c:pt>
                <c:pt idx="389">
                  <c:v>45469</c:v>
                </c:pt>
                <c:pt idx="390">
                  <c:v>45470</c:v>
                </c:pt>
                <c:pt idx="391">
                  <c:v>45471</c:v>
                </c:pt>
                <c:pt idx="392">
                  <c:v>45474</c:v>
                </c:pt>
                <c:pt idx="393">
                  <c:v>45475</c:v>
                </c:pt>
                <c:pt idx="394">
                  <c:v>45476</c:v>
                </c:pt>
                <c:pt idx="395">
                  <c:v>45478</c:v>
                </c:pt>
                <c:pt idx="396">
                  <c:v>45481</c:v>
                </c:pt>
                <c:pt idx="397">
                  <c:v>45482</c:v>
                </c:pt>
                <c:pt idx="398">
                  <c:v>45483</c:v>
                </c:pt>
                <c:pt idx="399">
                  <c:v>45484</c:v>
                </c:pt>
                <c:pt idx="400">
                  <c:v>45485</c:v>
                </c:pt>
                <c:pt idx="401">
                  <c:v>45488</c:v>
                </c:pt>
                <c:pt idx="402">
                  <c:v>45489</c:v>
                </c:pt>
                <c:pt idx="403">
                  <c:v>45490</c:v>
                </c:pt>
                <c:pt idx="404">
                  <c:v>45491</c:v>
                </c:pt>
                <c:pt idx="405">
                  <c:v>45492</c:v>
                </c:pt>
                <c:pt idx="406">
                  <c:v>45495</c:v>
                </c:pt>
                <c:pt idx="407">
                  <c:v>45496</c:v>
                </c:pt>
                <c:pt idx="408">
                  <c:v>45497</c:v>
                </c:pt>
                <c:pt idx="409">
                  <c:v>45498</c:v>
                </c:pt>
                <c:pt idx="410">
                  <c:v>45499</c:v>
                </c:pt>
                <c:pt idx="411">
                  <c:v>45502</c:v>
                </c:pt>
                <c:pt idx="412">
                  <c:v>45503</c:v>
                </c:pt>
                <c:pt idx="413">
                  <c:v>45504</c:v>
                </c:pt>
                <c:pt idx="414">
                  <c:v>45506</c:v>
                </c:pt>
                <c:pt idx="415">
                  <c:v>45509</c:v>
                </c:pt>
                <c:pt idx="416">
                  <c:v>45510</c:v>
                </c:pt>
                <c:pt idx="417">
                  <c:v>45511</c:v>
                </c:pt>
                <c:pt idx="418">
                  <c:v>45512</c:v>
                </c:pt>
                <c:pt idx="419">
                  <c:v>45513</c:v>
                </c:pt>
                <c:pt idx="420">
                  <c:v>45516</c:v>
                </c:pt>
                <c:pt idx="421">
                  <c:v>45517</c:v>
                </c:pt>
                <c:pt idx="422">
                  <c:v>45518</c:v>
                </c:pt>
                <c:pt idx="423">
                  <c:v>45519</c:v>
                </c:pt>
                <c:pt idx="424">
                  <c:v>45520</c:v>
                </c:pt>
                <c:pt idx="425">
                  <c:v>45523</c:v>
                </c:pt>
                <c:pt idx="426">
                  <c:v>45524</c:v>
                </c:pt>
                <c:pt idx="427">
                  <c:v>45525</c:v>
                </c:pt>
                <c:pt idx="428">
                  <c:v>45526</c:v>
                </c:pt>
                <c:pt idx="429">
                  <c:v>45527</c:v>
                </c:pt>
                <c:pt idx="430">
                  <c:v>45530</c:v>
                </c:pt>
                <c:pt idx="431">
                  <c:v>45531</c:v>
                </c:pt>
                <c:pt idx="432">
                  <c:v>45532</c:v>
                </c:pt>
                <c:pt idx="433">
                  <c:v>45533</c:v>
                </c:pt>
                <c:pt idx="434">
                  <c:v>45534</c:v>
                </c:pt>
                <c:pt idx="435">
                  <c:v>45538</c:v>
                </c:pt>
                <c:pt idx="436">
                  <c:v>45539</c:v>
                </c:pt>
                <c:pt idx="437">
                  <c:v>45540</c:v>
                </c:pt>
                <c:pt idx="438">
                  <c:v>45541</c:v>
                </c:pt>
                <c:pt idx="439">
                  <c:v>45544</c:v>
                </c:pt>
                <c:pt idx="440">
                  <c:v>45545</c:v>
                </c:pt>
                <c:pt idx="441">
                  <c:v>45546</c:v>
                </c:pt>
                <c:pt idx="442">
                  <c:v>45547</c:v>
                </c:pt>
                <c:pt idx="443">
                  <c:v>45548</c:v>
                </c:pt>
                <c:pt idx="444">
                  <c:v>45551</c:v>
                </c:pt>
                <c:pt idx="445">
                  <c:v>45552</c:v>
                </c:pt>
                <c:pt idx="446">
                  <c:v>45553</c:v>
                </c:pt>
                <c:pt idx="447">
                  <c:v>45554</c:v>
                </c:pt>
                <c:pt idx="448">
                  <c:v>45555</c:v>
                </c:pt>
                <c:pt idx="449">
                  <c:v>45558</c:v>
                </c:pt>
                <c:pt idx="450">
                  <c:v>45559</c:v>
                </c:pt>
                <c:pt idx="451">
                  <c:v>45560</c:v>
                </c:pt>
                <c:pt idx="452">
                  <c:v>45561</c:v>
                </c:pt>
                <c:pt idx="453">
                  <c:v>45562</c:v>
                </c:pt>
                <c:pt idx="454">
                  <c:v>45565</c:v>
                </c:pt>
                <c:pt idx="455">
                  <c:v>45566</c:v>
                </c:pt>
                <c:pt idx="456">
                  <c:v>45567</c:v>
                </c:pt>
                <c:pt idx="457">
                  <c:v>45568</c:v>
                </c:pt>
                <c:pt idx="458">
                  <c:v>45569</c:v>
                </c:pt>
                <c:pt idx="459">
                  <c:v>45572</c:v>
                </c:pt>
                <c:pt idx="460">
                  <c:v>45573</c:v>
                </c:pt>
                <c:pt idx="461">
                  <c:v>45574</c:v>
                </c:pt>
                <c:pt idx="462">
                  <c:v>45575</c:v>
                </c:pt>
                <c:pt idx="463">
                  <c:v>45576</c:v>
                </c:pt>
                <c:pt idx="464">
                  <c:v>45579</c:v>
                </c:pt>
                <c:pt idx="465">
                  <c:v>45580</c:v>
                </c:pt>
                <c:pt idx="466">
                  <c:v>45581</c:v>
                </c:pt>
                <c:pt idx="467">
                  <c:v>45582</c:v>
                </c:pt>
                <c:pt idx="468">
                  <c:v>45583</c:v>
                </c:pt>
                <c:pt idx="469">
                  <c:v>45586</c:v>
                </c:pt>
                <c:pt idx="470">
                  <c:v>45587</c:v>
                </c:pt>
                <c:pt idx="471">
                  <c:v>45588</c:v>
                </c:pt>
                <c:pt idx="472">
                  <c:v>45589</c:v>
                </c:pt>
                <c:pt idx="473">
                  <c:v>45590</c:v>
                </c:pt>
                <c:pt idx="474">
                  <c:v>45593</c:v>
                </c:pt>
                <c:pt idx="475">
                  <c:v>45594</c:v>
                </c:pt>
                <c:pt idx="476">
                  <c:v>45595</c:v>
                </c:pt>
                <c:pt idx="477">
                  <c:v>45596</c:v>
                </c:pt>
                <c:pt idx="478">
                  <c:v>45597</c:v>
                </c:pt>
                <c:pt idx="479">
                  <c:v>45600</c:v>
                </c:pt>
                <c:pt idx="480">
                  <c:v>45601</c:v>
                </c:pt>
                <c:pt idx="481">
                  <c:v>45602</c:v>
                </c:pt>
                <c:pt idx="482">
                  <c:v>45603</c:v>
                </c:pt>
                <c:pt idx="483">
                  <c:v>45604</c:v>
                </c:pt>
                <c:pt idx="484">
                  <c:v>45607</c:v>
                </c:pt>
                <c:pt idx="485">
                  <c:v>45608</c:v>
                </c:pt>
                <c:pt idx="486">
                  <c:v>45609</c:v>
                </c:pt>
                <c:pt idx="487">
                  <c:v>45610</c:v>
                </c:pt>
                <c:pt idx="488">
                  <c:v>45611</c:v>
                </c:pt>
                <c:pt idx="489">
                  <c:v>45614</c:v>
                </c:pt>
                <c:pt idx="490">
                  <c:v>45615</c:v>
                </c:pt>
                <c:pt idx="491">
                  <c:v>45616</c:v>
                </c:pt>
                <c:pt idx="492">
                  <c:v>45617</c:v>
                </c:pt>
                <c:pt idx="493">
                  <c:v>45618</c:v>
                </c:pt>
                <c:pt idx="494">
                  <c:v>45621</c:v>
                </c:pt>
                <c:pt idx="495">
                  <c:v>45622</c:v>
                </c:pt>
                <c:pt idx="496">
                  <c:v>45623</c:v>
                </c:pt>
                <c:pt idx="497">
                  <c:v>45625</c:v>
                </c:pt>
                <c:pt idx="498">
                  <c:v>45628</c:v>
                </c:pt>
                <c:pt idx="499">
                  <c:v>45629</c:v>
                </c:pt>
                <c:pt idx="500">
                  <c:v>45630</c:v>
                </c:pt>
                <c:pt idx="501">
                  <c:v>45631</c:v>
                </c:pt>
                <c:pt idx="502">
                  <c:v>45632</c:v>
                </c:pt>
                <c:pt idx="503">
                  <c:v>45635</c:v>
                </c:pt>
                <c:pt idx="504">
                  <c:v>45636</c:v>
                </c:pt>
                <c:pt idx="505">
                  <c:v>45637</c:v>
                </c:pt>
                <c:pt idx="506">
                  <c:v>45638</c:v>
                </c:pt>
                <c:pt idx="507">
                  <c:v>45639</c:v>
                </c:pt>
                <c:pt idx="508">
                  <c:v>45642</c:v>
                </c:pt>
                <c:pt idx="509">
                  <c:v>45643</c:v>
                </c:pt>
                <c:pt idx="510">
                  <c:v>45644</c:v>
                </c:pt>
                <c:pt idx="511">
                  <c:v>45645</c:v>
                </c:pt>
                <c:pt idx="512">
                  <c:v>45646</c:v>
                </c:pt>
                <c:pt idx="513">
                  <c:v>45649</c:v>
                </c:pt>
                <c:pt idx="514">
                  <c:v>45653</c:v>
                </c:pt>
                <c:pt idx="515">
                  <c:v>45656</c:v>
                </c:pt>
                <c:pt idx="516">
                  <c:v>45660</c:v>
                </c:pt>
                <c:pt idx="517">
                  <c:v>45663</c:v>
                </c:pt>
                <c:pt idx="518">
                  <c:v>45664</c:v>
                </c:pt>
                <c:pt idx="519">
                  <c:v>45665</c:v>
                </c:pt>
                <c:pt idx="520">
                  <c:v>45667</c:v>
                </c:pt>
                <c:pt idx="521">
                  <c:v>45670</c:v>
                </c:pt>
                <c:pt idx="522">
                  <c:v>45671</c:v>
                </c:pt>
                <c:pt idx="523">
                  <c:v>45672</c:v>
                </c:pt>
                <c:pt idx="524">
                  <c:v>45673</c:v>
                </c:pt>
                <c:pt idx="525">
                  <c:v>45674</c:v>
                </c:pt>
                <c:pt idx="526">
                  <c:v>45678</c:v>
                </c:pt>
                <c:pt idx="527">
                  <c:v>45679</c:v>
                </c:pt>
                <c:pt idx="528">
                  <c:v>45680</c:v>
                </c:pt>
                <c:pt idx="529">
                  <c:v>45681</c:v>
                </c:pt>
                <c:pt idx="530">
                  <c:v>45684</c:v>
                </c:pt>
                <c:pt idx="531">
                  <c:v>45685</c:v>
                </c:pt>
                <c:pt idx="532">
                  <c:v>45686</c:v>
                </c:pt>
                <c:pt idx="533">
                  <c:v>45687</c:v>
                </c:pt>
                <c:pt idx="534">
                  <c:v>45688</c:v>
                </c:pt>
                <c:pt idx="535">
                  <c:v>45691</c:v>
                </c:pt>
                <c:pt idx="536">
                  <c:v>45692</c:v>
                </c:pt>
                <c:pt idx="537">
                  <c:v>45693</c:v>
                </c:pt>
                <c:pt idx="538">
                  <c:v>45694</c:v>
                </c:pt>
                <c:pt idx="539">
                  <c:v>45695</c:v>
                </c:pt>
                <c:pt idx="540">
                  <c:v>45698</c:v>
                </c:pt>
                <c:pt idx="541">
                  <c:v>45699</c:v>
                </c:pt>
                <c:pt idx="542">
                  <c:v>45700</c:v>
                </c:pt>
                <c:pt idx="543">
                  <c:v>45701</c:v>
                </c:pt>
                <c:pt idx="544">
                  <c:v>45702</c:v>
                </c:pt>
                <c:pt idx="545">
                  <c:v>45706</c:v>
                </c:pt>
                <c:pt idx="546">
                  <c:v>45707</c:v>
                </c:pt>
                <c:pt idx="547">
                  <c:v>45708</c:v>
                </c:pt>
                <c:pt idx="548">
                  <c:v>45709</c:v>
                </c:pt>
                <c:pt idx="549">
                  <c:v>45712</c:v>
                </c:pt>
                <c:pt idx="550">
                  <c:v>45713</c:v>
                </c:pt>
                <c:pt idx="551">
                  <c:v>45714</c:v>
                </c:pt>
                <c:pt idx="552">
                  <c:v>45715</c:v>
                </c:pt>
                <c:pt idx="553">
                  <c:v>45716</c:v>
                </c:pt>
                <c:pt idx="554">
                  <c:v>45719</c:v>
                </c:pt>
                <c:pt idx="555">
                  <c:v>45720</c:v>
                </c:pt>
                <c:pt idx="556">
                  <c:v>45721</c:v>
                </c:pt>
                <c:pt idx="557">
                  <c:v>45722</c:v>
                </c:pt>
                <c:pt idx="558">
                  <c:v>45723</c:v>
                </c:pt>
                <c:pt idx="559">
                  <c:v>45726</c:v>
                </c:pt>
                <c:pt idx="560">
                  <c:v>45727</c:v>
                </c:pt>
                <c:pt idx="561">
                  <c:v>45728</c:v>
                </c:pt>
                <c:pt idx="562">
                  <c:v>45729</c:v>
                </c:pt>
              </c:numCache>
            </c:numRef>
          </c:cat>
          <c:val>
            <c:numRef>
              <c:f>'Component &amp; Relative VaR'!$O$12:$O$574</c:f>
              <c:numCache>
                <c:formatCode>0.00%</c:formatCode>
                <c:ptCount val="563"/>
                <c:pt idx="0">
                  <c:v>-5.0836427331913417E-2</c:v>
                </c:pt>
                <c:pt idx="1">
                  <c:v>-5.1175214999179285E-2</c:v>
                </c:pt>
                <c:pt idx="2">
                  <c:v>-4.9750681208108709E-2</c:v>
                </c:pt>
                <c:pt idx="3">
                  <c:v>-5.0318027272432071E-2</c:v>
                </c:pt>
                <c:pt idx="4">
                  <c:v>-5.0167306928296455E-2</c:v>
                </c:pt>
                <c:pt idx="5">
                  <c:v>-5.0995637521622131E-2</c:v>
                </c:pt>
                <c:pt idx="6">
                  <c:v>-5.0837319061629173E-2</c:v>
                </c:pt>
                <c:pt idx="7">
                  <c:v>-5.0499156934565255E-2</c:v>
                </c:pt>
                <c:pt idx="8">
                  <c:v>-5.0842392497177535E-2</c:v>
                </c:pt>
                <c:pt idx="9">
                  <c:v>-5.235072628995454E-2</c:v>
                </c:pt>
                <c:pt idx="10">
                  <c:v>-5.202007969959134E-2</c:v>
                </c:pt>
                <c:pt idx="11">
                  <c:v>-5.3067019955036605E-2</c:v>
                </c:pt>
                <c:pt idx="12">
                  <c:v>-5.2495949568789835E-2</c:v>
                </c:pt>
                <c:pt idx="13">
                  <c:v>-5.2541502664202107E-2</c:v>
                </c:pt>
                <c:pt idx="14">
                  <c:v>-5.2327939608021901E-2</c:v>
                </c:pt>
                <c:pt idx="15">
                  <c:v>-5.2174817790617743E-2</c:v>
                </c:pt>
                <c:pt idx="16">
                  <c:v>-5.2471357825429575E-2</c:v>
                </c:pt>
                <c:pt idx="17">
                  <c:v>-5.2943718347151981E-2</c:v>
                </c:pt>
                <c:pt idx="18">
                  <c:v>-5.2973555536014558E-2</c:v>
                </c:pt>
                <c:pt idx="19">
                  <c:v>-5.2627189666035266E-2</c:v>
                </c:pt>
                <c:pt idx="20">
                  <c:v>-5.2604752498828872E-2</c:v>
                </c:pt>
                <c:pt idx="21">
                  <c:v>-5.2352362389624645E-2</c:v>
                </c:pt>
                <c:pt idx="22">
                  <c:v>-5.2415226943030746E-2</c:v>
                </c:pt>
                <c:pt idx="23">
                  <c:v>-5.2447832622508697E-2</c:v>
                </c:pt>
                <c:pt idx="24">
                  <c:v>-5.2361287077818647E-2</c:v>
                </c:pt>
                <c:pt idx="25">
                  <c:v>-5.227103981441375E-2</c:v>
                </c:pt>
                <c:pt idx="26">
                  <c:v>-5.2235323355452612E-2</c:v>
                </c:pt>
                <c:pt idx="27">
                  <c:v>-5.2207133250457061E-2</c:v>
                </c:pt>
                <c:pt idx="28">
                  <c:v>-5.2346168290389822E-2</c:v>
                </c:pt>
                <c:pt idx="29">
                  <c:v>-5.1102082332714814E-2</c:v>
                </c:pt>
                <c:pt idx="30">
                  <c:v>-5.0792589009830677E-2</c:v>
                </c:pt>
                <c:pt idx="31">
                  <c:v>-5.0824767771551087E-2</c:v>
                </c:pt>
                <c:pt idx="32">
                  <c:v>-5.0618033107236712E-2</c:v>
                </c:pt>
                <c:pt idx="33">
                  <c:v>-4.9928057901182037E-2</c:v>
                </c:pt>
                <c:pt idx="34">
                  <c:v>-4.9862249991025162E-2</c:v>
                </c:pt>
                <c:pt idx="35">
                  <c:v>-4.9565281582490989E-2</c:v>
                </c:pt>
                <c:pt idx="36">
                  <c:v>-4.974378788239605E-2</c:v>
                </c:pt>
                <c:pt idx="37">
                  <c:v>-5.0244977073432708E-2</c:v>
                </c:pt>
                <c:pt idx="38">
                  <c:v>-5.020823109523162E-2</c:v>
                </c:pt>
                <c:pt idx="39">
                  <c:v>-5.018237399348021E-2</c:v>
                </c:pt>
                <c:pt idx="40">
                  <c:v>-5.0021659158648299E-2</c:v>
                </c:pt>
                <c:pt idx="41">
                  <c:v>-5.0252803220973315E-2</c:v>
                </c:pt>
                <c:pt idx="42">
                  <c:v>-4.996861534182008E-2</c:v>
                </c:pt>
                <c:pt idx="43">
                  <c:v>-5.0079113182741136E-2</c:v>
                </c:pt>
                <c:pt idx="44">
                  <c:v>-4.9384306016971892E-2</c:v>
                </c:pt>
                <c:pt idx="45">
                  <c:v>-4.9563515203054423E-2</c:v>
                </c:pt>
                <c:pt idx="46">
                  <c:v>-4.9339430922083614E-2</c:v>
                </c:pt>
                <c:pt idx="47">
                  <c:v>-4.8921680519750807E-2</c:v>
                </c:pt>
                <c:pt idx="48">
                  <c:v>-4.7984391292023948E-2</c:v>
                </c:pt>
                <c:pt idx="49">
                  <c:v>-4.7176653373675805E-2</c:v>
                </c:pt>
                <c:pt idx="50">
                  <c:v>-4.7360073646638835E-2</c:v>
                </c:pt>
                <c:pt idx="51">
                  <c:v>-4.7339174780022426E-2</c:v>
                </c:pt>
                <c:pt idx="52">
                  <c:v>-4.7816335549291947E-2</c:v>
                </c:pt>
                <c:pt idx="53">
                  <c:v>-4.8203064302092348E-2</c:v>
                </c:pt>
                <c:pt idx="54">
                  <c:v>-4.837918189045283E-2</c:v>
                </c:pt>
                <c:pt idx="55">
                  <c:v>-4.8211949748585753E-2</c:v>
                </c:pt>
                <c:pt idx="56">
                  <c:v>-4.802081229268116E-2</c:v>
                </c:pt>
                <c:pt idx="57">
                  <c:v>-4.7900843353938717E-2</c:v>
                </c:pt>
                <c:pt idx="58">
                  <c:v>-4.8156170214951916E-2</c:v>
                </c:pt>
                <c:pt idx="59">
                  <c:v>-4.8100642203540801E-2</c:v>
                </c:pt>
                <c:pt idx="60">
                  <c:v>-4.8251007768148529E-2</c:v>
                </c:pt>
                <c:pt idx="61">
                  <c:v>-4.8341919922958804E-2</c:v>
                </c:pt>
                <c:pt idx="62">
                  <c:v>-4.8271731490474923E-2</c:v>
                </c:pt>
                <c:pt idx="63">
                  <c:v>-4.83871037730811E-2</c:v>
                </c:pt>
                <c:pt idx="64">
                  <c:v>-4.8534245655249143E-2</c:v>
                </c:pt>
                <c:pt idx="65">
                  <c:v>-4.8230202567880569E-2</c:v>
                </c:pt>
                <c:pt idx="66">
                  <c:v>-4.8119016252644253E-2</c:v>
                </c:pt>
                <c:pt idx="67">
                  <c:v>-4.8005453554997218E-2</c:v>
                </c:pt>
                <c:pt idx="68">
                  <c:v>-4.805419013675747E-2</c:v>
                </c:pt>
                <c:pt idx="69">
                  <c:v>-4.786164761894781E-2</c:v>
                </c:pt>
                <c:pt idx="70">
                  <c:v>-4.8152362548801175E-2</c:v>
                </c:pt>
                <c:pt idx="71">
                  <c:v>-4.8199963695713791E-2</c:v>
                </c:pt>
                <c:pt idx="72">
                  <c:v>-4.7814297516007812E-2</c:v>
                </c:pt>
                <c:pt idx="73">
                  <c:v>-4.6276069314296356E-2</c:v>
                </c:pt>
                <c:pt idx="74">
                  <c:v>-4.6235141066721816E-2</c:v>
                </c:pt>
                <c:pt idx="75">
                  <c:v>-4.6432662748220943E-2</c:v>
                </c:pt>
                <c:pt idx="76">
                  <c:v>-4.635561013022961E-2</c:v>
                </c:pt>
                <c:pt idx="77">
                  <c:v>-4.7213951102940806E-2</c:v>
                </c:pt>
                <c:pt idx="78">
                  <c:v>-4.694865640139502E-2</c:v>
                </c:pt>
                <c:pt idx="79">
                  <c:v>-4.6812750296370366E-2</c:v>
                </c:pt>
                <c:pt idx="80">
                  <c:v>-4.7158188404894961E-2</c:v>
                </c:pt>
                <c:pt idx="81">
                  <c:v>-4.7202348023727941E-2</c:v>
                </c:pt>
                <c:pt idx="82">
                  <c:v>-4.623642836938708E-2</c:v>
                </c:pt>
                <c:pt idx="83">
                  <c:v>-4.6120295677994291E-2</c:v>
                </c:pt>
                <c:pt idx="84">
                  <c:v>-4.6533915233686336E-2</c:v>
                </c:pt>
                <c:pt idx="85">
                  <c:v>-4.9907676575941029E-2</c:v>
                </c:pt>
                <c:pt idx="86">
                  <c:v>-5.0305513712267026E-2</c:v>
                </c:pt>
                <c:pt idx="87">
                  <c:v>-4.9424821206772981E-2</c:v>
                </c:pt>
                <c:pt idx="88">
                  <c:v>-4.993322869126831E-2</c:v>
                </c:pt>
                <c:pt idx="89">
                  <c:v>-4.9883293181264866E-2</c:v>
                </c:pt>
                <c:pt idx="90">
                  <c:v>-5.0161410499806353E-2</c:v>
                </c:pt>
                <c:pt idx="91">
                  <c:v>-5.0449690382079138E-2</c:v>
                </c:pt>
                <c:pt idx="92">
                  <c:v>-5.0935700152990371E-2</c:v>
                </c:pt>
                <c:pt idx="93">
                  <c:v>-5.097254827039871E-2</c:v>
                </c:pt>
                <c:pt idx="94">
                  <c:v>-5.0875583475166082E-2</c:v>
                </c:pt>
                <c:pt idx="95">
                  <c:v>-5.09417490047743E-2</c:v>
                </c:pt>
                <c:pt idx="96">
                  <c:v>-5.1501215857787927E-2</c:v>
                </c:pt>
                <c:pt idx="97">
                  <c:v>-5.2239703906648997E-2</c:v>
                </c:pt>
                <c:pt idx="98">
                  <c:v>-5.2928541147047731E-2</c:v>
                </c:pt>
                <c:pt idx="99">
                  <c:v>-5.2126300760994775E-2</c:v>
                </c:pt>
                <c:pt idx="100">
                  <c:v>-5.2224690400224039E-2</c:v>
                </c:pt>
                <c:pt idx="101">
                  <c:v>-5.1876689227888961E-2</c:v>
                </c:pt>
                <c:pt idx="102">
                  <c:v>-5.1934314584794347E-2</c:v>
                </c:pt>
                <c:pt idx="103">
                  <c:v>-5.2691013585518448E-2</c:v>
                </c:pt>
                <c:pt idx="104">
                  <c:v>-5.4417349990305133E-2</c:v>
                </c:pt>
                <c:pt idx="105">
                  <c:v>-5.3843555860228078E-2</c:v>
                </c:pt>
                <c:pt idx="106">
                  <c:v>-5.4050151501973731E-2</c:v>
                </c:pt>
                <c:pt idx="107">
                  <c:v>-5.3575653539335119E-2</c:v>
                </c:pt>
                <c:pt idx="108">
                  <c:v>-5.4318264045947438E-2</c:v>
                </c:pt>
                <c:pt idx="109">
                  <c:v>-5.3871356253083695E-2</c:v>
                </c:pt>
                <c:pt idx="110">
                  <c:v>-5.4386257736849394E-2</c:v>
                </c:pt>
                <c:pt idx="111">
                  <c:v>-5.426525768687198E-2</c:v>
                </c:pt>
                <c:pt idx="112">
                  <c:v>-5.4356527374927632E-2</c:v>
                </c:pt>
                <c:pt idx="113">
                  <c:v>-5.3986114522092406E-2</c:v>
                </c:pt>
                <c:pt idx="114">
                  <c:v>-5.4087023958388658E-2</c:v>
                </c:pt>
                <c:pt idx="115">
                  <c:v>-5.4173964818818789E-2</c:v>
                </c:pt>
                <c:pt idx="116">
                  <c:v>-5.410297657019008E-2</c:v>
                </c:pt>
                <c:pt idx="117">
                  <c:v>-5.4153676685113949E-2</c:v>
                </c:pt>
                <c:pt idx="118">
                  <c:v>-5.4351052834265993E-2</c:v>
                </c:pt>
                <c:pt idx="119">
                  <c:v>-5.3917240038046224E-2</c:v>
                </c:pt>
                <c:pt idx="120">
                  <c:v>-5.3087638253142472E-2</c:v>
                </c:pt>
                <c:pt idx="121">
                  <c:v>-5.3746470878878926E-2</c:v>
                </c:pt>
                <c:pt idx="122">
                  <c:v>-5.3475751856983444E-2</c:v>
                </c:pt>
                <c:pt idx="123">
                  <c:v>-5.3780336515556269E-2</c:v>
                </c:pt>
                <c:pt idx="124">
                  <c:v>-5.3029115193523504E-2</c:v>
                </c:pt>
                <c:pt idx="125">
                  <c:v>-5.2796195222349004E-2</c:v>
                </c:pt>
                <c:pt idx="126">
                  <c:v>-5.2585269515374344E-2</c:v>
                </c:pt>
                <c:pt idx="127">
                  <c:v>-5.2892892420245981E-2</c:v>
                </c:pt>
                <c:pt idx="128">
                  <c:v>-5.2808465271730068E-2</c:v>
                </c:pt>
                <c:pt idx="129">
                  <c:v>-5.3157428555219106E-2</c:v>
                </c:pt>
                <c:pt idx="130">
                  <c:v>-5.3944841032646129E-2</c:v>
                </c:pt>
                <c:pt idx="131">
                  <c:v>-5.3905465374518437E-2</c:v>
                </c:pt>
                <c:pt idx="132">
                  <c:v>-5.3955561924655615E-2</c:v>
                </c:pt>
                <c:pt idx="133">
                  <c:v>-5.4828944945222037E-2</c:v>
                </c:pt>
                <c:pt idx="134">
                  <c:v>-5.5080856987048038E-2</c:v>
                </c:pt>
                <c:pt idx="135">
                  <c:v>-5.5316438487033701E-2</c:v>
                </c:pt>
                <c:pt idx="136">
                  <c:v>-5.5018317270303756E-2</c:v>
                </c:pt>
                <c:pt idx="137">
                  <c:v>-5.4895039738158569E-2</c:v>
                </c:pt>
                <c:pt idx="138">
                  <c:v>-5.500235898900404E-2</c:v>
                </c:pt>
                <c:pt idx="139">
                  <c:v>-5.5135900620610953E-2</c:v>
                </c:pt>
                <c:pt idx="140">
                  <c:v>-5.5376862987773681E-2</c:v>
                </c:pt>
                <c:pt idx="141">
                  <c:v>-5.5265857678824533E-2</c:v>
                </c:pt>
                <c:pt idx="142">
                  <c:v>-5.4933362883898967E-2</c:v>
                </c:pt>
                <c:pt idx="143">
                  <c:v>-5.4927373912257257E-2</c:v>
                </c:pt>
                <c:pt idx="144">
                  <c:v>-5.4373272943254523E-2</c:v>
                </c:pt>
                <c:pt idx="145">
                  <c:v>-5.4000784462719609E-2</c:v>
                </c:pt>
                <c:pt idx="146">
                  <c:v>-5.4166323743497426E-2</c:v>
                </c:pt>
                <c:pt idx="147">
                  <c:v>-5.4299928076304689E-2</c:v>
                </c:pt>
                <c:pt idx="148">
                  <c:v>-5.4489795846095722E-2</c:v>
                </c:pt>
                <c:pt idx="149">
                  <c:v>-5.3702733762526184E-2</c:v>
                </c:pt>
                <c:pt idx="150">
                  <c:v>-5.4511171784235937E-2</c:v>
                </c:pt>
                <c:pt idx="151">
                  <c:v>-5.4457332107702823E-2</c:v>
                </c:pt>
                <c:pt idx="152">
                  <c:v>-5.2989690992349521E-2</c:v>
                </c:pt>
                <c:pt idx="153">
                  <c:v>-5.3270416701231296E-2</c:v>
                </c:pt>
                <c:pt idx="154">
                  <c:v>-5.3147684351890656E-2</c:v>
                </c:pt>
                <c:pt idx="155">
                  <c:v>-5.2679794974194692E-2</c:v>
                </c:pt>
                <c:pt idx="156">
                  <c:v>-5.2369472500500433E-2</c:v>
                </c:pt>
                <c:pt idx="157">
                  <c:v>-5.2623499803280217E-2</c:v>
                </c:pt>
                <c:pt idx="158">
                  <c:v>-5.2639193005825702E-2</c:v>
                </c:pt>
                <c:pt idx="159">
                  <c:v>-5.4265059456779077E-2</c:v>
                </c:pt>
                <c:pt idx="160">
                  <c:v>-5.4251635905970624E-2</c:v>
                </c:pt>
                <c:pt idx="161">
                  <c:v>-5.4722193008853191E-2</c:v>
                </c:pt>
                <c:pt idx="162">
                  <c:v>-5.4623561529804937E-2</c:v>
                </c:pt>
                <c:pt idx="163">
                  <c:v>-5.4440952153917067E-2</c:v>
                </c:pt>
                <c:pt idx="164">
                  <c:v>-5.434340607704366E-2</c:v>
                </c:pt>
                <c:pt idx="165">
                  <c:v>-5.3904903505734417E-2</c:v>
                </c:pt>
                <c:pt idx="166">
                  <c:v>-5.3969092047035462E-2</c:v>
                </c:pt>
                <c:pt idx="167">
                  <c:v>-5.3849477448652198E-2</c:v>
                </c:pt>
                <c:pt idx="168">
                  <c:v>-5.4852396511847437E-2</c:v>
                </c:pt>
                <c:pt idx="169">
                  <c:v>-5.5201421173683131E-2</c:v>
                </c:pt>
                <c:pt idx="170">
                  <c:v>-5.4674557119795179E-2</c:v>
                </c:pt>
                <c:pt idx="171">
                  <c:v>-5.5212660218985132E-2</c:v>
                </c:pt>
                <c:pt idx="172">
                  <c:v>-5.5570462544281087E-2</c:v>
                </c:pt>
                <c:pt idx="173">
                  <c:v>-5.5659893873762564E-2</c:v>
                </c:pt>
                <c:pt idx="174">
                  <c:v>-5.5946997918691004E-2</c:v>
                </c:pt>
                <c:pt idx="175">
                  <c:v>-5.5743470778821649E-2</c:v>
                </c:pt>
                <c:pt idx="176">
                  <c:v>-5.6576683482383247E-2</c:v>
                </c:pt>
                <c:pt idx="177">
                  <c:v>-5.6473595714804418E-2</c:v>
                </c:pt>
                <c:pt idx="178">
                  <c:v>-5.6601674539257775E-2</c:v>
                </c:pt>
                <c:pt idx="179">
                  <c:v>-5.6462571763658785E-2</c:v>
                </c:pt>
                <c:pt idx="180">
                  <c:v>-5.6523249956551516E-2</c:v>
                </c:pt>
                <c:pt idx="181">
                  <c:v>-5.6351170635068087E-2</c:v>
                </c:pt>
                <c:pt idx="182">
                  <c:v>-5.6620393448662799E-2</c:v>
                </c:pt>
                <c:pt idx="183">
                  <c:v>-5.7018474094567596E-2</c:v>
                </c:pt>
                <c:pt idx="184">
                  <c:v>-5.654853747816637E-2</c:v>
                </c:pt>
                <c:pt idx="185">
                  <c:v>-5.607058188334748E-2</c:v>
                </c:pt>
                <c:pt idx="186">
                  <c:v>-5.5876814264914629E-2</c:v>
                </c:pt>
                <c:pt idx="187">
                  <c:v>-5.5999529812936197E-2</c:v>
                </c:pt>
                <c:pt idx="188">
                  <c:v>-5.5817364688697503E-2</c:v>
                </c:pt>
                <c:pt idx="189">
                  <c:v>-5.5690143760779992E-2</c:v>
                </c:pt>
                <c:pt idx="190">
                  <c:v>-5.5356474940280689E-2</c:v>
                </c:pt>
                <c:pt idx="191">
                  <c:v>-5.5615404153503502E-2</c:v>
                </c:pt>
                <c:pt idx="192">
                  <c:v>-5.5190506665635193E-2</c:v>
                </c:pt>
                <c:pt idx="193">
                  <c:v>-5.4607810291321016E-2</c:v>
                </c:pt>
                <c:pt idx="194">
                  <c:v>-5.4664048728047691E-2</c:v>
                </c:pt>
                <c:pt idx="195">
                  <c:v>-5.433310754761362E-2</c:v>
                </c:pt>
                <c:pt idx="196">
                  <c:v>-5.3936544730622288E-2</c:v>
                </c:pt>
                <c:pt idx="197">
                  <c:v>-5.4485551672145437E-2</c:v>
                </c:pt>
                <c:pt idx="198">
                  <c:v>-5.4472200314336389E-2</c:v>
                </c:pt>
                <c:pt idx="199">
                  <c:v>-5.460560827085896E-2</c:v>
                </c:pt>
                <c:pt idx="200">
                  <c:v>-5.4696508621876777E-2</c:v>
                </c:pt>
                <c:pt idx="201">
                  <c:v>-5.4667791438671683E-2</c:v>
                </c:pt>
                <c:pt idx="202">
                  <c:v>-5.4414328600498024E-2</c:v>
                </c:pt>
                <c:pt idx="203">
                  <c:v>-5.4557220899482027E-2</c:v>
                </c:pt>
                <c:pt idx="204">
                  <c:v>-5.4362112515187917E-2</c:v>
                </c:pt>
                <c:pt idx="205">
                  <c:v>-5.4398436022540506E-2</c:v>
                </c:pt>
                <c:pt idx="206">
                  <c:v>-5.4450975827285454E-2</c:v>
                </c:pt>
                <c:pt idx="207">
                  <c:v>-5.479412074914998E-2</c:v>
                </c:pt>
                <c:pt idx="208">
                  <c:v>-5.4920403901646465E-2</c:v>
                </c:pt>
                <c:pt idx="209">
                  <c:v>-5.5086943807967519E-2</c:v>
                </c:pt>
                <c:pt idx="210">
                  <c:v>-5.5293609219477666E-2</c:v>
                </c:pt>
                <c:pt idx="211">
                  <c:v>-5.5566043812625317E-2</c:v>
                </c:pt>
                <c:pt idx="212">
                  <c:v>-5.5251334673692309E-2</c:v>
                </c:pt>
                <c:pt idx="213">
                  <c:v>-5.5513194191963836E-2</c:v>
                </c:pt>
                <c:pt idx="214">
                  <c:v>-5.5300538878351541E-2</c:v>
                </c:pt>
                <c:pt idx="215">
                  <c:v>-5.5283773209643242E-2</c:v>
                </c:pt>
                <c:pt idx="216">
                  <c:v>-5.5007060963590544E-2</c:v>
                </c:pt>
                <c:pt idx="217">
                  <c:v>-5.4751112948678689E-2</c:v>
                </c:pt>
                <c:pt idx="218">
                  <c:v>-5.4664600025955822E-2</c:v>
                </c:pt>
                <c:pt idx="219">
                  <c:v>-5.4490726114255233E-2</c:v>
                </c:pt>
                <c:pt idx="220">
                  <c:v>-5.3799886119308866E-2</c:v>
                </c:pt>
                <c:pt idx="221">
                  <c:v>-5.3889026760831973E-2</c:v>
                </c:pt>
                <c:pt idx="222">
                  <c:v>-5.3619465716498192E-2</c:v>
                </c:pt>
                <c:pt idx="223">
                  <c:v>-5.3604396388230266E-2</c:v>
                </c:pt>
                <c:pt idx="224">
                  <c:v>-5.2841936032140852E-2</c:v>
                </c:pt>
                <c:pt idx="225">
                  <c:v>-5.3568485925150275E-2</c:v>
                </c:pt>
                <c:pt idx="226">
                  <c:v>-5.3583976645306876E-2</c:v>
                </c:pt>
                <c:pt idx="227">
                  <c:v>-5.3442711130704035E-2</c:v>
                </c:pt>
                <c:pt idx="228">
                  <c:v>-5.3391530123712103E-2</c:v>
                </c:pt>
                <c:pt idx="229">
                  <c:v>-5.3181560949057086E-2</c:v>
                </c:pt>
                <c:pt idx="230">
                  <c:v>-5.2799323994818147E-2</c:v>
                </c:pt>
                <c:pt idx="231">
                  <c:v>-5.2856472636133627E-2</c:v>
                </c:pt>
                <c:pt idx="232">
                  <c:v>-5.2561030465029426E-2</c:v>
                </c:pt>
                <c:pt idx="233">
                  <c:v>-5.2271781610277672E-2</c:v>
                </c:pt>
                <c:pt idx="234">
                  <c:v>-5.2235383134121738E-2</c:v>
                </c:pt>
                <c:pt idx="235">
                  <c:v>-5.2103313164687443E-2</c:v>
                </c:pt>
                <c:pt idx="236">
                  <c:v>-5.2457452087408332E-2</c:v>
                </c:pt>
                <c:pt idx="237">
                  <c:v>-5.251266916809802E-2</c:v>
                </c:pt>
                <c:pt idx="238">
                  <c:v>-5.2793680183661519E-2</c:v>
                </c:pt>
                <c:pt idx="239">
                  <c:v>-5.2680924804875129E-2</c:v>
                </c:pt>
                <c:pt idx="240">
                  <c:v>-5.2649714257580936E-2</c:v>
                </c:pt>
                <c:pt idx="241">
                  <c:v>-5.2567283883544876E-2</c:v>
                </c:pt>
                <c:pt idx="242">
                  <c:v>-5.2572603498517952E-2</c:v>
                </c:pt>
                <c:pt idx="243">
                  <c:v>-5.2237114721984765E-2</c:v>
                </c:pt>
                <c:pt idx="244">
                  <c:v>-5.213957134998095E-2</c:v>
                </c:pt>
                <c:pt idx="245">
                  <c:v>-5.2176384317669043E-2</c:v>
                </c:pt>
                <c:pt idx="246">
                  <c:v>-5.1962250253599254E-2</c:v>
                </c:pt>
                <c:pt idx="247">
                  <c:v>-5.2061859034348679E-2</c:v>
                </c:pt>
                <c:pt idx="248">
                  <c:v>-5.2281691139442588E-2</c:v>
                </c:pt>
                <c:pt idx="249">
                  <c:v>-5.2311746815177439E-2</c:v>
                </c:pt>
                <c:pt idx="250">
                  <c:v>-5.194098027974936E-2</c:v>
                </c:pt>
                <c:pt idx="251">
                  <c:v>-5.1643258185763312E-2</c:v>
                </c:pt>
                <c:pt idx="252">
                  <c:v>-5.1651728280868198E-2</c:v>
                </c:pt>
                <c:pt idx="253">
                  <c:v>-5.1605868411598789E-2</c:v>
                </c:pt>
                <c:pt idx="254">
                  <c:v>-5.3060677074753683E-2</c:v>
                </c:pt>
                <c:pt idx="255">
                  <c:v>-5.2952441679951563E-2</c:v>
                </c:pt>
                <c:pt idx="256">
                  <c:v>-5.2749565451476271E-2</c:v>
                </c:pt>
                <c:pt idx="257">
                  <c:v>-5.2778277434406683E-2</c:v>
                </c:pt>
                <c:pt idx="258">
                  <c:v>-5.2596582439708828E-2</c:v>
                </c:pt>
                <c:pt idx="259">
                  <c:v>-5.2687895865007432E-2</c:v>
                </c:pt>
                <c:pt idx="260">
                  <c:v>-5.2909799664453541E-2</c:v>
                </c:pt>
                <c:pt idx="261">
                  <c:v>-5.2782093482678587E-2</c:v>
                </c:pt>
                <c:pt idx="262">
                  <c:v>-5.2866687989676191E-2</c:v>
                </c:pt>
                <c:pt idx="263">
                  <c:v>-5.3946479367889502E-2</c:v>
                </c:pt>
                <c:pt idx="264">
                  <c:v>-5.3643738234815469E-2</c:v>
                </c:pt>
                <c:pt idx="265">
                  <c:v>-5.3701463339635935E-2</c:v>
                </c:pt>
                <c:pt idx="266">
                  <c:v>-5.349034210245094E-2</c:v>
                </c:pt>
                <c:pt idx="267">
                  <c:v>-5.3335930869700475E-2</c:v>
                </c:pt>
                <c:pt idx="268">
                  <c:v>-5.356835145063709E-2</c:v>
                </c:pt>
                <c:pt idx="269">
                  <c:v>-5.3644082910183945E-2</c:v>
                </c:pt>
                <c:pt idx="270">
                  <c:v>-5.3603147078975455E-2</c:v>
                </c:pt>
                <c:pt idx="271">
                  <c:v>-5.3827256326187685E-2</c:v>
                </c:pt>
                <c:pt idx="272">
                  <c:v>-5.3990008987300733E-2</c:v>
                </c:pt>
                <c:pt idx="273">
                  <c:v>-5.5037771188362762E-2</c:v>
                </c:pt>
                <c:pt idx="274">
                  <c:v>-5.5142878867148144E-2</c:v>
                </c:pt>
                <c:pt idx="275">
                  <c:v>-5.5277300408028057E-2</c:v>
                </c:pt>
                <c:pt idx="276">
                  <c:v>-5.5136712582181703E-2</c:v>
                </c:pt>
                <c:pt idx="277">
                  <c:v>-5.531204473763409E-2</c:v>
                </c:pt>
                <c:pt idx="278">
                  <c:v>-5.5353356282486645E-2</c:v>
                </c:pt>
                <c:pt idx="279">
                  <c:v>-5.5116196714081613E-2</c:v>
                </c:pt>
                <c:pt idx="280">
                  <c:v>-5.4961738533810159E-2</c:v>
                </c:pt>
                <c:pt idx="281">
                  <c:v>-5.5148567090540924E-2</c:v>
                </c:pt>
                <c:pt idx="282">
                  <c:v>-5.5594996915399722E-2</c:v>
                </c:pt>
                <c:pt idx="283">
                  <c:v>-5.5646608400044088E-2</c:v>
                </c:pt>
                <c:pt idx="284">
                  <c:v>-5.5545198094717411E-2</c:v>
                </c:pt>
                <c:pt idx="285">
                  <c:v>-5.5187921202322243E-2</c:v>
                </c:pt>
                <c:pt idx="286">
                  <c:v>-5.5170431167102026E-2</c:v>
                </c:pt>
                <c:pt idx="287">
                  <c:v>-5.4954738947998578E-2</c:v>
                </c:pt>
                <c:pt idx="288">
                  <c:v>-5.4841353841565049E-2</c:v>
                </c:pt>
                <c:pt idx="289">
                  <c:v>-5.4828649287136488E-2</c:v>
                </c:pt>
                <c:pt idx="290">
                  <c:v>-5.4997406974343452E-2</c:v>
                </c:pt>
                <c:pt idx="291">
                  <c:v>-5.4946825303218143E-2</c:v>
                </c:pt>
                <c:pt idx="292">
                  <c:v>-5.4056479533714515E-2</c:v>
                </c:pt>
                <c:pt idx="293">
                  <c:v>-5.4769697809847841E-2</c:v>
                </c:pt>
                <c:pt idx="294">
                  <c:v>-5.4355820934709233E-2</c:v>
                </c:pt>
                <c:pt idx="295">
                  <c:v>-5.4107754537465885E-2</c:v>
                </c:pt>
                <c:pt idx="296">
                  <c:v>-5.337223890124225E-2</c:v>
                </c:pt>
                <c:pt idx="297">
                  <c:v>-5.3426695137538359E-2</c:v>
                </c:pt>
                <c:pt idx="298">
                  <c:v>-5.3310703457260009E-2</c:v>
                </c:pt>
                <c:pt idx="299">
                  <c:v>-5.3365769978748707E-2</c:v>
                </c:pt>
                <c:pt idx="300">
                  <c:v>-5.3081342825344366E-2</c:v>
                </c:pt>
                <c:pt idx="301">
                  <c:v>-5.2702751841769022E-2</c:v>
                </c:pt>
                <c:pt idx="302">
                  <c:v>-5.2508212212191624E-2</c:v>
                </c:pt>
                <c:pt idx="303">
                  <c:v>-5.230703461108225E-2</c:v>
                </c:pt>
                <c:pt idx="304">
                  <c:v>-5.3163504283025138E-2</c:v>
                </c:pt>
                <c:pt idx="305">
                  <c:v>-5.3407935498269582E-2</c:v>
                </c:pt>
                <c:pt idx="306">
                  <c:v>-5.343240699950802E-2</c:v>
                </c:pt>
                <c:pt idx="307">
                  <c:v>-5.2531597098294018E-2</c:v>
                </c:pt>
                <c:pt idx="308">
                  <c:v>-5.2130306064581584E-2</c:v>
                </c:pt>
                <c:pt idx="309">
                  <c:v>-5.2135672574818971E-2</c:v>
                </c:pt>
                <c:pt idx="310">
                  <c:v>-5.2159714016091402E-2</c:v>
                </c:pt>
                <c:pt idx="311">
                  <c:v>-5.1553192886408819E-2</c:v>
                </c:pt>
                <c:pt idx="312">
                  <c:v>-5.115743832431667E-2</c:v>
                </c:pt>
                <c:pt idx="313">
                  <c:v>-5.1499350158059364E-2</c:v>
                </c:pt>
                <c:pt idx="314">
                  <c:v>-5.1327475766823803E-2</c:v>
                </c:pt>
                <c:pt idx="315">
                  <c:v>-5.1192010510145936E-2</c:v>
                </c:pt>
                <c:pt idx="316">
                  <c:v>-5.1191305327181233E-2</c:v>
                </c:pt>
                <c:pt idx="317">
                  <c:v>-5.0262753539486636E-2</c:v>
                </c:pt>
                <c:pt idx="318">
                  <c:v>-5.039991390985113E-2</c:v>
                </c:pt>
                <c:pt idx="319">
                  <c:v>-5.0334162382849136E-2</c:v>
                </c:pt>
                <c:pt idx="320">
                  <c:v>-4.9897844456392164E-2</c:v>
                </c:pt>
                <c:pt idx="321">
                  <c:v>-4.9550437510672354E-2</c:v>
                </c:pt>
                <c:pt idx="322">
                  <c:v>-4.9053222530493205E-2</c:v>
                </c:pt>
                <c:pt idx="323">
                  <c:v>-4.8618832353434067E-2</c:v>
                </c:pt>
                <c:pt idx="324">
                  <c:v>-4.8304935012041153E-2</c:v>
                </c:pt>
                <c:pt idx="325">
                  <c:v>-4.7824297389059474E-2</c:v>
                </c:pt>
                <c:pt idx="326">
                  <c:v>-4.7783301166148949E-2</c:v>
                </c:pt>
                <c:pt idx="327">
                  <c:v>-4.8106988245165079E-2</c:v>
                </c:pt>
                <c:pt idx="328">
                  <c:v>-4.8230986453282158E-2</c:v>
                </c:pt>
                <c:pt idx="329">
                  <c:v>-4.8306979674595227E-2</c:v>
                </c:pt>
                <c:pt idx="330">
                  <c:v>-4.8136309090772628E-2</c:v>
                </c:pt>
                <c:pt idx="331">
                  <c:v>-4.8141431543577487E-2</c:v>
                </c:pt>
                <c:pt idx="332">
                  <c:v>-4.8498181273139693E-2</c:v>
                </c:pt>
                <c:pt idx="333">
                  <c:v>-4.8157586602121639E-2</c:v>
                </c:pt>
                <c:pt idx="334">
                  <c:v>-4.9247345995192655E-2</c:v>
                </c:pt>
                <c:pt idx="335">
                  <c:v>-5.0124215004624335E-2</c:v>
                </c:pt>
                <c:pt idx="336">
                  <c:v>-4.9923086961957013E-2</c:v>
                </c:pt>
                <c:pt idx="337">
                  <c:v>-4.9988571383922153E-2</c:v>
                </c:pt>
                <c:pt idx="338">
                  <c:v>-5.0793296516156092E-2</c:v>
                </c:pt>
                <c:pt idx="339">
                  <c:v>-5.0596506612536819E-2</c:v>
                </c:pt>
                <c:pt idx="340">
                  <c:v>-5.0840417961648295E-2</c:v>
                </c:pt>
                <c:pt idx="341">
                  <c:v>-5.0707410311055204E-2</c:v>
                </c:pt>
                <c:pt idx="342">
                  <c:v>-5.0332162660386634E-2</c:v>
                </c:pt>
                <c:pt idx="343">
                  <c:v>-5.280315405605196E-2</c:v>
                </c:pt>
                <c:pt idx="344">
                  <c:v>-5.2805598362626729E-2</c:v>
                </c:pt>
                <c:pt idx="345">
                  <c:v>-5.271591762511027E-2</c:v>
                </c:pt>
                <c:pt idx="346">
                  <c:v>-5.3083244022671741E-2</c:v>
                </c:pt>
                <c:pt idx="347">
                  <c:v>-5.3138333276830353E-2</c:v>
                </c:pt>
                <c:pt idx="348">
                  <c:v>-5.2790893863009856E-2</c:v>
                </c:pt>
                <c:pt idx="349">
                  <c:v>-5.3147603868920999E-2</c:v>
                </c:pt>
                <c:pt idx="350">
                  <c:v>-5.3536281588410957E-2</c:v>
                </c:pt>
                <c:pt idx="351">
                  <c:v>-5.3495065502229891E-2</c:v>
                </c:pt>
                <c:pt idx="352">
                  <c:v>-5.3019870208385687E-2</c:v>
                </c:pt>
                <c:pt idx="353">
                  <c:v>-5.3229033829063584E-2</c:v>
                </c:pt>
                <c:pt idx="354">
                  <c:v>-5.3339873429993148E-2</c:v>
                </c:pt>
                <c:pt idx="355">
                  <c:v>-5.2992791512724687E-2</c:v>
                </c:pt>
                <c:pt idx="356">
                  <c:v>-5.2356362184872558E-2</c:v>
                </c:pt>
                <c:pt idx="357">
                  <c:v>-5.2543819254491593E-2</c:v>
                </c:pt>
                <c:pt idx="358">
                  <c:v>-5.2658213456044246E-2</c:v>
                </c:pt>
                <c:pt idx="359">
                  <c:v>-5.2398224165867507E-2</c:v>
                </c:pt>
                <c:pt idx="360">
                  <c:v>-5.2904120972731353E-2</c:v>
                </c:pt>
                <c:pt idx="361">
                  <c:v>-5.3395700434671511E-2</c:v>
                </c:pt>
                <c:pt idx="362">
                  <c:v>-5.3375724109862084E-2</c:v>
                </c:pt>
                <c:pt idx="363">
                  <c:v>-5.2012229907991474E-2</c:v>
                </c:pt>
                <c:pt idx="364">
                  <c:v>-5.160141419805913E-2</c:v>
                </c:pt>
                <c:pt idx="365">
                  <c:v>-5.1473156472500711E-2</c:v>
                </c:pt>
                <c:pt idx="366">
                  <c:v>-5.1172467130494649E-2</c:v>
                </c:pt>
                <c:pt idx="367">
                  <c:v>-5.0683918343024992E-2</c:v>
                </c:pt>
                <c:pt idx="368">
                  <c:v>-5.0091314232886104E-2</c:v>
                </c:pt>
                <c:pt idx="369">
                  <c:v>-4.9914280608633767E-2</c:v>
                </c:pt>
                <c:pt idx="370">
                  <c:v>-4.9267020848280517E-2</c:v>
                </c:pt>
                <c:pt idx="371">
                  <c:v>-5.0219221177922754E-2</c:v>
                </c:pt>
                <c:pt idx="372">
                  <c:v>-5.0089933616201822E-2</c:v>
                </c:pt>
                <c:pt idx="373">
                  <c:v>-5.0450090761630408E-2</c:v>
                </c:pt>
                <c:pt idx="374">
                  <c:v>-5.1161459201589356E-2</c:v>
                </c:pt>
                <c:pt idx="375">
                  <c:v>-5.1199421456944574E-2</c:v>
                </c:pt>
                <c:pt idx="376">
                  <c:v>-5.1294957722243129E-2</c:v>
                </c:pt>
                <c:pt idx="377">
                  <c:v>-5.1089059391906055E-2</c:v>
                </c:pt>
                <c:pt idx="378">
                  <c:v>-5.1026536675323989E-2</c:v>
                </c:pt>
                <c:pt idx="379">
                  <c:v>-5.1053357111394831E-2</c:v>
                </c:pt>
                <c:pt idx="380">
                  <c:v>-5.1056408641324741E-2</c:v>
                </c:pt>
                <c:pt idx="381">
                  <c:v>-5.1429517523145257E-2</c:v>
                </c:pt>
                <c:pt idx="382">
                  <c:v>-5.211113458645493E-2</c:v>
                </c:pt>
                <c:pt idx="383">
                  <c:v>-5.1417964079102547E-2</c:v>
                </c:pt>
                <c:pt idx="384">
                  <c:v>-5.0986119658771617E-2</c:v>
                </c:pt>
                <c:pt idx="385">
                  <c:v>-5.066544966528657E-2</c:v>
                </c:pt>
                <c:pt idx="386">
                  <c:v>-5.061474993667929E-2</c:v>
                </c:pt>
                <c:pt idx="387">
                  <c:v>-5.0959778188726212E-2</c:v>
                </c:pt>
                <c:pt idx="388">
                  <c:v>-5.0998115946191393E-2</c:v>
                </c:pt>
                <c:pt idx="389">
                  <c:v>-5.1112703075376416E-2</c:v>
                </c:pt>
                <c:pt idx="390">
                  <c:v>-5.0816417858542053E-2</c:v>
                </c:pt>
                <c:pt idx="391">
                  <c:v>-5.0934929764658958E-2</c:v>
                </c:pt>
                <c:pt idx="392">
                  <c:v>-5.0786307026842246E-2</c:v>
                </c:pt>
                <c:pt idx="393">
                  <c:v>-5.2216928106470932E-2</c:v>
                </c:pt>
                <c:pt idx="394">
                  <c:v>-5.2426573471544662E-2</c:v>
                </c:pt>
                <c:pt idx="395">
                  <c:v>-5.2420560923708642E-2</c:v>
                </c:pt>
                <c:pt idx="396">
                  <c:v>-5.1714981633351767E-2</c:v>
                </c:pt>
                <c:pt idx="397">
                  <c:v>-5.159550860850836E-2</c:v>
                </c:pt>
                <c:pt idx="398">
                  <c:v>-5.1827883415433873E-2</c:v>
                </c:pt>
                <c:pt idx="399">
                  <c:v>-5.208463637672698E-2</c:v>
                </c:pt>
                <c:pt idx="400">
                  <c:v>-5.2335807638852219E-2</c:v>
                </c:pt>
                <c:pt idx="401">
                  <c:v>-5.1865502920922124E-2</c:v>
                </c:pt>
                <c:pt idx="402">
                  <c:v>-5.219144023851912E-2</c:v>
                </c:pt>
                <c:pt idx="403">
                  <c:v>-5.2592249219672413E-2</c:v>
                </c:pt>
                <c:pt idx="404">
                  <c:v>-5.2089488706718846E-2</c:v>
                </c:pt>
                <c:pt idx="405">
                  <c:v>-5.2472731722232234E-2</c:v>
                </c:pt>
                <c:pt idx="406">
                  <c:v>-5.31167351450288E-2</c:v>
                </c:pt>
                <c:pt idx="407">
                  <c:v>-5.271060628035043E-2</c:v>
                </c:pt>
                <c:pt idx="408">
                  <c:v>-5.256389644912203E-2</c:v>
                </c:pt>
                <c:pt idx="409">
                  <c:v>-5.1774705270128479E-2</c:v>
                </c:pt>
                <c:pt idx="410">
                  <c:v>-5.1317897158003091E-2</c:v>
                </c:pt>
                <c:pt idx="411">
                  <c:v>-5.1617465416586614E-2</c:v>
                </c:pt>
                <c:pt idx="412">
                  <c:v>-5.140232464260213E-2</c:v>
                </c:pt>
                <c:pt idx="413">
                  <c:v>-5.1708555483230695E-2</c:v>
                </c:pt>
                <c:pt idx="414">
                  <c:v>-5.3018568243234705E-2</c:v>
                </c:pt>
                <c:pt idx="415">
                  <c:v>-5.3492528329478303E-2</c:v>
                </c:pt>
                <c:pt idx="416">
                  <c:v>-5.3278526461805781E-2</c:v>
                </c:pt>
                <c:pt idx="417">
                  <c:v>-5.3357029801373572E-2</c:v>
                </c:pt>
                <c:pt idx="418">
                  <c:v>-5.3032218938603062E-2</c:v>
                </c:pt>
                <c:pt idx="419">
                  <c:v>-5.2834728592250545E-2</c:v>
                </c:pt>
                <c:pt idx="420">
                  <c:v>-5.2748790078801781E-2</c:v>
                </c:pt>
                <c:pt idx="421">
                  <c:v>-5.2660207187831515E-2</c:v>
                </c:pt>
                <c:pt idx="422">
                  <c:v>-5.2444915012586253E-2</c:v>
                </c:pt>
                <c:pt idx="423">
                  <c:v>-5.1813989928312362E-2</c:v>
                </c:pt>
                <c:pt idx="424">
                  <c:v>-5.1705311538137101E-2</c:v>
                </c:pt>
                <c:pt idx="425">
                  <c:v>-5.1701122748728859E-2</c:v>
                </c:pt>
                <c:pt idx="426">
                  <c:v>-5.1166596052458886E-2</c:v>
                </c:pt>
                <c:pt idx="427">
                  <c:v>-5.1246903338705824E-2</c:v>
                </c:pt>
                <c:pt idx="428">
                  <c:v>-4.9758358465162821E-2</c:v>
                </c:pt>
                <c:pt idx="429">
                  <c:v>-4.9211482805805923E-2</c:v>
                </c:pt>
                <c:pt idx="430">
                  <c:v>-4.9931048853592508E-2</c:v>
                </c:pt>
                <c:pt idx="431">
                  <c:v>-4.999481468571753E-2</c:v>
                </c:pt>
                <c:pt idx="432">
                  <c:v>-4.9769999572170251E-2</c:v>
                </c:pt>
                <c:pt idx="433">
                  <c:v>-5.0254219769797319E-2</c:v>
                </c:pt>
                <c:pt idx="434">
                  <c:v>-5.0409210048525249E-2</c:v>
                </c:pt>
                <c:pt idx="435">
                  <c:v>-4.9944441833279535E-2</c:v>
                </c:pt>
                <c:pt idx="436">
                  <c:v>-4.9681712888406462E-2</c:v>
                </c:pt>
                <c:pt idx="437">
                  <c:v>-4.9026639394744526E-2</c:v>
                </c:pt>
                <c:pt idx="438">
                  <c:v>-4.9498569736048929E-2</c:v>
                </c:pt>
                <c:pt idx="439">
                  <c:v>-4.9452062183723583E-2</c:v>
                </c:pt>
                <c:pt idx="440">
                  <c:v>-4.944125277310301E-2</c:v>
                </c:pt>
                <c:pt idx="441">
                  <c:v>-4.9354554317263898E-2</c:v>
                </c:pt>
                <c:pt idx="442">
                  <c:v>-4.9336119679238663E-2</c:v>
                </c:pt>
                <c:pt idx="443">
                  <c:v>-4.9039222420281164E-2</c:v>
                </c:pt>
                <c:pt idx="444">
                  <c:v>-4.877734263744235E-2</c:v>
                </c:pt>
                <c:pt idx="445">
                  <c:v>-4.874220819499734E-2</c:v>
                </c:pt>
                <c:pt idx="446">
                  <c:v>-4.8684251933869938E-2</c:v>
                </c:pt>
                <c:pt idx="447">
                  <c:v>-4.8522759057904062E-2</c:v>
                </c:pt>
                <c:pt idx="448">
                  <c:v>-4.7529856327515593E-2</c:v>
                </c:pt>
                <c:pt idx="449">
                  <c:v>-4.7939958943522501E-2</c:v>
                </c:pt>
                <c:pt idx="450">
                  <c:v>-4.7730133780850635E-2</c:v>
                </c:pt>
                <c:pt idx="451">
                  <c:v>-4.769361815997341E-2</c:v>
                </c:pt>
                <c:pt idx="452">
                  <c:v>-4.7776957812036717E-2</c:v>
                </c:pt>
                <c:pt idx="453">
                  <c:v>-4.7923850887979749E-2</c:v>
                </c:pt>
                <c:pt idx="454">
                  <c:v>-4.7998378250941075E-2</c:v>
                </c:pt>
                <c:pt idx="455">
                  <c:v>-4.8343139663874227E-2</c:v>
                </c:pt>
                <c:pt idx="456">
                  <c:v>-4.8715766865248276E-2</c:v>
                </c:pt>
                <c:pt idx="457">
                  <c:v>-4.8611518461913694E-2</c:v>
                </c:pt>
                <c:pt idx="458">
                  <c:v>-4.8285205496532979E-2</c:v>
                </c:pt>
                <c:pt idx="459">
                  <c:v>-4.9647837200459573E-2</c:v>
                </c:pt>
                <c:pt idx="460">
                  <c:v>-4.9507031802252868E-2</c:v>
                </c:pt>
                <c:pt idx="461">
                  <c:v>-4.9225519349302471E-2</c:v>
                </c:pt>
                <c:pt idx="462">
                  <c:v>-4.8178264433493267E-2</c:v>
                </c:pt>
                <c:pt idx="463">
                  <c:v>-4.8086033248251697E-2</c:v>
                </c:pt>
                <c:pt idx="464">
                  <c:v>-4.777221488622721E-2</c:v>
                </c:pt>
                <c:pt idx="465">
                  <c:v>-4.7924705312900648E-2</c:v>
                </c:pt>
                <c:pt idx="466">
                  <c:v>-4.8067223303514643E-2</c:v>
                </c:pt>
                <c:pt idx="467">
                  <c:v>-4.8740729517010341E-2</c:v>
                </c:pt>
                <c:pt idx="468">
                  <c:v>-4.8693537729992444E-2</c:v>
                </c:pt>
                <c:pt idx="469">
                  <c:v>-4.9369609581192769E-2</c:v>
                </c:pt>
                <c:pt idx="470">
                  <c:v>-4.9559749656920067E-2</c:v>
                </c:pt>
                <c:pt idx="471">
                  <c:v>-4.9751942506809088E-2</c:v>
                </c:pt>
                <c:pt idx="472">
                  <c:v>-4.9428927702334528E-2</c:v>
                </c:pt>
                <c:pt idx="473">
                  <c:v>-4.955797940987311E-2</c:v>
                </c:pt>
                <c:pt idx="474">
                  <c:v>-4.9331079710939203E-2</c:v>
                </c:pt>
                <c:pt idx="475">
                  <c:v>-4.8606373927012093E-2</c:v>
                </c:pt>
                <c:pt idx="476">
                  <c:v>-4.8599024658562771E-2</c:v>
                </c:pt>
                <c:pt idx="477">
                  <c:v>-4.8497961159850979E-2</c:v>
                </c:pt>
                <c:pt idx="478">
                  <c:v>-4.8636424467508009E-2</c:v>
                </c:pt>
                <c:pt idx="479">
                  <c:v>-4.8868398462969621E-2</c:v>
                </c:pt>
                <c:pt idx="480">
                  <c:v>-4.7865016471027061E-2</c:v>
                </c:pt>
                <c:pt idx="481">
                  <c:v>-4.7497628541566708E-2</c:v>
                </c:pt>
                <c:pt idx="482">
                  <c:v>-4.5052332677225346E-2</c:v>
                </c:pt>
                <c:pt idx="483">
                  <c:v>-4.5352776072073088E-2</c:v>
                </c:pt>
                <c:pt idx="484">
                  <c:v>-4.4211033491078224E-2</c:v>
                </c:pt>
                <c:pt idx="485">
                  <c:v>-4.4411156254355592E-2</c:v>
                </c:pt>
                <c:pt idx="486">
                  <c:v>-4.4252538906219899E-2</c:v>
                </c:pt>
                <c:pt idx="487">
                  <c:v>-4.4461628639569782E-2</c:v>
                </c:pt>
                <c:pt idx="488">
                  <c:v>-4.3666101571496731E-2</c:v>
                </c:pt>
                <c:pt idx="489">
                  <c:v>-4.3082666350341664E-2</c:v>
                </c:pt>
                <c:pt idx="490">
                  <c:v>-4.2550920124979616E-2</c:v>
                </c:pt>
                <c:pt idx="491">
                  <c:v>-4.2315433566981232E-2</c:v>
                </c:pt>
                <c:pt idx="492">
                  <c:v>-4.188158467367948E-2</c:v>
                </c:pt>
                <c:pt idx="493">
                  <c:v>-4.1831317874034324E-2</c:v>
                </c:pt>
                <c:pt idx="494">
                  <c:v>-4.1366972759437279E-2</c:v>
                </c:pt>
                <c:pt idx="495">
                  <c:v>-4.1471021461372173E-2</c:v>
                </c:pt>
                <c:pt idx="496">
                  <c:v>-4.1742897850628548E-2</c:v>
                </c:pt>
                <c:pt idx="497">
                  <c:v>-4.1463316885228724E-2</c:v>
                </c:pt>
                <c:pt idx="498">
                  <c:v>-4.0971073999483049E-2</c:v>
                </c:pt>
                <c:pt idx="499">
                  <c:v>-4.0946138394186614E-2</c:v>
                </c:pt>
                <c:pt idx="500">
                  <c:v>-4.0507149745689065E-2</c:v>
                </c:pt>
                <c:pt idx="501">
                  <c:v>-4.0395519238818144E-2</c:v>
                </c:pt>
                <c:pt idx="502">
                  <c:v>-4.0581817403711022E-2</c:v>
                </c:pt>
                <c:pt idx="503">
                  <c:v>-4.0572682112151454E-2</c:v>
                </c:pt>
                <c:pt idx="504">
                  <c:v>-4.0637010720831028E-2</c:v>
                </c:pt>
                <c:pt idx="505">
                  <c:v>-4.0867763556291271E-2</c:v>
                </c:pt>
                <c:pt idx="506">
                  <c:v>-4.1008433941104053E-2</c:v>
                </c:pt>
                <c:pt idx="507">
                  <c:v>-3.9619927681371923E-2</c:v>
                </c:pt>
                <c:pt idx="508">
                  <c:v>-3.9606173206990558E-2</c:v>
                </c:pt>
                <c:pt idx="509">
                  <c:v>-4.0135983731177209E-2</c:v>
                </c:pt>
                <c:pt idx="510">
                  <c:v>-4.0306509975607731E-2</c:v>
                </c:pt>
                <c:pt idx="511">
                  <c:v>-4.0346633813074635E-2</c:v>
                </c:pt>
                <c:pt idx="512">
                  <c:v>-4.039435377726177E-2</c:v>
                </c:pt>
                <c:pt idx="513">
                  <c:v>-4.0071251686381426E-2</c:v>
                </c:pt>
                <c:pt idx="514">
                  <c:v>-3.9980742894106677E-2</c:v>
                </c:pt>
                <c:pt idx="515">
                  <c:v>-4.0217644060545787E-2</c:v>
                </c:pt>
                <c:pt idx="516">
                  <c:v>-3.9829773099862173E-2</c:v>
                </c:pt>
                <c:pt idx="517">
                  <c:v>-3.9640773347622282E-2</c:v>
                </c:pt>
                <c:pt idx="518">
                  <c:v>-3.9530681464302088E-2</c:v>
                </c:pt>
                <c:pt idx="519">
                  <c:v>-3.9730498806334315E-2</c:v>
                </c:pt>
                <c:pt idx="520">
                  <c:v>-4.0155730775941034E-2</c:v>
                </c:pt>
                <c:pt idx="521">
                  <c:v>-4.0274340424343108E-2</c:v>
                </c:pt>
                <c:pt idx="522">
                  <c:v>-3.9881094914470977E-2</c:v>
                </c:pt>
                <c:pt idx="523">
                  <c:v>-3.9360406716989031E-2</c:v>
                </c:pt>
                <c:pt idx="524">
                  <c:v>-3.91485169222065E-2</c:v>
                </c:pt>
                <c:pt idx="525">
                  <c:v>-3.8953356148515798E-2</c:v>
                </c:pt>
                <c:pt idx="526">
                  <c:v>-3.9120967539321476E-2</c:v>
                </c:pt>
                <c:pt idx="527">
                  <c:v>-3.8522313430906674E-2</c:v>
                </c:pt>
                <c:pt idx="528">
                  <c:v>-3.8561851763030751E-2</c:v>
                </c:pt>
                <c:pt idx="529">
                  <c:v>-3.8683067922816665E-2</c:v>
                </c:pt>
                <c:pt idx="530">
                  <c:v>-3.9325164085343027E-2</c:v>
                </c:pt>
                <c:pt idx="531">
                  <c:v>-3.9526883124163345E-2</c:v>
                </c:pt>
                <c:pt idx="532">
                  <c:v>-3.9569808945612614E-2</c:v>
                </c:pt>
                <c:pt idx="533">
                  <c:v>-3.9757233759913274E-2</c:v>
                </c:pt>
                <c:pt idx="534">
                  <c:v>-3.9747779984552881E-2</c:v>
                </c:pt>
                <c:pt idx="535">
                  <c:v>-4.0039459182480343E-2</c:v>
                </c:pt>
                <c:pt idx="536">
                  <c:v>-3.9766052758209817E-2</c:v>
                </c:pt>
                <c:pt idx="537">
                  <c:v>-3.9759163836691744E-2</c:v>
                </c:pt>
                <c:pt idx="538">
                  <c:v>-3.9548053098678045E-2</c:v>
                </c:pt>
                <c:pt idx="539">
                  <c:v>-3.9353214752176138E-2</c:v>
                </c:pt>
                <c:pt idx="540">
                  <c:v>-3.924132763966702E-2</c:v>
                </c:pt>
                <c:pt idx="541">
                  <c:v>-3.9663670063992261E-2</c:v>
                </c:pt>
                <c:pt idx="542">
                  <c:v>-3.9814781017874265E-2</c:v>
                </c:pt>
                <c:pt idx="543">
                  <c:v>-4.1345231134952684E-2</c:v>
                </c:pt>
                <c:pt idx="544">
                  <c:v>-4.1015937948004552E-2</c:v>
                </c:pt>
                <c:pt idx="545">
                  <c:v>-4.0452255595596599E-2</c:v>
                </c:pt>
                <c:pt idx="546">
                  <c:v>-4.1344800988223927E-2</c:v>
                </c:pt>
                <c:pt idx="547">
                  <c:v>-4.1498906344236072E-2</c:v>
                </c:pt>
                <c:pt idx="548">
                  <c:v>-4.2412125529770285E-2</c:v>
                </c:pt>
                <c:pt idx="549">
                  <c:v>-4.305860569132787E-2</c:v>
                </c:pt>
                <c:pt idx="550">
                  <c:v>-4.3478561255028796E-2</c:v>
                </c:pt>
                <c:pt idx="551">
                  <c:v>-4.1470994415937865E-2</c:v>
                </c:pt>
                <c:pt idx="552">
                  <c:v>-4.1234284295996251E-2</c:v>
                </c:pt>
                <c:pt idx="553">
                  <c:v>-4.1463590334786971E-2</c:v>
                </c:pt>
                <c:pt idx="554">
                  <c:v>-4.1350662748342669E-2</c:v>
                </c:pt>
                <c:pt idx="555">
                  <c:v>-4.1926543212404972E-2</c:v>
                </c:pt>
                <c:pt idx="556">
                  <c:v>-4.1179377617565446E-2</c:v>
                </c:pt>
                <c:pt idx="557">
                  <c:v>-4.1740849373801389E-2</c:v>
                </c:pt>
                <c:pt idx="558">
                  <c:v>-4.225586606224449E-2</c:v>
                </c:pt>
                <c:pt idx="559">
                  <c:v>-4.2222271433334436E-2</c:v>
                </c:pt>
                <c:pt idx="560">
                  <c:v>-4.1608439392259881E-2</c:v>
                </c:pt>
                <c:pt idx="561">
                  <c:v>-4.1115681590655477E-2</c:v>
                </c:pt>
                <c:pt idx="562">
                  <c:v>-4.1350093549423352E-2</c:v>
                </c:pt>
              </c:numCache>
            </c:numRef>
          </c:val>
          <c:smooth val="0"/>
          <c:extLst>
            <c:ext xmlns:c16="http://schemas.microsoft.com/office/drawing/2014/chart" uri="{C3380CC4-5D6E-409C-BE32-E72D297353CC}">
              <c16:uniqueId val="{00000000-01F5-BA43-9E14-3EE01AC0A7E1}"/>
            </c:ext>
          </c:extLst>
        </c:ser>
        <c:ser>
          <c:idx val="1"/>
          <c:order val="1"/>
          <c:tx>
            <c:strRef>
              <c:f>'Component &amp; Relative VaR'!$P$11</c:f>
              <c:strCache>
                <c:ptCount val="1"/>
                <c:pt idx="0">
                  <c:v>RCVaR_SREN</c:v>
                </c:pt>
              </c:strCache>
            </c:strRef>
          </c:tx>
          <c:spPr>
            <a:ln w="28575" cap="rnd">
              <a:solidFill>
                <a:schemeClr val="accent2"/>
              </a:solidFill>
              <a:round/>
            </a:ln>
            <a:effectLst/>
          </c:spPr>
          <c:marker>
            <c:symbol val="none"/>
          </c:marker>
          <c:cat>
            <c:numRef>
              <c:f>'Component &amp; Relative VaR'!$B$12:$B$574</c:f>
              <c:numCache>
                <c:formatCode>m/d/yy</c:formatCode>
                <c:ptCount val="563"/>
                <c:pt idx="0">
                  <c:v>44886</c:v>
                </c:pt>
                <c:pt idx="1">
                  <c:v>44887</c:v>
                </c:pt>
                <c:pt idx="2">
                  <c:v>44888</c:v>
                </c:pt>
                <c:pt idx="3">
                  <c:v>44890</c:v>
                </c:pt>
                <c:pt idx="4">
                  <c:v>44893</c:v>
                </c:pt>
                <c:pt idx="5">
                  <c:v>44894</c:v>
                </c:pt>
                <c:pt idx="6">
                  <c:v>44895</c:v>
                </c:pt>
                <c:pt idx="7">
                  <c:v>44896</c:v>
                </c:pt>
                <c:pt idx="8">
                  <c:v>44897</c:v>
                </c:pt>
                <c:pt idx="9">
                  <c:v>44900</c:v>
                </c:pt>
                <c:pt idx="10">
                  <c:v>44901</c:v>
                </c:pt>
                <c:pt idx="11">
                  <c:v>44902</c:v>
                </c:pt>
                <c:pt idx="12">
                  <c:v>44903</c:v>
                </c:pt>
                <c:pt idx="13">
                  <c:v>44904</c:v>
                </c:pt>
                <c:pt idx="14">
                  <c:v>44907</c:v>
                </c:pt>
                <c:pt idx="15">
                  <c:v>44908</c:v>
                </c:pt>
                <c:pt idx="16">
                  <c:v>44909</c:v>
                </c:pt>
                <c:pt idx="17">
                  <c:v>44910</c:v>
                </c:pt>
                <c:pt idx="18">
                  <c:v>44911</c:v>
                </c:pt>
                <c:pt idx="19">
                  <c:v>44914</c:v>
                </c:pt>
                <c:pt idx="20">
                  <c:v>44915</c:v>
                </c:pt>
                <c:pt idx="21">
                  <c:v>44916</c:v>
                </c:pt>
                <c:pt idx="22">
                  <c:v>44917</c:v>
                </c:pt>
                <c:pt idx="23">
                  <c:v>44918</c:v>
                </c:pt>
                <c:pt idx="24">
                  <c:v>44922</c:v>
                </c:pt>
                <c:pt idx="25">
                  <c:v>44923</c:v>
                </c:pt>
                <c:pt idx="26">
                  <c:v>44924</c:v>
                </c:pt>
                <c:pt idx="27">
                  <c:v>44925</c:v>
                </c:pt>
                <c:pt idx="28">
                  <c:v>44929</c:v>
                </c:pt>
                <c:pt idx="29">
                  <c:v>44930</c:v>
                </c:pt>
                <c:pt idx="30">
                  <c:v>44931</c:v>
                </c:pt>
                <c:pt idx="31">
                  <c:v>44932</c:v>
                </c:pt>
                <c:pt idx="32">
                  <c:v>44935</c:v>
                </c:pt>
                <c:pt idx="33">
                  <c:v>44936</c:v>
                </c:pt>
                <c:pt idx="34">
                  <c:v>44937</c:v>
                </c:pt>
                <c:pt idx="35">
                  <c:v>44938</c:v>
                </c:pt>
                <c:pt idx="36">
                  <c:v>44939</c:v>
                </c:pt>
                <c:pt idx="37">
                  <c:v>44943</c:v>
                </c:pt>
                <c:pt idx="38">
                  <c:v>44944</c:v>
                </c:pt>
                <c:pt idx="39">
                  <c:v>44945</c:v>
                </c:pt>
                <c:pt idx="40">
                  <c:v>44946</c:v>
                </c:pt>
                <c:pt idx="41">
                  <c:v>44949</c:v>
                </c:pt>
                <c:pt idx="42">
                  <c:v>44950</c:v>
                </c:pt>
                <c:pt idx="43">
                  <c:v>44951</c:v>
                </c:pt>
                <c:pt idx="44">
                  <c:v>44952</c:v>
                </c:pt>
                <c:pt idx="45">
                  <c:v>44953</c:v>
                </c:pt>
                <c:pt idx="46">
                  <c:v>44956</c:v>
                </c:pt>
                <c:pt idx="47">
                  <c:v>44957</c:v>
                </c:pt>
                <c:pt idx="48">
                  <c:v>44958</c:v>
                </c:pt>
                <c:pt idx="49">
                  <c:v>44959</c:v>
                </c:pt>
                <c:pt idx="50">
                  <c:v>44960</c:v>
                </c:pt>
                <c:pt idx="51">
                  <c:v>44963</c:v>
                </c:pt>
                <c:pt idx="52">
                  <c:v>44964</c:v>
                </c:pt>
                <c:pt idx="53">
                  <c:v>44965</c:v>
                </c:pt>
                <c:pt idx="54">
                  <c:v>44966</c:v>
                </c:pt>
                <c:pt idx="55">
                  <c:v>44967</c:v>
                </c:pt>
                <c:pt idx="56">
                  <c:v>44970</c:v>
                </c:pt>
                <c:pt idx="57">
                  <c:v>44971</c:v>
                </c:pt>
                <c:pt idx="58">
                  <c:v>44972</c:v>
                </c:pt>
                <c:pt idx="59">
                  <c:v>44973</c:v>
                </c:pt>
                <c:pt idx="60">
                  <c:v>44974</c:v>
                </c:pt>
                <c:pt idx="61">
                  <c:v>44978</c:v>
                </c:pt>
                <c:pt idx="62">
                  <c:v>44979</c:v>
                </c:pt>
                <c:pt idx="63">
                  <c:v>44980</c:v>
                </c:pt>
                <c:pt idx="64">
                  <c:v>44981</c:v>
                </c:pt>
                <c:pt idx="65">
                  <c:v>44984</c:v>
                </c:pt>
                <c:pt idx="66">
                  <c:v>44985</c:v>
                </c:pt>
                <c:pt idx="67">
                  <c:v>44986</c:v>
                </c:pt>
                <c:pt idx="68">
                  <c:v>44987</c:v>
                </c:pt>
                <c:pt idx="69">
                  <c:v>44988</c:v>
                </c:pt>
                <c:pt idx="70">
                  <c:v>44991</c:v>
                </c:pt>
                <c:pt idx="71">
                  <c:v>44992</c:v>
                </c:pt>
                <c:pt idx="72">
                  <c:v>44993</c:v>
                </c:pt>
                <c:pt idx="73">
                  <c:v>44994</c:v>
                </c:pt>
                <c:pt idx="74">
                  <c:v>44995</c:v>
                </c:pt>
                <c:pt idx="75">
                  <c:v>44998</c:v>
                </c:pt>
                <c:pt idx="76">
                  <c:v>44999</c:v>
                </c:pt>
                <c:pt idx="77">
                  <c:v>45000</c:v>
                </c:pt>
                <c:pt idx="78">
                  <c:v>45001</c:v>
                </c:pt>
                <c:pt idx="79">
                  <c:v>45002</c:v>
                </c:pt>
                <c:pt idx="80">
                  <c:v>45005</c:v>
                </c:pt>
                <c:pt idx="81">
                  <c:v>45006</c:v>
                </c:pt>
                <c:pt idx="82">
                  <c:v>45007</c:v>
                </c:pt>
                <c:pt idx="83">
                  <c:v>45008</c:v>
                </c:pt>
                <c:pt idx="84">
                  <c:v>45009</c:v>
                </c:pt>
                <c:pt idx="85">
                  <c:v>45012</c:v>
                </c:pt>
                <c:pt idx="86">
                  <c:v>45013</c:v>
                </c:pt>
                <c:pt idx="87">
                  <c:v>45014</c:v>
                </c:pt>
                <c:pt idx="88">
                  <c:v>45015</c:v>
                </c:pt>
                <c:pt idx="89">
                  <c:v>45016</c:v>
                </c:pt>
                <c:pt idx="90">
                  <c:v>45019</c:v>
                </c:pt>
                <c:pt idx="91">
                  <c:v>45020</c:v>
                </c:pt>
                <c:pt idx="92">
                  <c:v>45021</c:v>
                </c:pt>
                <c:pt idx="93">
                  <c:v>45022</c:v>
                </c:pt>
                <c:pt idx="94">
                  <c:v>45027</c:v>
                </c:pt>
                <c:pt idx="95">
                  <c:v>45028</c:v>
                </c:pt>
                <c:pt idx="96">
                  <c:v>45029</c:v>
                </c:pt>
                <c:pt idx="97">
                  <c:v>45030</c:v>
                </c:pt>
                <c:pt idx="98">
                  <c:v>45033</c:v>
                </c:pt>
                <c:pt idx="99">
                  <c:v>45034</c:v>
                </c:pt>
                <c:pt idx="100">
                  <c:v>45035</c:v>
                </c:pt>
                <c:pt idx="101">
                  <c:v>45036</c:v>
                </c:pt>
                <c:pt idx="102">
                  <c:v>45037</c:v>
                </c:pt>
                <c:pt idx="103">
                  <c:v>45040</c:v>
                </c:pt>
                <c:pt idx="104">
                  <c:v>45041</c:v>
                </c:pt>
                <c:pt idx="105">
                  <c:v>45042</c:v>
                </c:pt>
                <c:pt idx="106">
                  <c:v>45043</c:v>
                </c:pt>
                <c:pt idx="107">
                  <c:v>45044</c:v>
                </c:pt>
                <c:pt idx="108">
                  <c:v>45048</c:v>
                </c:pt>
                <c:pt idx="109">
                  <c:v>45049</c:v>
                </c:pt>
                <c:pt idx="110">
                  <c:v>45050</c:v>
                </c:pt>
                <c:pt idx="111">
                  <c:v>45051</c:v>
                </c:pt>
                <c:pt idx="112">
                  <c:v>45054</c:v>
                </c:pt>
                <c:pt idx="113">
                  <c:v>45055</c:v>
                </c:pt>
                <c:pt idx="114">
                  <c:v>45056</c:v>
                </c:pt>
                <c:pt idx="115">
                  <c:v>45057</c:v>
                </c:pt>
                <c:pt idx="116">
                  <c:v>45058</c:v>
                </c:pt>
                <c:pt idx="117">
                  <c:v>45061</c:v>
                </c:pt>
                <c:pt idx="118">
                  <c:v>45062</c:v>
                </c:pt>
                <c:pt idx="119">
                  <c:v>45063</c:v>
                </c:pt>
                <c:pt idx="120">
                  <c:v>45065</c:v>
                </c:pt>
                <c:pt idx="121">
                  <c:v>45068</c:v>
                </c:pt>
                <c:pt idx="122">
                  <c:v>45069</c:v>
                </c:pt>
                <c:pt idx="123">
                  <c:v>45070</c:v>
                </c:pt>
                <c:pt idx="124">
                  <c:v>45071</c:v>
                </c:pt>
                <c:pt idx="125">
                  <c:v>45072</c:v>
                </c:pt>
                <c:pt idx="126">
                  <c:v>45076</c:v>
                </c:pt>
                <c:pt idx="127">
                  <c:v>45077</c:v>
                </c:pt>
                <c:pt idx="128">
                  <c:v>45078</c:v>
                </c:pt>
                <c:pt idx="129">
                  <c:v>45079</c:v>
                </c:pt>
                <c:pt idx="130">
                  <c:v>45082</c:v>
                </c:pt>
                <c:pt idx="131">
                  <c:v>45083</c:v>
                </c:pt>
                <c:pt idx="132">
                  <c:v>45084</c:v>
                </c:pt>
                <c:pt idx="133">
                  <c:v>45085</c:v>
                </c:pt>
                <c:pt idx="134">
                  <c:v>45086</c:v>
                </c:pt>
                <c:pt idx="135">
                  <c:v>45089</c:v>
                </c:pt>
                <c:pt idx="136">
                  <c:v>45090</c:v>
                </c:pt>
                <c:pt idx="137">
                  <c:v>45091</c:v>
                </c:pt>
                <c:pt idx="138">
                  <c:v>45092</c:v>
                </c:pt>
                <c:pt idx="139">
                  <c:v>45093</c:v>
                </c:pt>
                <c:pt idx="140">
                  <c:v>45097</c:v>
                </c:pt>
                <c:pt idx="141">
                  <c:v>45098</c:v>
                </c:pt>
                <c:pt idx="142">
                  <c:v>45099</c:v>
                </c:pt>
                <c:pt idx="143">
                  <c:v>45100</c:v>
                </c:pt>
                <c:pt idx="144">
                  <c:v>45103</c:v>
                </c:pt>
                <c:pt idx="145">
                  <c:v>45104</c:v>
                </c:pt>
                <c:pt idx="146">
                  <c:v>45105</c:v>
                </c:pt>
                <c:pt idx="147">
                  <c:v>45106</c:v>
                </c:pt>
                <c:pt idx="148">
                  <c:v>45107</c:v>
                </c:pt>
                <c:pt idx="149">
                  <c:v>45110</c:v>
                </c:pt>
                <c:pt idx="150">
                  <c:v>45112</c:v>
                </c:pt>
                <c:pt idx="151">
                  <c:v>45113</c:v>
                </c:pt>
                <c:pt idx="152">
                  <c:v>45114</c:v>
                </c:pt>
                <c:pt idx="153">
                  <c:v>45117</c:v>
                </c:pt>
                <c:pt idx="154">
                  <c:v>45118</c:v>
                </c:pt>
                <c:pt idx="155">
                  <c:v>45119</c:v>
                </c:pt>
                <c:pt idx="156">
                  <c:v>45120</c:v>
                </c:pt>
                <c:pt idx="157">
                  <c:v>45121</c:v>
                </c:pt>
                <c:pt idx="158">
                  <c:v>45124</c:v>
                </c:pt>
                <c:pt idx="159">
                  <c:v>45125</c:v>
                </c:pt>
                <c:pt idx="160">
                  <c:v>45126</c:v>
                </c:pt>
                <c:pt idx="161">
                  <c:v>45127</c:v>
                </c:pt>
                <c:pt idx="162">
                  <c:v>45128</c:v>
                </c:pt>
                <c:pt idx="163">
                  <c:v>45131</c:v>
                </c:pt>
                <c:pt idx="164">
                  <c:v>45132</c:v>
                </c:pt>
                <c:pt idx="165">
                  <c:v>45133</c:v>
                </c:pt>
                <c:pt idx="166">
                  <c:v>45134</c:v>
                </c:pt>
                <c:pt idx="167">
                  <c:v>45135</c:v>
                </c:pt>
                <c:pt idx="168">
                  <c:v>45138</c:v>
                </c:pt>
                <c:pt idx="169">
                  <c:v>45140</c:v>
                </c:pt>
                <c:pt idx="170">
                  <c:v>45141</c:v>
                </c:pt>
                <c:pt idx="171">
                  <c:v>45142</c:v>
                </c:pt>
                <c:pt idx="172">
                  <c:v>45145</c:v>
                </c:pt>
                <c:pt idx="173">
                  <c:v>45146</c:v>
                </c:pt>
                <c:pt idx="174">
                  <c:v>45147</c:v>
                </c:pt>
                <c:pt idx="175">
                  <c:v>45148</c:v>
                </c:pt>
                <c:pt idx="176">
                  <c:v>45149</c:v>
                </c:pt>
                <c:pt idx="177">
                  <c:v>45152</c:v>
                </c:pt>
                <c:pt idx="178">
                  <c:v>45153</c:v>
                </c:pt>
                <c:pt idx="179">
                  <c:v>45154</c:v>
                </c:pt>
                <c:pt idx="180">
                  <c:v>45155</c:v>
                </c:pt>
                <c:pt idx="181">
                  <c:v>45156</c:v>
                </c:pt>
                <c:pt idx="182">
                  <c:v>45159</c:v>
                </c:pt>
                <c:pt idx="183">
                  <c:v>45160</c:v>
                </c:pt>
                <c:pt idx="184">
                  <c:v>45161</c:v>
                </c:pt>
                <c:pt idx="185">
                  <c:v>45162</c:v>
                </c:pt>
                <c:pt idx="186">
                  <c:v>45163</c:v>
                </c:pt>
                <c:pt idx="187">
                  <c:v>45166</c:v>
                </c:pt>
                <c:pt idx="188">
                  <c:v>45167</c:v>
                </c:pt>
                <c:pt idx="189">
                  <c:v>45168</c:v>
                </c:pt>
                <c:pt idx="190">
                  <c:v>45169</c:v>
                </c:pt>
                <c:pt idx="191">
                  <c:v>45170</c:v>
                </c:pt>
                <c:pt idx="192">
                  <c:v>45174</c:v>
                </c:pt>
                <c:pt idx="193">
                  <c:v>45175</c:v>
                </c:pt>
                <c:pt idx="194">
                  <c:v>45176</c:v>
                </c:pt>
                <c:pt idx="195">
                  <c:v>45177</c:v>
                </c:pt>
                <c:pt idx="196">
                  <c:v>45180</c:v>
                </c:pt>
                <c:pt idx="197">
                  <c:v>45181</c:v>
                </c:pt>
                <c:pt idx="198">
                  <c:v>45182</c:v>
                </c:pt>
                <c:pt idx="199">
                  <c:v>45183</c:v>
                </c:pt>
                <c:pt idx="200">
                  <c:v>45184</c:v>
                </c:pt>
                <c:pt idx="201">
                  <c:v>45187</c:v>
                </c:pt>
                <c:pt idx="202">
                  <c:v>45188</c:v>
                </c:pt>
                <c:pt idx="203">
                  <c:v>45189</c:v>
                </c:pt>
                <c:pt idx="204">
                  <c:v>45190</c:v>
                </c:pt>
                <c:pt idx="205">
                  <c:v>45191</c:v>
                </c:pt>
                <c:pt idx="206">
                  <c:v>45194</c:v>
                </c:pt>
                <c:pt idx="207">
                  <c:v>45195</c:v>
                </c:pt>
                <c:pt idx="208">
                  <c:v>45196</c:v>
                </c:pt>
                <c:pt idx="209">
                  <c:v>45197</c:v>
                </c:pt>
                <c:pt idx="210">
                  <c:v>45198</c:v>
                </c:pt>
                <c:pt idx="211">
                  <c:v>45201</c:v>
                </c:pt>
                <c:pt idx="212">
                  <c:v>45202</c:v>
                </c:pt>
                <c:pt idx="213">
                  <c:v>45203</c:v>
                </c:pt>
                <c:pt idx="214">
                  <c:v>45204</c:v>
                </c:pt>
                <c:pt idx="215">
                  <c:v>45205</c:v>
                </c:pt>
                <c:pt idx="216">
                  <c:v>45208</c:v>
                </c:pt>
                <c:pt idx="217">
                  <c:v>45209</c:v>
                </c:pt>
                <c:pt idx="218">
                  <c:v>45210</c:v>
                </c:pt>
                <c:pt idx="219">
                  <c:v>45211</c:v>
                </c:pt>
                <c:pt idx="220">
                  <c:v>45212</c:v>
                </c:pt>
                <c:pt idx="221">
                  <c:v>45215</c:v>
                </c:pt>
                <c:pt idx="222">
                  <c:v>45216</c:v>
                </c:pt>
                <c:pt idx="223">
                  <c:v>45217</c:v>
                </c:pt>
                <c:pt idx="224">
                  <c:v>45218</c:v>
                </c:pt>
                <c:pt idx="225">
                  <c:v>45219</c:v>
                </c:pt>
                <c:pt idx="226">
                  <c:v>45222</c:v>
                </c:pt>
                <c:pt idx="227">
                  <c:v>45223</c:v>
                </c:pt>
                <c:pt idx="228">
                  <c:v>45224</c:v>
                </c:pt>
                <c:pt idx="229">
                  <c:v>45225</c:v>
                </c:pt>
                <c:pt idx="230">
                  <c:v>45226</c:v>
                </c:pt>
                <c:pt idx="231">
                  <c:v>45229</c:v>
                </c:pt>
                <c:pt idx="232">
                  <c:v>45230</c:v>
                </c:pt>
                <c:pt idx="233">
                  <c:v>45231</c:v>
                </c:pt>
                <c:pt idx="234">
                  <c:v>45232</c:v>
                </c:pt>
                <c:pt idx="235">
                  <c:v>45233</c:v>
                </c:pt>
                <c:pt idx="236">
                  <c:v>45236</c:v>
                </c:pt>
                <c:pt idx="237">
                  <c:v>45237</c:v>
                </c:pt>
                <c:pt idx="238">
                  <c:v>45238</c:v>
                </c:pt>
                <c:pt idx="239">
                  <c:v>45239</c:v>
                </c:pt>
                <c:pt idx="240">
                  <c:v>45240</c:v>
                </c:pt>
                <c:pt idx="241">
                  <c:v>45243</c:v>
                </c:pt>
                <c:pt idx="242">
                  <c:v>45244</c:v>
                </c:pt>
                <c:pt idx="243">
                  <c:v>45245</c:v>
                </c:pt>
                <c:pt idx="244">
                  <c:v>45246</c:v>
                </c:pt>
                <c:pt idx="245">
                  <c:v>45247</c:v>
                </c:pt>
                <c:pt idx="246">
                  <c:v>45250</c:v>
                </c:pt>
                <c:pt idx="247">
                  <c:v>45251</c:v>
                </c:pt>
                <c:pt idx="248">
                  <c:v>45252</c:v>
                </c:pt>
                <c:pt idx="249">
                  <c:v>45254</c:v>
                </c:pt>
                <c:pt idx="250">
                  <c:v>45257</c:v>
                </c:pt>
                <c:pt idx="251">
                  <c:v>45258</c:v>
                </c:pt>
                <c:pt idx="252">
                  <c:v>45259</c:v>
                </c:pt>
                <c:pt idx="253">
                  <c:v>45260</c:v>
                </c:pt>
                <c:pt idx="254">
                  <c:v>45261</c:v>
                </c:pt>
                <c:pt idx="255">
                  <c:v>45264</c:v>
                </c:pt>
                <c:pt idx="256">
                  <c:v>45265</c:v>
                </c:pt>
                <c:pt idx="257">
                  <c:v>45266</c:v>
                </c:pt>
                <c:pt idx="258">
                  <c:v>45267</c:v>
                </c:pt>
                <c:pt idx="259">
                  <c:v>45268</c:v>
                </c:pt>
                <c:pt idx="260">
                  <c:v>45271</c:v>
                </c:pt>
                <c:pt idx="261">
                  <c:v>45272</c:v>
                </c:pt>
                <c:pt idx="262">
                  <c:v>45273</c:v>
                </c:pt>
                <c:pt idx="263">
                  <c:v>45274</c:v>
                </c:pt>
                <c:pt idx="264">
                  <c:v>45275</c:v>
                </c:pt>
                <c:pt idx="265">
                  <c:v>45278</c:v>
                </c:pt>
                <c:pt idx="266">
                  <c:v>45279</c:v>
                </c:pt>
                <c:pt idx="267">
                  <c:v>45280</c:v>
                </c:pt>
                <c:pt idx="268">
                  <c:v>45281</c:v>
                </c:pt>
                <c:pt idx="269">
                  <c:v>45282</c:v>
                </c:pt>
                <c:pt idx="270">
                  <c:v>45287</c:v>
                </c:pt>
                <c:pt idx="271">
                  <c:v>45288</c:v>
                </c:pt>
                <c:pt idx="272">
                  <c:v>45289</c:v>
                </c:pt>
                <c:pt idx="273">
                  <c:v>45294</c:v>
                </c:pt>
                <c:pt idx="274">
                  <c:v>45295</c:v>
                </c:pt>
                <c:pt idx="275">
                  <c:v>45296</c:v>
                </c:pt>
                <c:pt idx="276">
                  <c:v>45299</c:v>
                </c:pt>
                <c:pt idx="277">
                  <c:v>45300</c:v>
                </c:pt>
                <c:pt idx="278">
                  <c:v>45301</c:v>
                </c:pt>
                <c:pt idx="279">
                  <c:v>45302</c:v>
                </c:pt>
                <c:pt idx="280">
                  <c:v>45303</c:v>
                </c:pt>
                <c:pt idx="281">
                  <c:v>45307</c:v>
                </c:pt>
                <c:pt idx="282">
                  <c:v>45308</c:v>
                </c:pt>
                <c:pt idx="283">
                  <c:v>45309</c:v>
                </c:pt>
                <c:pt idx="284">
                  <c:v>45310</c:v>
                </c:pt>
                <c:pt idx="285">
                  <c:v>45313</c:v>
                </c:pt>
                <c:pt idx="286">
                  <c:v>45314</c:v>
                </c:pt>
                <c:pt idx="287">
                  <c:v>45315</c:v>
                </c:pt>
                <c:pt idx="288">
                  <c:v>45316</c:v>
                </c:pt>
                <c:pt idx="289">
                  <c:v>45317</c:v>
                </c:pt>
                <c:pt idx="290">
                  <c:v>45320</c:v>
                </c:pt>
                <c:pt idx="291">
                  <c:v>45321</c:v>
                </c:pt>
                <c:pt idx="292">
                  <c:v>45322</c:v>
                </c:pt>
                <c:pt idx="293">
                  <c:v>45323</c:v>
                </c:pt>
                <c:pt idx="294">
                  <c:v>45324</c:v>
                </c:pt>
                <c:pt idx="295">
                  <c:v>45327</c:v>
                </c:pt>
                <c:pt idx="296">
                  <c:v>45328</c:v>
                </c:pt>
                <c:pt idx="297">
                  <c:v>45329</c:v>
                </c:pt>
                <c:pt idx="298">
                  <c:v>45330</c:v>
                </c:pt>
                <c:pt idx="299">
                  <c:v>45331</c:v>
                </c:pt>
                <c:pt idx="300">
                  <c:v>45334</c:v>
                </c:pt>
                <c:pt idx="301">
                  <c:v>45335</c:v>
                </c:pt>
                <c:pt idx="302">
                  <c:v>45336</c:v>
                </c:pt>
                <c:pt idx="303">
                  <c:v>45337</c:v>
                </c:pt>
                <c:pt idx="304">
                  <c:v>45338</c:v>
                </c:pt>
                <c:pt idx="305">
                  <c:v>45342</c:v>
                </c:pt>
                <c:pt idx="306">
                  <c:v>45343</c:v>
                </c:pt>
                <c:pt idx="307">
                  <c:v>45344</c:v>
                </c:pt>
                <c:pt idx="308">
                  <c:v>45345</c:v>
                </c:pt>
                <c:pt idx="309">
                  <c:v>45348</c:v>
                </c:pt>
                <c:pt idx="310">
                  <c:v>45349</c:v>
                </c:pt>
                <c:pt idx="311">
                  <c:v>45350</c:v>
                </c:pt>
                <c:pt idx="312">
                  <c:v>45351</c:v>
                </c:pt>
                <c:pt idx="313">
                  <c:v>45352</c:v>
                </c:pt>
                <c:pt idx="314">
                  <c:v>45355</c:v>
                </c:pt>
                <c:pt idx="315">
                  <c:v>45356</c:v>
                </c:pt>
                <c:pt idx="316">
                  <c:v>45357</c:v>
                </c:pt>
                <c:pt idx="317">
                  <c:v>45358</c:v>
                </c:pt>
                <c:pt idx="318">
                  <c:v>45359</c:v>
                </c:pt>
                <c:pt idx="319">
                  <c:v>45362</c:v>
                </c:pt>
                <c:pt idx="320">
                  <c:v>45363</c:v>
                </c:pt>
                <c:pt idx="321">
                  <c:v>45364</c:v>
                </c:pt>
                <c:pt idx="322">
                  <c:v>45365</c:v>
                </c:pt>
                <c:pt idx="323">
                  <c:v>45366</c:v>
                </c:pt>
                <c:pt idx="324">
                  <c:v>45369</c:v>
                </c:pt>
                <c:pt idx="325">
                  <c:v>45370</c:v>
                </c:pt>
                <c:pt idx="326">
                  <c:v>45371</c:v>
                </c:pt>
                <c:pt idx="327">
                  <c:v>45372</c:v>
                </c:pt>
                <c:pt idx="328">
                  <c:v>45373</c:v>
                </c:pt>
                <c:pt idx="329">
                  <c:v>45376</c:v>
                </c:pt>
                <c:pt idx="330">
                  <c:v>45377</c:v>
                </c:pt>
                <c:pt idx="331">
                  <c:v>45378</c:v>
                </c:pt>
                <c:pt idx="332">
                  <c:v>45379</c:v>
                </c:pt>
                <c:pt idx="333">
                  <c:v>45384</c:v>
                </c:pt>
                <c:pt idx="334">
                  <c:v>45385</c:v>
                </c:pt>
                <c:pt idx="335">
                  <c:v>45386</c:v>
                </c:pt>
                <c:pt idx="336">
                  <c:v>45387</c:v>
                </c:pt>
                <c:pt idx="337">
                  <c:v>45390</c:v>
                </c:pt>
                <c:pt idx="338">
                  <c:v>45391</c:v>
                </c:pt>
                <c:pt idx="339">
                  <c:v>45392</c:v>
                </c:pt>
                <c:pt idx="340">
                  <c:v>45393</c:v>
                </c:pt>
                <c:pt idx="341">
                  <c:v>45394</c:v>
                </c:pt>
                <c:pt idx="342">
                  <c:v>45397</c:v>
                </c:pt>
                <c:pt idx="343">
                  <c:v>45398</c:v>
                </c:pt>
                <c:pt idx="344">
                  <c:v>45399</c:v>
                </c:pt>
                <c:pt idx="345">
                  <c:v>45400</c:v>
                </c:pt>
                <c:pt idx="346">
                  <c:v>45401</c:v>
                </c:pt>
                <c:pt idx="347">
                  <c:v>45404</c:v>
                </c:pt>
                <c:pt idx="348">
                  <c:v>45405</c:v>
                </c:pt>
                <c:pt idx="349">
                  <c:v>45406</c:v>
                </c:pt>
                <c:pt idx="350">
                  <c:v>45407</c:v>
                </c:pt>
                <c:pt idx="351">
                  <c:v>45408</c:v>
                </c:pt>
                <c:pt idx="352">
                  <c:v>45411</c:v>
                </c:pt>
                <c:pt idx="353">
                  <c:v>45412</c:v>
                </c:pt>
                <c:pt idx="354">
                  <c:v>45414</c:v>
                </c:pt>
                <c:pt idx="355">
                  <c:v>45415</c:v>
                </c:pt>
                <c:pt idx="356">
                  <c:v>45418</c:v>
                </c:pt>
                <c:pt idx="357">
                  <c:v>45419</c:v>
                </c:pt>
                <c:pt idx="358">
                  <c:v>45420</c:v>
                </c:pt>
                <c:pt idx="359">
                  <c:v>45422</c:v>
                </c:pt>
                <c:pt idx="360">
                  <c:v>45425</c:v>
                </c:pt>
                <c:pt idx="361">
                  <c:v>45426</c:v>
                </c:pt>
                <c:pt idx="362">
                  <c:v>45427</c:v>
                </c:pt>
                <c:pt idx="363">
                  <c:v>45428</c:v>
                </c:pt>
                <c:pt idx="364">
                  <c:v>45429</c:v>
                </c:pt>
                <c:pt idx="365">
                  <c:v>45433</c:v>
                </c:pt>
                <c:pt idx="366">
                  <c:v>45434</c:v>
                </c:pt>
                <c:pt idx="367">
                  <c:v>45435</c:v>
                </c:pt>
                <c:pt idx="368">
                  <c:v>45436</c:v>
                </c:pt>
                <c:pt idx="369">
                  <c:v>45440</c:v>
                </c:pt>
                <c:pt idx="370">
                  <c:v>45441</c:v>
                </c:pt>
                <c:pt idx="371">
                  <c:v>45442</c:v>
                </c:pt>
                <c:pt idx="372">
                  <c:v>45443</c:v>
                </c:pt>
                <c:pt idx="373">
                  <c:v>45446</c:v>
                </c:pt>
                <c:pt idx="374">
                  <c:v>45447</c:v>
                </c:pt>
                <c:pt idx="375">
                  <c:v>45448</c:v>
                </c:pt>
                <c:pt idx="376">
                  <c:v>45449</c:v>
                </c:pt>
                <c:pt idx="377">
                  <c:v>45450</c:v>
                </c:pt>
                <c:pt idx="378">
                  <c:v>45453</c:v>
                </c:pt>
                <c:pt idx="379">
                  <c:v>45454</c:v>
                </c:pt>
                <c:pt idx="380">
                  <c:v>45455</c:v>
                </c:pt>
                <c:pt idx="381">
                  <c:v>45456</c:v>
                </c:pt>
                <c:pt idx="382">
                  <c:v>45457</c:v>
                </c:pt>
                <c:pt idx="383">
                  <c:v>45460</c:v>
                </c:pt>
                <c:pt idx="384">
                  <c:v>45461</c:v>
                </c:pt>
                <c:pt idx="385">
                  <c:v>45463</c:v>
                </c:pt>
                <c:pt idx="386">
                  <c:v>45464</c:v>
                </c:pt>
                <c:pt idx="387">
                  <c:v>45467</c:v>
                </c:pt>
                <c:pt idx="388">
                  <c:v>45468</c:v>
                </c:pt>
                <c:pt idx="389">
                  <c:v>45469</c:v>
                </c:pt>
                <c:pt idx="390">
                  <c:v>45470</c:v>
                </c:pt>
                <c:pt idx="391">
                  <c:v>45471</c:v>
                </c:pt>
                <c:pt idx="392">
                  <c:v>45474</c:v>
                </c:pt>
                <c:pt idx="393">
                  <c:v>45475</c:v>
                </c:pt>
                <c:pt idx="394">
                  <c:v>45476</c:v>
                </c:pt>
                <c:pt idx="395">
                  <c:v>45478</c:v>
                </c:pt>
                <c:pt idx="396">
                  <c:v>45481</c:v>
                </c:pt>
                <c:pt idx="397">
                  <c:v>45482</c:v>
                </c:pt>
                <c:pt idx="398">
                  <c:v>45483</c:v>
                </c:pt>
                <c:pt idx="399">
                  <c:v>45484</c:v>
                </c:pt>
                <c:pt idx="400">
                  <c:v>45485</c:v>
                </c:pt>
                <c:pt idx="401">
                  <c:v>45488</c:v>
                </c:pt>
                <c:pt idx="402">
                  <c:v>45489</c:v>
                </c:pt>
                <c:pt idx="403">
                  <c:v>45490</c:v>
                </c:pt>
                <c:pt idx="404">
                  <c:v>45491</c:v>
                </c:pt>
                <c:pt idx="405">
                  <c:v>45492</c:v>
                </c:pt>
                <c:pt idx="406">
                  <c:v>45495</c:v>
                </c:pt>
                <c:pt idx="407">
                  <c:v>45496</c:v>
                </c:pt>
                <c:pt idx="408">
                  <c:v>45497</c:v>
                </c:pt>
                <c:pt idx="409">
                  <c:v>45498</c:v>
                </c:pt>
                <c:pt idx="410">
                  <c:v>45499</c:v>
                </c:pt>
                <c:pt idx="411">
                  <c:v>45502</c:v>
                </c:pt>
                <c:pt idx="412">
                  <c:v>45503</c:v>
                </c:pt>
                <c:pt idx="413">
                  <c:v>45504</c:v>
                </c:pt>
                <c:pt idx="414">
                  <c:v>45506</c:v>
                </c:pt>
                <c:pt idx="415">
                  <c:v>45509</c:v>
                </c:pt>
                <c:pt idx="416">
                  <c:v>45510</c:v>
                </c:pt>
                <c:pt idx="417">
                  <c:v>45511</c:v>
                </c:pt>
                <c:pt idx="418">
                  <c:v>45512</c:v>
                </c:pt>
                <c:pt idx="419">
                  <c:v>45513</c:v>
                </c:pt>
                <c:pt idx="420">
                  <c:v>45516</c:v>
                </c:pt>
                <c:pt idx="421">
                  <c:v>45517</c:v>
                </c:pt>
                <c:pt idx="422">
                  <c:v>45518</c:v>
                </c:pt>
                <c:pt idx="423">
                  <c:v>45519</c:v>
                </c:pt>
                <c:pt idx="424">
                  <c:v>45520</c:v>
                </c:pt>
                <c:pt idx="425">
                  <c:v>45523</c:v>
                </c:pt>
                <c:pt idx="426">
                  <c:v>45524</c:v>
                </c:pt>
                <c:pt idx="427">
                  <c:v>45525</c:v>
                </c:pt>
                <c:pt idx="428">
                  <c:v>45526</c:v>
                </c:pt>
                <c:pt idx="429">
                  <c:v>45527</c:v>
                </c:pt>
                <c:pt idx="430">
                  <c:v>45530</c:v>
                </c:pt>
                <c:pt idx="431">
                  <c:v>45531</c:v>
                </c:pt>
                <c:pt idx="432">
                  <c:v>45532</c:v>
                </c:pt>
                <c:pt idx="433">
                  <c:v>45533</c:v>
                </c:pt>
                <c:pt idx="434">
                  <c:v>45534</c:v>
                </c:pt>
                <c:pt idx="435">
                  <c:v>45538</c:v>
                </c:pt>
                <c:pt idx="436">
                  <c:v>45539</c:v>
                </c:pt>
                <c:pt idx="437">
                  <c:v>45540</c:v>
                </c:pt>
                <c:pt idx="438">
                  <c:v>45541</c:v>
                </c:pt>
                <c:pt idx="439">
                  <c:v>45544</c:v>
                </c:pt>
                <c:pt idx="440">
                  <c:v>45545</c:v>
                </c:pt>
                <c:pt idx="441">
                  <c:v>45546</c:v>
                </c:pt>
                <c:pt idx="442">
                  <c:v>45547</c:v>
                </c:pt>
                <c:pt idx="443">
                  <c:v>45548</c:v>
                </c:pt>
                <c:pt idx="444">
                  <c:v>45551</c:v>
                </c:pt>
                <c:pt idx="445">
                  <c:v>45552</c:v>
                </c:pt>
                <c:pt idx="446">
                  <c:v>45553</c:v>
                </c:pt>
                <c:pt idx="447">
                  <c:v>45554</c:v>
                </c:pt>
                <c:pt idx="448">
                  <c:v>45555</c:v>
                </c:pt>
                <c:pt idx="449">
                  <c:v>45558</c:v>
                </c:pt>
                <c:pt idx="450">
                  <c:v>45559</c:v>
                </c:pt>
                <c:pt idx="451">
                  <c:v>45560</c:v>
                </c:pt>
                <c:pt idx="452">
                  <c:v>45561</c:v>
                </c:pt>
                <c:pt idx="453">
                  <c:v>45562</c:v>
                </c:pt>
                <c:pt idx="454">
                  <c:v>45565</c:v>
                </c:pt>
                <c:pt idx="455">
                  <c:v>45566</c:v>
                </c:pt>
                <c:pt idx="456">
                  <c:v>45567</c:v>
                </c:pt>
                <c:pt idx="457">
                  <c:v>45568</c:v>
                </c:pt>
                <c:pt idx="458">
                  <c:v>45569</c:v>
                </c:pt>
                <c:pt idx="459">
                  <c:v>45572</c:v>
                </c:pt>
                <c:pt idx="460">
                  <c:v>45573</c:v>
                </c:pt>
                <c:pt idx="461">
                  <c:v>45574</c:v>
                </c:pt>
                <c:pt idx="462">
                  <c:v>45575</c:v>
                </c:pt>
                <c:pt idx="463">
                  <c:v>45576</c:v>
                </c:pt>
                <c:pt idx="464">
                  <c:v>45579</c:v>
                </c:pt>
                <c:pt idx="465">
                  <c:v>45580</c:v>
                </c:pt>
                <c:pt idx="466">
                  <c:v>45581</c:v>
                </c:pt>
                <c:pt idx="467">
                  <c:v>45582</c:v>
                </c:pt>
                <c:pt idx="468">
                  <c:v>45583</c:v>
                </c:pt>
                <c:pt idx="469">
                  <c:v>45586</c:v>
                </c:pt>
                <c:pt idx="470">
                  <c:v>45587</c:v>
                </c:pt>
                <c:pt idx="471">
                  <c:v>45588</c:v>
                </c:pt>
                <c:pt idx="472">
                  <c:v>45589</c:v>
                </c:pt>
                <c:pt idx="473">
                  <c:v>45590</c:v>
                </c:pt>
                <c:pt idx="474">
                  <c:v>45593</c:v>
                </c:pt>
                <c:pt idx="475">
                  <c:v>45594</c:v>
                </c:pt>
                <c:pt idx="476">
                  <c:v>45595</c:v>
                </c:pt>
                <c:pt idx="477">
                  <c:v>45596</c:v>
                </c:pt>
                <c:pt idx="478">
                  <c:v>45597</c:v>
                </c:pt>
                <c:pt idx="479">
                  <c:v>45600</c:v>
                </c:pt>
                <c:pt idx="480">
                  <c:v>45601</c:v>
                </c:pt>
                <c:pt idx="481">
                  <c:v>45602</c:v>
                </c:pt>
                <c:pt idx="482">
                  <c:v>45603</c:v>
                </c:pt>
                <c:pt idx="483">
                  <c:v>45604</c:v>
                </c:pt>
                <c:pt idx="484">
                  <c:v>45607</c:v>
                </c:pt>
                <c:pt idx="485">
                  <c:v>45608</c:v>
                </c:pt>
                <c:pt idx="486">
                  <c:v>45609</c:v>
                </c:pt>
                <c:pt idx="487">
                  <c:v>45610</c:v>
                </c:pt>
                <c:pt idx="488">
                  <c:v>45611</c:v>
                </c:pt>
                <c:pt idx="489">
                  <c:v>45614</c:v>
                </c:pt>
                <c:pt idx="490">
                  <c:v>45615</c:v>
                </c:pt>
                <c:pt idx="491">
                  <c:v>45616</c:v>
                </c:pt>
                <c:pt idx="492">
                  <c:v>45617</c:v>
                </c:pt>
                <c:pt idx="493">
                  <c:v>45618</c:v>
                </c:pt>
                <c:pt idx="494">
                  <c:v>45621</c:v>
                </c:pt>
                <c:pt idx="495">
                  <c:v>45622</c:v>
                </c:pt>
                <c:pt idx="496">
                  <c:v>45623</c:v>
                </c:pt>
                <c:pt idx="497">
                  <c:v>45625</c:v>
                </c:pt>
                <c:pt idx="498">
                  <c:v>45628</c:v>
                </c:pt>
                <c:pt idx="499">
                  <c:v>45629</c:v>
                </c:pt>
                <c:pt idx="500">
                  <c:v>45630</c:v>
                </c:pt>
                <c:pt idx="501">
                  <c:v>45631</c:v>
                </c:pt>
                <c:pt idx="502">
                  <c:v>45632</c:v>
                </c:pt>
                <c:pt idx="503">
                  <c:v>45635</c:v>
                </c:pt>
                <c:pt idx="504">
                  <c:v>45636</c:v>
                </c:pt>
                <c:pt idx="505">
                  <c:v>45637</c:v>
                </c:pt>
                <c:pt idx="506">
                  <c:v>45638</c:v>
                </c:pt>
                <c:pt idx="507">
                  <c:v>45639</c:v>
                </c:pt>
                <c:pt idx="508">
                  <c:v>45642</c:v>
                </c:pt>
                <c:pt idx="509">
                  <c:v>45643</c:v>
                </c:pt>
                <c:pt idx="510">
                  <c:v>45644</c:v>
                </c:pt>
                <c:pt idx="511">
                  <c:v>45645</c:v>
                </c:pt>
                <c:pt idx="512">
                  <c:v>45646</c:v>
                </c:pt>
                <c:pt idx="513">
                  <c:v>45649</c:v>
                </c:pt>
                <c:pt idx="514">
                  <c:v>45653</c:v>
                </c:pt>
                <c:pt idx="515">
                  <c:v>45656</c:v>
                </c:pt>
                <c:pt idx="516">
                  <c:v>45660</c:v>
                </c:pt>
                <c:pt idx="517">
                  <c:v>45663</c:v>
                </c:pt>
                <c:pt idx="518">
                  <c:v>45664</c:v>
                </c:pt>
                <c:pt idx="519">
                  <c:v>45665</c:v>
                </c:pt>
                <c:pt idx="520">
                  <c:v>45667</c:v>
                </c:pt>
                <c:pt idx="521">
                  <c:v>45670</c:v>
                </c:pt>
                <c:pt idx="522">
                  <c:v>45671</c:v>
                </c:pt>
                <c:pt idx="523">
                  <c:v>45672</c:v>
                </c:pt>
                <c:pt idx="524">
                  <c:v>45673</c:v>
                </c:pt>
                <c:pt idx="525">
                  <c:v>45674</c:v>
                </c:pt>
                <c:pt idx="526">
                  <c:v>45678</c:v>
                </c:pt>
                <c:pt idx="527">
                  <c:v>45679</c:v>
                </c:pt>
                <c:pt idx="528">
                  <c:v>45680</c:v>
                </c:pt>
                <c:pt idx="529">
                  <c:v>45681</c:v>
                </c:pt>
                <c:pt idx="530">
                  <c:v>45684</c:v>
                </c:pt>
                <c:pt idx="531">
                  <c:v>45685</c:v>
                </c:pt>
                <c:pt idx="532">
                  <c:v>45686</c:v>
                </c:pt>
                <c:pt idx="533">
                  <c:v>45687</c:v>
                </c:pt>
                <c:pt idx="534">
                  <c:v>45688</c:v>
                </c:pt>
                <c:pt idx="535">
                  <c:v>45691</c:v>
                </c:pt>
                <c:pt idx="536">
                  <c:v>45692</c:v>
                </c:pt>
                <c:pt idx="537">
                  <c:v>45693</c:v>
                </c:pt>
                <c:pt idx="538">
                  <c:v>45694</c:v>
                </c:pt>
                <c:pt idx="539">
                  <c:v>45695</c:v>
                </c:pt>
                <c:pt idx="540">
                  <c:v>45698</c:v>
                </c:pt>
                <c:pt idx="541">
                  <c:v>45699</c:v>
                </c:pt>
                <c:pt idx="542">
                  <c:v>45700</c:v>
                </c:pt>
                <c:pt idx="543">
                  <c:v>45701</c:v>
                </c:pt>
                <c:pt idx="544">
                  <c:v>45702</c:v>
                </c:pt>
                <c:pt idx="545">
                  <c:v>45706</c:v>
                </c:pt>
                <c:pt idx="546">
                  <c:v>45707</c:v>
                </c:pt>
                <c:pt idx="547">
                  <c:v>45708</c:v>
                </c:pt>
                <c:pt idx="548">
                  <c:v>45709</c:v>
                </c:pt>
                <c:pt idx="549">
                  <c:v>45712</c:v>
                </c:pt>
                <c:pt idx="550">
                  <c:v>45713</c:v>
                </c:pt>
                <c:pt idx="551">
                  <c:v>45714</c:v>
                </c:pt>
                <c:pt idx="552">
                  <c:v>45715</c:v>
                </c:pt>
                <c:pt idx="553">
                  <c:v>45716</c:v>
                </c:pt>
                <c:pt idx="554">
                  <c:v>45719</c:v>
                </c:pt>
                <c:pt idx="555">
                  <c:v>45720</c:v>
                </c:pt>
                <c:pt idx="556">
                  <c:v>45721</c:v>
                </c:pt>
                <c:pt idx="557">
                  <c:v>45722</c:v>
                </c:pt>
                <c:pt idx="558">
                  <c:v>45723</c:v>
                </c:pt>
                <c:pt idx="559">
                  <c:v>45726</c:v>
                </c:pt>
                <c:pt idx="560">
                  <c:v>45727</c:v>
                </c:pt>
                <c:pt idx="561">
                  <c:v>45728</c:v>
                </c:pt>
                <c:pt idx="562">
                  <c:v>45729</c:v>
                </c:pt>
              </c:numCache>
            </c:numRef>
          </c:cat>
          <c:val>
            <c:numRef>
              <c:f>'Component &amp; Relative VaR'!$P$12:$P$574</c:f>
              <c:numCache>
                <c:formatCode>0.00%</c:formatCode>
                <c:ptCount val="563"/>
                <c:pt idx="0">
                  <c:v>0.65409216550688154</c:v>
                </c:pt>
                <c:pt idx="1">
                  <c:v>0.65163365262359729</c:v>
                </c:pt>
                <c:pt idx="2">
                  <c:v>0.66525087003313199</c:v>
                </c:pt>
                <c:pt idx="3">
                  <c:v>0.66511316198839165</c:v>
                </c:pt>
                <c:pt idx="4">
                  <c:v>0.66939176152778934</c:v>
                </c:pt>
                <c:pt idx="5">
                  <c:v>0.67238694902040386</c:v>
                </c:pt>
                <c:pt idx="6">
                  <c:v>0.66956865454760572</c:v>
                </c:pt>
                <c:pt idx="7">
                  <c:v>0.67097355239841949</c:v>
                </c:pt>
                <c:pt idx="8">
                  <c:v>0.66933472026390983</c:v>
                </c:pt>
                <c:pt idx="9">
                  <c:v>0.6651797476694985</c:v>
                </c:pt>
                <c:pt idx="10">
                  <c:v>0.66554027306791064</c:v>
                </c:pt>
                <c:pt idx="11">
                  <c:v>0.66265278645601189</c:v>
                </c:pt>
                <c:pt idx="12">
                  <c:v>0.67141363383734509</c:v>
                </c:pt>
                <c:pt idx="13">
                  <c:v>0.67312529456969505</c:v>
                </c:pt>
                <c:pt idx="14">
                  <c:v>0.67155102289575741</c:v>
                </c:pt>
                <c:pt idx="15">
                  <c:v>0.67376374280881723</c:v>
                </c:pt>
                <c:pt idx="16">
                  <c:v>0.66782211214359211</c:v>
                </c:pt>
                <c:pt idx="17">
                  <c:v>0.66664766294789901</c:v>
                </c:pt>
                <c:pt idx="18">
                  <c:v>0.66603000420306635</c:v>
                </c:pt>
                <c:pt idx="19">
                  <c:v>0.66817392124328812</c:v>
                </c:pt>
                <c:pt idx="20">
                  <c:v>0.67069223674833145</c:v>
                </c:pt>
                <c:pt idx="21">
                  <c:v>0.6762982331520242</c:v>
                </c:pt>
                <c:pt idx="22">
                  <c:v>0.67648994574454213</c:v>
                </c:pt>
                <c:pt idx="23">
                  <c:v>0.67808138295490494</c:v>
                </c:pt>
                <c:pt idx="24">
                  <c:v>0.67885051237865746</c:v>
                </c:pt>
                <c:pt idx="25">
                  <c:v>0.67861700434460515</c:v>
                </c:pt>
                <c:pt idx="26">
                  <c:v>0.68061433791033654</c:v>
                </c:pt>
                <c:pt idx="27">
                  <c:v>0.67897923453551712</c:v>
                </c:pt>
                <c:pt idx="28">
                  <c:v>0.6819957153218984</c:v>
                </c:pt>
                <c:pt idx="29">
                  <c:v>0.69855378915868382</c:v>
                </c:pt>
                <c:pt idx="30">
                  <c:v>0.70125703027061759</c:v>
                </c:pt>
                <c:pt idx="31">
                  <c:v>0.70302897499625794</c:v>
                </c:pt>
                <c:pt idx="32">
                  <c:v>0.70189668735468047</c:v>
                </c:pt>
                <c:pt idx="33">
                  <c:v>0.70516736868988905</c:v>
                </c:pt>
                <c:pt idx="34">
                  <c:v>0.69854716421645602</c:v>
                </c:pt>
                <c:pt idx="35">
                  <c:v>0.70426520329877196</c:v>
                </c:pt>
                <c:pt idx="36">
                  <c:v>0.7004152677244545</c:v>
                </c:pt>
                <c:pt idx="37">
                  <c:v>0.69356625101904901</c:v>
                </c:pt>
                <c:pt idx="38">
                  <c:v>0.70206494279751197</c:v>
                </c:pt>
                <c:pt idx="39">
                  <c:v>0.70146327285528443</c:v>
                </c:pt>
                <c:pt idx="40">
                  <c:v>0.70682577609233532</c:v>
                </c:pt>
                <c:pt idx="41">
                  <c:v>0.70211476087238922</c:v>
                </c:pt>
                <c:pt idx="42">
                  <c:v>0.709435946081859</c:v>
                </c:pt>
                <c:pt idx="43">
                  <c:v>0.70793853328570433</c:v>
                </c:pt>
                <c:pt idx="44">
                  <c:v>0.71998127845426552</c:v>
                </c:pt>
                <c:pt idx="45">
                  <c:v>0.71684374033498643</c:v>
                </c:pt>
                <c:pt idx="46">
                  <c:v>0.71725102825475473</c:v>
                </c:pt>
                <c:pt idx="47">
                  <c:v>0.7195349052344775</c:v>
                </c:pt>
                <c:pt idx="48">
                  <c:v>0.72491584478254156</c:v>
                </c:pt>
                <c:pt idx="49">
                  <c:v>0.73450667332225039</c:v>
                </c:pt>
                <c:pt idx="50">
                  <c:v>0.72785895787580457</c:v>
                </c:pt>
                <c:pt idx="51">
                  <c:v>0.72604407298240348</c:v>
                </c:pt>
                <c:pt idx="52">
                  <c:v>0.72709124388846302</c:v>
                </c:pt>
                <c:pt idx="53">
                  <c:v>0.72504570956499126</c:v>
                </c:pt>
                <c:pt idx="54">
                  <c:v>0.72768302971087018</c:v>
                </c:pt>
                <c:pt idx="55">
                  <c:v>0.72583366803980298</c:v>
                </c:pt>
                <c:pt idx="56">
                  <c:v>0.72650872865712646</c:v>
                </c:pt>
                <c:pt idx="57">
                  <c:v>0.72710625712023158</c:v>
                </c:pt>
                <c:pt idx="58">
                  <c:v>0.72757270744595448</c:v>
                </c:pt>
                <c:pt idx="59">
                  <c:v>0.73437231145855941</c:v>
                </c:pt>
                <c:pt idx="60">
                  <c:v>0.73051485642603076</c:v>
                </c:pt>
                <c:pt idx="61">
                  <c:v>0.72991219266084661</c:v>
                </c:pt>
                <c:pt idx="62">
                  <c:v>0.7303260850982326</c:v>
                </c:pt>
                <c:pt idx="63">
                  <c:v>0.73226994093172415</c:v>
                </c:pt>
                <c:pt idx="64">
                  <c:v>0.73192547066714775</c:v>
                </c:pt>
                <c:pt idx="65">
                  <c:v>0.73475925232985562</c:v>
                </c:pt>
                <c:pt idx="66">
                  <c:v>0.74118655665988231</c:v>
                </c:pt>
                <c:pt idx="67">
                  <c:v>0.74172234086839728</c:v>
                </c:pt>
                <c:pt idx="68">
                  <c:v>0.73881696936911112</c:v>
                </c:pt>
                <c:pt idx="69">
                  <c:v>0.74073496850645204</c:v>
                </c:pt>
                <c:pt idx="70">
                  <c:v>0.74376366706635688</c:v>
                </c:pt>
                <c:pt idx="71">
                  <c:v>0.74192705697521633</c:v>
                </c:pt>
                <c:pt idx="72">
                  <c:v>0.74611917636849989</c:v>
                </c:pt>
                <c:pt idx="73">
                  <c:v>0.75738260703914151</c:v>
                </c:pt>
                <c:pt idx="74">
                  <c:v>0.75265421458334303</c:v>
                </c:pt>
                <c:pt idx="75">
                  <c:v>0.73830509380203269</c:v>
                </c:pt>
                <c:pt idx="76">
                  <c:v>0.73863772843106856</c:v>
                </c:pt>
                <c:pt idx="77">
                  <c:v>0.71832377965047256</c:v>
                </c:pt>
                <c:pt idx="78">
                  <c:v>0.72374852901047793</c:v>
                </c:pt>
                <c:pt idx="79">
                  <c:v>0.71867708864279245</c:v>
                </c:pt>
                <c:pt idx="80">
                  <c:v>0.72143172303519765</c:v>
                </c:pt>
                <c:pt idx="81">
                  <c:v>0.73345084755241674</c:v>
                </c:pt>
                <c:pt idx="82">
                  <c:v>0.736096254400052</c:v>
                </c:pt>
                <c:pt idx="83">
                  <c:v>0.7330171801862726</c:v>
                </c:pt>
                <c:pt idx="84">
                  <c:v>0.72840883595138795</c:v>
                </c:pt>
                <c:pt idx="85">
                  <c:v>0.70663087072785058</c:v>
                </c:pt>
                <c:pt idx="86">
                  <c:v>0.70290717348738263</c:v>
                </c:pt>
                <c:pt idx="87">
                  <c:v>0.70853428776254201</c:v>
                </c:pt>
                <c:pt idx="88">
                  <c:v>0.70767744772625352</c:v>
                </c:pt>
                <c:pt idx="89">
                  <c:v>0.70777704833476873</c:v>
                </c:pt>
                <c:pt idx="90">
                  <c:v>0.70229572757214109</c:v>
                </c:pt>
                <c:pt idx="91">
                  <c:v>0.7037367594480991</c:v>
                </c:pt>
                <c:pt idx="92">
                  <c:v>0.69449233571712343</c:v>
                </c:pt>
                <c:pt idx="93">
                  <c:v>0.69524594152712127</c:v>
                </c:pt>
                <c:pt idx="94">
                  <c:v>0.69730937352741429</c:v>
                </c:pt>
                <c:pt idx="95">
                  <c:v>0.69774039126111265</c:v>
                </c:pt>
                <c:pt idx="96">
                  <c:v>0.6946006632286984</c:v>
                </c:pt>
                <c:pt idx="97">
                  <c:v>0.67210253292714739</c:v>
                </c:pt>
                <c:pt idx="98">
                  <c:v>0.65455520192905692</c:v>
                </c:pt>
                <c:pt idx="99">
                  <c:v>0.66983588281014539</c:v>
                </c:pt>
                <c:pt idx="100">
                  <c:v>0.67014917253233663</c:v>
                </c:pt>
                <c:pt idx="101">
                  <c:v>0.67510769380619606</c:v>
                </c:pt>
                <c:pt idx="102">
                  <c:v>0.66847106231871145</c:v>
                </c:pt>
                <c:pt idx="103">
                  <c:v>0.66760193526135414</c:v>
                </c:pt>
                <c:pt idx="104">
                  <c:v>0.6494353144927496</c:v>
                </c:pt>
                <c:pt idx="105">
                  <c:v>0.65482861259372493</c:v>
                </c:pt>
                <c:pt idx="106">
                  <c:v>0.65580351340600795</c:v>
                </c:pt>
                <c:pt idx="107">
                  <c:v>0.66038794247837984</c:v>
                </c:pt>
                <c:pt idx="108">
                  <c:v>0.6508341014069996</c:v>
                </c:pt>
                <c:pt idx="109">
                  <c:v>0.65405374888478196</c:v>
                </c:pt>
                <c:pt idx="110">
                  <c:v>0.64620719649640723</c:v>
                </c:pt>
                <c:pt idx="111">
                  <c:v>0.64781167726278732</c:v>
                </c:pt>
                <c:pt idx="112">
                  <c:v>0.65010980348563296</c:v>
                </c:pt>
                <c:pt idx="113">
                  <c:v>0.65675374140605625</c:v>
                </c:pt>
                <c:pt idx="114">
                  <c:v>0.65407697918976648</c:v>
                </c:pt>
                <c:pt idx="115">
                  <c:v>0.65320794310516617</c:v>
                </c:pt>
                <c:pt idx="116">
                  <c:v>0.65565942179972425</c:v>
                </c:pt>
                <c:pt idx="117">
                  <c:v>0.65489124730695836</c:v>
                </c:pt>
                <c:pt idx="118">
                  <c:v>0.65268608440427112</c:v>
                </c:pt>
                <c:pt idx="119">
                  <c:v>0.65917555721305154</c:v>
                </c:pt>
                <c:pt idx="120">
                  <c:v>0.67110303695629936</c:v>
                </c:pt>
                <c:pt idx="121">
                  <c:v>0.6656131736252856</c:v>
                </c:pt>
                <c:pt idx="122">
                  <c:v>0.67121220614661015</c:v>
                </c:pt>
                <c:pt idx="123">
                  <c:v>0.66459638516462005</c:v>
                </c:pt>
                <c:pt idx="124">
                  <c:v>0.67267084511173769</c:v>
                </c:pt>
                <c:pt idx="125">
                  <c:v>0.67614912352391365</c:v>
                </c:pt>
                <c:pt idx="126">
                  <c:v>0.68612586581949353</c:v>
                </c:pt>
                <c:pt idx="127">
                  <c:v>0.68254481564181524</c:v>
                </c:pt>
                <c:pt idx="128">
                  <c:v>0.68490082191338142</c:v>
                </c:pt>
                <c:pt idx="129">
                  <c:v>0.68107801058924755</c:v>
                </c:pt>
                <c:pt idx="130">
                  <c:v>0.67303236468209815</c:v>
                </c:pt>
                <c:pt idx="131">
                  <c:v>0.6731397455377095</c:v>
                </c:pt>
                <c:pt idx="132">
                  <c:v>0.67256637481938952</c:v>
                </c:pt>
                <c:pt idx="133">
                  <c:v>0.66231352055746573</c:v>
                </c:pt>
                <c:pt idx="134">
                  <c:v>0.65669106380406916</c:v>
                </c:pt>
                <c:pt idx="135">
                  <c:v>0.65478656531882695</c:v>
                </c:pt>
                <c:pt idx="136">
                  <c:v>0.65872821893481026</c:v>
                </c:pt>
                <c:pt idx="137">
                  <c:v>0.6601475483553757</c:v>
                </c:pt>
                <c:pt idx="138">
                  <c:v>0.65646989069074324</c:v>
                </c:pt>
                <c:pt idx="139">
                  <c:v>0.65505221060713414</c:v>
                </c:pt>
                <c:pt idx="140">
                  <c:v>0.65245684366374057</c:v>
                </c:pt>
                <c:pt idx="141">
                  <c:v>0.65148603978647979</c:v>
                </c:pt>
                <c:pt idx="142">
                  <c:v>0.65557468183600143</c:v>
                </c:pt>
                <c:pt idx="143">
                  <c:v>0.65625093219541186</c:v>
                </c:pt>
                <c:pt idx="144">
                  <c:v>0.66189876188525087</c:v>
                </c:pt>
                <c:pt idx="145">
                  <c:v>0.66850415220008408</c:v>
                </c:pt>
                <c:pt idx="146">
                  <c:v>0.66776479877942096</c:v>
                </c:pt>
                <c:pt idx="147">
                  <c:v>0.66776489435492115</c:v>
                </c:pt>
                <c:pt idx="148">
                  <c:v>0.66543013923627192</c:v>
                </c:pt>
                <c:pt idx="149">
                  <c:v>0.67351022240975</c:v>
                </c:pt>
                <c:pt idx="150">
                  <c:v>0.66337120549951956</c:v>
                </c:pt>
                <c:pt idx="151">
                  <c:v>0.66181591741688328</c:v>
                </c:pt>
                <c:pt idx="152">
                  <c:v>0.6823589380228563</c:v>
                </c:pt>
                <c:pt idx="153">
                  <c:v>0.67767491151877735</c:v>
                </c:pt>
                <c:pt idx="154">
                  <c:v>0.68079289875453897</c:v>
                </c:pt>
                <c:pt idx="155">
                  <c:v>0.68832802186786968</c:v>
                </c:pt>
                <c:pt idx="156">
                  <c:v>0.69089580252129601</c:v>
                </c:pt>
                <c:pt idx="157">
                  <c:v>0.68743651256801397</c:v>
                </c:pt>
                <c:pt idx="158">
                  <c:v>0.68847291890912821</c:v>
                </c:pt>
                <c:pt idx="159">
                  <c:v>0.67359189896105021</c:v>
                </c:pt>
                <c:pt idx="160">
                  <c:v>0.67328346813333917</c:v>
                </c:pt>
                <c:pt idx="161">
                  <c:v>0.67062282183850186</c:v>
                </c:pt>
                <c:pt idx="162">
                  <c:v>0.6718276968042417</c:v>
                </c:pt>
                <c:pt idx="163">
                  <c:v>0.67423062046668891</c:v>
                </c:pt>
                <c:pt idx="164">
                  <c:v>0.67541055794328531</c:v>
                </c:pt>
                <c:pt idx="165">
                  <c:v>0.6795508582338905</c:v>
                </c:pt>
                <c:pt idx="166">
                  <c:v>0.67561302555455904</c:v>
                </c:pt>
                <c:pt idx="167">
                  <c:v>0.67767933216769183</c:v>
                </c:pt>
                <c:pt idx="168">
                  <c:v>0.66418101702477428</c:v>
                </c:pt>
                <c:pt idx="169">
                  <c:v>0.65617570538722525</c:v>
                </c:pt>
                <c:pt idx="170">
                  <c:v>0.66520935331259234</c:v>
                </c:pt>
                <c:pt idx="171">
                  <c:v>0.65897224494675721</c:v>
                </c:pt>
                <c:pt idx="172">
                  <c:v>0.65455162811773904</c:v>
                </c:pt>
                <c:pt idx="173">
                  <c:v>0.65408152482784898</c:v>
                </c:pt>
                <c:pt idx="174">
                  <c:v>0.65041722516725353</c:v>
                </c:pt>
                <c:pt idx="175">
                  <c:v>0.65199999307583723</c:v>
                </c:pt>
                <c:pt idx="176">
                  <c:v>0.64050103586352924</c:v>
                </c:pt>
                <c:pt idx="177">
                  <c:v>0.64166280594255976</c:v>
                </c:pt>
                <c:pt idx="178">
                  <c:v>0.64110496099412828</c:v>
                </c:pt>
                <c:pt idx="179">
                  <c:v>0.64009774152416477</c:v>
                </c:pt>
                <c:pt idx="180">
                  <c:v>0.64075468159774962</c:v>
                </c:pt>
                <c:pt idx="181">
                  <c:v>0.64080706063243831</c:v>
                </c:pt>
                <c:pt idx="182">
                  <c:v>0.63712457225507002</c:v>
                </c:pt>
                <c:pt idx="183">
                  <c:v>0.63204677333404613</c:v>
                </c:pt>
                <c:pt idx="184">
                  <c:v>0.63804283577276344</c:v>
                </c:pt>
                <c:pt idx="185">
                  <c:v>0.64186834721348018</c:v>
                </c:pt>
                <c:pt idx="186">
                  <c:v>0.64304494622536768</c:v>
                </c:pt>
                <c:pt idx="187">
                  <c:v>0.6426836384957002</c:v>
                </c:pt>
                <c:pt idx="188">
                  <c:v>0.64520405827671989</c:v>
                </c:pt>
                <c:pt idx="189">
                  <c:v>0.64720688588175113</c:v>
                </c:pt>
                <c:pt idx="190">
                  <c:v>0.65067713468599142</c:v>
                </c:pt>
                <c:pt idx="191">
                  <c:v>0.64917759186789692</c:v>
                </c:pt>
                <c:pt idx="192">
                  <c:v>0.65651419869911409</c:v>
                </c:pt>
                <c:pt idx="193">
                  <c:v>0.66351312261695539</c:v>
                </c:pt>
                <c:pt idx="194">
                  <c:v>0.66449023195817469</c:v>
                </c:pt>
                <c:pt idx="195">
                  <c:v>0.66856415730636087</c:v>
                </c:pt>
                <c:pt idx="196">
                  <c:v>0.6736954110310438</c:v>
                </c:pt>
                <c:pt idx="197">
                  <c:v>0.67040776362206767</c:v>
                </c:pt>
                <c:pt idx="198">
                  <c:v>0.67236514927929336</c:v>
                </c:pt>
                <c:pt idx="199">
                  <c:v>0.67167644079828581</c:v>
                </c:pt>
                <c:pt idx="200">
                  <c:v>0.67116006947327134</c:v>
                </c:pt>
                <c:pt idx="201">
                  <c:v>0.67092202842437965</c:v>
                </c:pt>
                <c:pt idx="202">
                  <c:v>0.67482850973153186</c:v>
                </c:pt>
                <c:pt idx="203">
                  <c:v>0.67258674790681516</c:v>
                </c:pt>
                <c:pt idx="204">
                  <c:v>0.67367845898104251</c:v>
                </c:pt>
                <c:pt idx="205">
                  <c:v>0.67330169355779101</c:v>
                </c:pt>
                <c:pt idx="206">
                  <c:v>0.67308362553803014</c:v>
                </c:pt>
                <c:pt idx="207">
                  <c:v>0.6703785615260196</c:v>
                </c:pt>
                <c:pt idx="208">
                  <c:v>0.66959804096765185</c:v>
                </c:pt>
                <c:pt idx="209">
                  <c:v>0.66824203795911097</c:v>
                </c:pt>
                <c:pt idx="210">
                  <c:v>0.66516917033270151</c:v>
                </c:pt>
                <c:pt idx="211">
                  <c:v>0.66153464545536877</c:v>
                </c:pt>
                <c:pt idx="212">
                  <c:v>0.66518983219729622</c:v>
                </c:pt>
                <c:pt idx="213">
                  <c:v>0.66165801800881352</c:v>
                </c:pt>
                <c:pt idx="214">
                  <c:v>0.66437314268170988</c:v>
                </c:pt>
                <c:pt idx="215">
                  <c:v>0.66570366520804192</c:v>
                </c:pt>
                <c:pt idx="216">
                  <c:v>0.66942321489927636</c:v>
                </c:pt>
                <c:pt idx="217">
                  <c:v>0.6727751263242836</c:v>
                </c:pt>
                <c:pt idx="218">
                  <c:v>0.6736532257365162</c:v>
                </c:pt>
                <c:pt idx="219">
                  <c:v>0.6762294988857559</c:v>
                </c:pt>
                <c:pt idx="220">
                  <c:v>0.68518842554518988</c:v>
                </c:pt>
                <c:pt idx="221">
                  <c:v>0.68397801723280305</c:v>
                </c:pt>
                <c:pt idx="222">
                  <c:v>0.68758499271717244</c:v>
                </c:pt>
                <c:pt idx="223">
                  <c:v>0.68780339972915383</c:v>
                </c:pt>
                <c:pt idx="224">
                  <c:v>0.69741073011273369</c:v>
                </c:pt>
                <c:pt idx="225">
                  <c:v>0.6882266168606479</c:v>
                </c:pt>
                <c:pt idx="226">
                  <c:v>0.68795482130186159</c:v>
                </c:pt>
                <c:pt idx="227">
                  <c:v>0.68963330333503858</c:v>
                </c:pt>
                <c:pt idx="228">
                  <c:v>0.69016646910559731</c:v>
                </c:pt>
                <c:pt idx="229">
                  <c:v>0.69312064413249197</c:v>
                </c:pt>
                <c:pt idx="230">
                  <c:v>0.69790037914244696</c:v>
                </c:pt>
                <c:pt idx="231">
                  <c:v>0.69693720103451684</c:v>
                </c:pt>
                <c:pt idx="232">
                  <c:v>0.70071209197277395</c:v>
                </c:pt>
                <c:pt idx="233">
                  <c:v>0.70441524540580847</c:v>
                </c:pt>
                <c:pt idx="234">
                  <c:v>0.70525480758919767</c:v>
                </c:pt>
                <c:pt idx="235">
                  <c:v>0.70693065727406801</c:v>
                </c:pt>
                <c:pt idx="236">
                  <c:v>0.70246529896651722</c:v>
                </c:pt>
                <c:pt idx="237">
                  <c:v>0.70176125652251642</c:v>
                </c:pt>
                <c:pt idx="238">
                  <c:v>0.69804926717177651</c:v>
                </c:pt>
                <c:pt idx="239">
                  <c:v>0.69964185792090816</c:v>
                </c:pt>
                <c:pt idx="240">
                  <c:v>0.70003775695148207</c:v>
                </c:pt>
                <c:pt idx="241">
                  <c:v>0.70087714193069084</c:v>
                </c:pt>
                <c:pt idx="242">
                  <c:v>0.70093405054045432</c:v>
                </c:pt>
                <c:pt idx="243">
                  <c:v>0.70524949837982531</c:v>
                </c:pt>
                <c:pt idx="244">
                  <c:v>0.7064236136546318</c:v>
                </c:pt>
                <c:pt idx="245">
                  <c:v>0.70584578350171068</c:v>
                </c:pt>
                <c:pt idx="246">
                  <c:v>0.70812995410043134</c:v>
                </c:pt>
                <c:pt idx="247">
                  <c:v>0.7071326665187575</c:v>
                </c:pt>
                <c:pt idx="248">
                  <c:v>0.70429492948839933</c:v>
                </c:pt>
                <c:pt idx="249">
                  <c:v>0.70363797850336907</c:v>
                </c:pt>
                <c:pt idx="250">
                  <c:v>0.70836627736289159</c:v>
                </c:pt>
                <c:pt idx="251">
                  <c:v>0.71188120442854852</c:v>
                </c:pt>
                <c:pt idx="252">
                  <c:v>0.71189544370673874</c:v>
                </c:pt>
                <c:pt idx="253">
                  <c:v>0.71238622744048441</c:v>
                </c:pt>
                <c:pt idx="254">
                  <c:v>0.69455828941333253</c:v>
                </c:pt>
                <c:pt idx="255">
                  <c:v>0.69593723847826117</c:v>
                </c:pt>
                <c:pt idx="256">
                  <c:v>0.6986683791228171</c:v>
                </c:pt>
                <c:pt idx="257">
                  <c:v>0.69830700327776174</c:v>
                </c:pt>
                <c:pt idx="258">
                  <c:v>0.70056532295240626</c:v>
                </c:pt>
                <c:pt idx="259">
                  <c:v>0.69946455401824947</c:v>
                </c:pt>
                <c:pt idx="260">
                  <c:v>0.69636715100859103</c:v>
                </c:pt>
                <c:pt idx="261">
                  <c:v>0.6977321698083726</c:v>
                </c:pt>
                <c:pt idx="262">
                  <c:v>0.69596391160458226</c:v>
                </c:pt>
                <c:pt idx="263">
                  <c:v>0.68305360091743861</c:v>
                </c:pt>
                <c:pt idx="264">
                  <c:v>0.68721318032534418</c:v>
                </c:pt>
                <c:pt idx="265">
                  <c:v>0.68635430917059714</c:v>
                </c:pt>
                <c:pt idx="266">
                  <c:v>0.68870154114381044</c:v>
                </c:pt>
                <c:pt idx="267">
                  <c:v>0.6906105687720232</c:v>
                </c:pt>
                <c:pt idx="268">
                  <c:v>0.68803200413769572</c:v>
                </c:pt>
                <c:pt idx="269">
                  <c:v>0.68694929652220704</c:v>
                </c:pt>
                <c:pt idx="270">
                  <c:v>0.68758255489269371</c:v>
                </c:pt>
                <c:pt idx="271">
                  <c:v>0.68479356137724257</c:v>
                </c:pt>
                <c:pt idx="272">
                  <c:v>0.68267400138696321</c:v>
                </c:pt>
                <c:pt idx="273">
                  <c:v>0.66854434145503761</c:v>
                </c:pt>
                <c:pt idx="274">
                  <c:v>0.66619476471154182</c:v>
                </c:pt>
                <c:pt idx="275">
                  <c:v>0.66397124172810285</c:v>
                </c:pt>
                <c:pt idx="276">
                  <c:v>0.6654944356354342</c:v>
                </c:pt>
                <c:pt idx="277">
                  <c:v>0.66305493449740893</c:v>
                </c:pt>
                <c:pt idx="278">
                  <c:v>0.66164613508894188</c:v>
                </c:pt>
                <c:pt idx="279">
                  <c:v>0.66304836944333179</c:v>
                </c:pt>
                <c:pt idx="280">
                  <c:v>0.66596303245232535</c:v>
                </c:pt>
                <c:pt idx="281">
                  <c:v>0.66282783784477961</c:v>
                </c:pt>
                <c:pt idx="282">
                  <c:v>0.65616795258888272</c:v>
                </c:pt>
                <c:pt idx="283">
                  <c:v>0.655530275394546</c:v>
                </c:pt>
                <c:pt idx="284">
                  <c:v>0.65559572156967305</c:v>
                </c:pt>
                <c:pt idx="285">
                  <c:v>0.65902809042607979</c:v>
                </c:pt>
                <c:pt idx="286">
                  <c:v>0.65824578695176938</c:v>
                </c:pt>
                <c:pt idx="287">
                  <c:v>0.65978000999440978</c:v>
                </c:pt>
                <c:pt idx="288">
                  <c:v>0.66367165371463888</c:v>
                </c:pt>
                <c:pt idx="289">
                  <c:v>0.66716366259536097</c:v>
                </c:pt>
                <c:pt idx="290">
                  <c:v>0.66560742460390532</c:v>
                </c:pt>
                <c:pt idx="291">
                  <c:v>0.6661947275279172</c:v>
                </c:pt>
                <c:pt idx="292">
                  <c:v>0.67967573739406828</c:v>
                </c:pt>
                <c:pt idx="293">
                  <c:v>0.66983178761788997</c:v>
                </c:pt>
                <c:pt idx="294">
                  <c:v>0.67572167564667207</c:v>
                </c:pt>
                <c:pt idx="295">
                  <c:v>0.67940129659184267</c:v>
                </c:pt>
                <c:pt idx="296">
                  <c:v>0.68783971746882555</c:v>
                </c:pt>
                <c:pt idx="297">
                  <c:v>0.68577225563655031</c:v>
                </c:pt>
                <c:pt idx="298">
                  <c:v>0.68964535047340181</c:v>
                </c:pt>
                <c:pt idx="299">
                  <c:v>0.68580452897452349</c:v>
                </c:pt>
                <c:pt idx="300">
                  <c:v>0.69129159419894881</c:v>
                </c:pt>
                <c:pt idx="301">
                  <c:v>0.69483939578715892</c:v>
                </c:pt>
                <c:pt idx="302">
                  <c:v>0.69776005032564925</c:v>
                </c:pt>
                <c:pt idx="303">
                  <c:v>0.70112701937207189</c:v>
                </c:pt>
                <c:pt idx="304">
                  <c:v>0.68986609631255003</c:v>
                </c:pt>
                <c:pt idx="305">
                  <c:v>0.68692452662111547</c:v>
                </c:pt>
                <c:pt idx="306">
                  <c:v>0.68694056530833658</c:v>
                </c:pt>
                <c:pt idx="307">
                  <c:v>0.69008819593766302</c:v>
                </c:pt>
                <c:pt idx="308">
                  <c:v>0.69443571499605705</c:v>
                </c:pt>
                <c:pt idx="309">
                  <c:v>0.69308196590048676</c:v>
                </c:pt>
                <c:pt idx="310">
                  <c:v>0.69303433815545923</c:v>
                </c:pt>
                <c:pt idx="311">
                  <c:v>0.69776261529873451</c:v>
                </c:pt>
                <c:pt idx="312">
                  <c:v>0.70232523101448874</c:v>
                </c:pt>
                <c:pt idx="313">
                  <c:v>0.69895960102370958</c:v>
                </c:pt>
                <c:pt idx="314">
                  <c:v>0.69972775418051048</c:v>
                </c:pt>
                <c:pt idx="315">
                  <c:v>0.70027508721026088</c:v>
                </c:pt>
                <c:pt idx="316">
                  <c:v>0.70098175754027336</c:v>
                </c:pt>
                <c:pt idx="317">
                  <c:v>0.71730082555447827</c:v>
                </c:pt>
                <c:pt idx="318">
                  <c:v>0.71612105219268463</c:v>
                </c:pt>
                <c:pt idx="319">
                  <c:v>0.71592301727672569</c:v>
                </c:pt>
                <c:pt idx="320">
                  <c:v>0.72284743155823372</c:v>
                </c:pt>
                <c:pt idx="321">
                  <c:v>0.72886373589393738</c:v>
                </c:pt>
                <c:pt idx="322">
                  <c:v>0.73386199753295722</c:v>
                </c:pt>
                <c:pt idx="323">
                  <c:v>0.74019096238837345</c:v>
                </c:pt>
                <c:pt idx="324">
                  <c:v>0.74275350864059386</c:v>
                </c:pt>
                <c:pt idx="325">
                  <c:v>0.74622171956526329</c:v>
                </c:pt>
                <c:pt idx="326">
                  <c:v>0.74833975484696313</c:v>
                </c:pt>
                <c:pt idx="327">
                  <c:v>0.74321889233029559</c:v>
                </c:pt>
                <c:pt idx="328">
                  <c:v>0.74145418143408637</c:v>
                </c:pt>
                <c:pt idx="329">
                  <c:v>0.74144238880353397</c:v>
                </c:pt>
                <c:pt idx="330">
                  <c:v>0.7445635435875525</c:v>
                </c:pt>
                <c:pt idx="331">
                  <c:v>0.74445098613447225</c:v>
                </c:pt>
                <c:pt idx="332">
                  <c:v>0.73947619584439361</c:v>
                </c:pt>
                <c:pt idx="333">
                  <c:v>0.74412931332799115</c:v>
                </c:pt>
                <c:pt idx="334">
                  <c:v>0.73225790872217233</c:v>
                </c:pt>
                <c:pt idx="335">
                  <c:v>0.72023845181572466</c:v>
                </c:pt>
                <c:pt idx="336">
                  <c:v>0.72303820827775289</c:v>
                </c:pt>
                <c:pt idx="337">
                  <c:v>0.72240516095319329</c:v>
                </c:pt>
                <c:pt idx="338">
                  <c:v>0.71433371483832453</c:v>
                </c:pt>
                <c:pt idx="339">
                  <c:v>0.71671768285462034</c:v>
                </c:pt>
                <c:pt idx="340">
                  <c:v>0.71536275096938129</c:v>
                </c:pt>
                <c:pt idx="341">
                  <c:v>0.71499926039121742</c:v>
                </c:pt>
                <c:pt idx="342">
                  <c:v>0.71745811962369987</c:v>
                </c:pt>
                <c:pt idx="343">
                  <c:v>0.69229822705481936</c:v>
                </c:pt>
                <c:pt idx="344">
                  <c:v>0.69414225682919595</c:v>
                </c:pt>
                <c:pt idx="345">
                  <c:v>0.69542428611001406</c:v>
                </c:pt>
                <c:pt idx="346">
                  <c:v>0.69201892662124909</c:v>
                </c:pt>
                <c:pt idx="347">
                  <c:v>0.68772250984100047</c:v>
                </c:pt>
                <c:pt idx="348">
                  <c:v>0.689889668576807</c:v>
                </c:pt>
                <c:pt idx="349">
                  <c:v>0.68524418171384671</c:v>
                </c:pt>
                <c:pt idx="350">
                  <c:v>0.67642483432738987</c:v>
                </c:pt>
                <c:pt idx="351">
                  <c:v>0.67878898604808569</c:v>
                </c:pt>
                <c:pt idx="352">
                  <c:v>0.68410372319865609</c:v>
                </c:pt>
                <c:pt idx="353">
                  <c:v>0.68168715481292885</c:v>
                </c:pt>
                <c:pt idx="354">
                  <c:v>0.68013846562207436</c:v>
                </c:pt>
                <c:pt idx="355">
                  <c:v>0.68534330151213529</c:v>
                </c:pt>
                <c:pt idx="356">
                  <c:v>0.69146429881634797</c:v>
                </c:pt>
                <c:pt idx="357">
                  <c:v>0.68782015933165197</c:v>
                </c:pt>
                <c:pt idx="358">
                  <c:v>0.68869552365997944</c:v>
                </c:pt>
                <c:pt idx="359">
                  <c:v>0.69009221556836664</c:v>
                </c:pt>
                <c:pt idx="360">
                  <c:v>0.68298978263542542</c:v>
                </c:pt>
                <c:pt idx="361">
                  <c:v>0.67622628834682974</c:v>
                </c:pt>
                <c:pt idx="362">
                  <c:v>0.67834171998094395</c:v>
                </c:pt>
                <c:pt idx="363">
                  <c:v>0.69411234172005698</c:v>
                </c:pt>
                <c:pt idx="364">
                  <c:v>0.69918793131468893</c:v>
                </c:pt>
                <c:pt idx="365">
                  <c:v>0.69728979210687936</c:v>
                </c:pt>
                <c:pt idx="366">
                  <c:v>0.70133939455997862</c:v>
                </c:pt>
                <c:pt idx="367">
                  <c:v>0.70379729627157794</c:v>
                </c:pt>
                <c:pt idx="368">
                  <c:v>0.71011776236728752</c:v>
                </c:pt>
                <c:pt idx="369">
                  <c:v>0.71160599090232335</c:v>
                </c:pt>
                <c:pt idx="370">
                  <c:v>0.71833433319097373</c:v>
                </c:pt>
                <c:pt idx="371">
                  <c:v>0.7130402226305399</c:v>
                </c:pt>
                <c:pt idx="372">
                  <c:v>0.71331771086601203</c:v>
                </c:pt>
                <c:pt idx="373">
                  <c:v>0.71201140181577194</c:v>
                </c:pt>
                <c:pt idx="374">
                  <c:v>0.70647066785555912</c:v>
                </c:pt>
                <c:pt idx="375">
                  <c:v>0.70329362191131661</c:v>
                </c:pt>
                <c:pt idx="376">
                  <c:v>0.70248222058941756</c:v>
                </c:pt>
                <c:pt idx="377">
                  <c:v>0.70416723973685313</c:v>
                </c:pt>
                <c:pt idx="378">
                  <c:v>0.70171585464727193</c:v>
                </c:pt>
                <c:pt idx="379">
                  <c:v>0.69997106452985058</c:v>
                </c:pt>
                <c:pt idx="380">
                  <c:v>0.69947192841617534</c:v>
                </c:pt>
                <c:pt idx="381">
                  <c:v>0.69667794260570326</c:v>
                </c:pt>
                <c:pt idx="382">
                  <c:v>0.68843258670991025</c:v>
                </c:pt>
                <c:pt idx="383">
                  <c:v>0.69815121284116322</c:v>
                </c:pt>
                <c:pt idx="384">
                  <c:v>0.70299647852670633</c:v>
                </c:pt>
                <c:pt idx="385">
                  <c:v>0.70404581373113273</c:v>
                </c:pt>
                <c:pt idx="386">
                  <c:v>0.70287368042718867</c:v>
                </c:pt>
                <c:pt idx="387">
                  <c:v>0.69727326497616759</c:v>
                </c:pt>
                <c:pt idx="388">
                  <c:v>0.69550356346571618</c:v>
                </c:pt>
                <c:pt idx="389">
                  <c:v>0.69208860890707669</c:v>
                </c:pt>
                <c:pt idx="390">
                  <c:v>0.69446450440542795</c:v>
                </c:pt>
                <c:pt idx="391">
                  <c:v>0.69071893665177708</c:v>
                </c:pt>
                <c:pt idx="392">
                  <c:v>0.6913879124448612</c:v>
                </c:pt>
                <c:pt idx="393">
                  <c:v>0.67861576621425945</c:v>
                </c:pt>
                <c:pt idx="394">
                  <c:v>0.6772481156208463</c:v>
                </c:pt>
                <c:pt idx="395">
                  <c:v>0.67623142460926577</c:v>
                </c:pt>
                <c:pt idx="396">
                  <c:v>0.68294369354988904</c:v>
                </c:pt>
                <c:pt idx="397">
                  <c:v>0.68382735884218793</c:v>
                </c:pt>
                <c:pt idx="398">
                  <c:v>0.680460564073889</c:v>
                </c:pt>
                <c:pt idx="399">
                  <c:v>0.67645419606905255</c:v>
                </c:pt>
                <c:pt idx="400">
                  <c:v>0.674422315087298</c:v>
                </c:pt>
                <c:pt idx="401">
                  <c:v>0.67792018518431874</c:v>
                </c:pt>
                <c:pt idx="402">
                  <c:v>0.67370866892831671</c:v>
                </c:pt>
                <c:pt idx="403">
                  <c:v>0.67149041833214507</c:v>
                </c:pt>
                <c:pt idx="404">
                  <c:v>0.68647624716570432</c:v>
                </c:pt>
                <c:pt idx="405">
                  <c:v>0.68325418443172325</c:v>
                </c:pt>
                <c:pt idx="406">
                  <c:v>0.67356320291002891</c:v>
                </c:pt>
                <c:pt idx="407">
                  <c:v>0.67773520952623467</c:v>
                </c:pt>
                <c:pt idx="408">
                  <c:v>0.67766127131128517</c:v>
                </c:pt>
                <c:pt idx="409">
                  <c:v>0.67306909954473193</c:v>
                </c:pt>
                <c:pt idx="410">
                  <c:v>0.67409309668747031</c:v>
                </c:pt>
                <c:pt idx="411">
                  <c:v>0.66970244368518417</c:v>
                </c:pt>
                <c:pt idx="412">
                  <c:v>0.67275194633343549</c:v>
                </c:pt>
                <c:pt idx="413">
                  <c:v>0.67057892569242705</c:v>
                </c:pt>
                <c:pt idx="414">
                  <c:v>0.66221404311777099</c:v>
                </c:pt>
                <c:pt idx="415">
                  <c:v>0.65922258986540194</c:v>
                </c:pt>
                <c:pt idx="416">
                  <c:v>0.66253107633612962</c:v>
                </c:pt>
                <c:pt idx="417">
                  <c:v>0.65795309341714359</c:v>
                </c:pt>
                <c:pt idx="418">
                  <c:v>0.66259187395773567</c:v>
                </c:pt>
                <c:pt idx="419">
                  <c:v>0.6631859035430997</c:v>
                </c:pt>
                <c:pt idx="420">
                  <c:v>0.66278443504315809</c:v>
                </c:pt>
                <c:pt idx="421">
                  <c:v>0.66277967717503583</c:v>
                </c:pt>
                <c:pt idx="422">
                  <c:v>0.66400984953144149</c:v>
                </c:pt>
                <c:pt idx="423">
                  <c:v>0.66939060786860971</c:v>
                </c:pt>
                <c:pt idx="424">
                  <c:v>0.67027488630660803</c:v>
                </c:pt>
                <c:pt idx="425">
                  <c:v>0.66950821012988382</c:v>
                </c:pt>
                <c:pt idx="426">
                  <c:v>0.67208116512014027</c:v>
                </c:pt>
                <c:pt idx="427">
                  <c:v>0.6720461675644066</c:v>
                </c:pt>
                <c:pt idx="428">
                  <c:v>0.68691029384230973</c:v>
                </c:pt>
                <c:pt idx="429">
                  <c:v>0.69266418963033616</c:v>
                </c:pt>
                <c:pt idx="430">
                  <c:v>0.68476094776749219</c:v>
                </c:pt>
                <c:pt idx="431">
                  <c:v>0.68430033021007652</c:v>
                </c:pt>
                <c:pt idx="432">
                  <c:v>0.68651993012879275</c:v>
                </c:pt>
                <c:pt idx="433">
                  <c:v>0.68272250887632191</c:v>
                </c:pt>
                <c:pt idx="434">
                  <c:v>0.68044297724665004</c:v>
                </c:pt>
                <c:pt idx="435">
                  <c:v>0.68821283040481795</c:v>
                </c:pt>
                <c:pt idx="436">
                  <c:v>0.68695696287423114</c:v>
                </c:pt>
                <c:pt idx="437">
                  <c:v>0.69524402339372149</c:v>
                </c:pt>
                <c:pt idx="438">
                  <c:v>0.68868618634752488</c:v>
                </c:pt>
                <c:pt idx="439">
                  <c:v>0.68823003766712509</c:v>
                </c:pt>
                <c:pt idx="440">
                  <c:v>0.69086349950045289</c:v>
                </c:pt>
                <c:pt idx="441">
                  <c:v>0.69355270914963163</c:v>
                </c:pt>
                <c:pt idx="442">
                  <c:v>0.69166589239801612</c:v>
                </c:pt>
                <c:pt idx="443">
                  <c:v>0.69453889067575258</c:v>
                </c:pt>
                <c:pt idx="444">
                  <c:v>0.69413680342758555</c:v>
                </c:pt>
                <c:pt idx="445">
                  <c:v>0.69458582534140856</c:v>
                </c:pt>
                <c:pt idx="446">
                  <c:v>0.69292378684964573</c:v>
                </c:pt>
                <c:pt idx="447">
                  <c:v>0.69260298759689232</c:v>
                </c:pt>
                <c:pt idx="448">
                  <c:v>0.69030733619238893</c:v>
                </c:pt>
                <c:pt idx="449">
                  <c:v>0.68919543056813604</c:v>
                </c:pt>
                <c:pt idx="450">
                  <c:v>0.69602289219670777</c:v>
                </c:pt>
                <c:pt idx="451">
                  <c:v>0.69523135124594104</c:v>
                </c:pt>
                <c:pt idx="452">
                  <c:v>0.69962195876316136</c:v>
                </c:pt>
                <c:pt idx="453">
                  <c:v>0.69923373658452215</c:v>
                </c:pt>
                <c:pt idx="454">
                  <c:v>0.69980166869519578</c:v>
                </c:pt>
                <c:pt idx="455">
                  <c:v>0.69717166323196011</c:v>
                </c:pt>
                <c:pt idx="456">
                  <c:v>0.69281277525217699</c:v>
                </c:pt>
                <c:pt idx="457">
                  <c:v>0.68995641475634961</c:v>
                </c:pt>
                <c:pt idx="458">
                  <c:v>0.69175986982030302</c:v>
                </c:pt>
                <c:pt idx="459">
                  <c:v>0.67769651547122167</c:v>
                </c:pt>
                <c:pt idx="460">
                  <c:v>0.67864486575468153</c:v>
                </c:pt>
                <c:pt idx="461">
                  <c:v>0.67888973028393795</c:v>
                </c:pt>
                <c:pt idx="462">
                  <c:v>0.69056719390803156</c:v>
                </c:pt>
                <c:pt idx="463">
                  <c:v>0.69000601655671223</c:v>
                </c:pt>
                <c:pt idx="464">
                  <c:v>0.69184452681425235</c:v>
                </c:pt>
                <c:pt idx="465">
                  <c:v>0.68823059869325909</c:v>
                </c:pt>
                <c:pt idx="466">
                  <c:v>0.68616037674401087</c:v>
                </c:pt>
                <c:pt idx="467">
                  <c:v>0.68568106332948964</c:v>
                </c:pt>
                <c:pt idx="468">
                  <c:v>0.68604039179443133</c:v>
                </c:pt>
                <c:pt idx="469">
                  <c:v>0.68180911209027217</c:v>
                </c:pt>
                <c:pt idx="470">
                  <c:v>0.68160593522241897</c:v>
                </c:pt>
                <c:pt idx="471">
                  <c:v>0.6795735054368468</c:v>
                </c:pt>
                <c:pt idx="472">
                  <c:v>0.68229562546990852</c:v>
                </c:pt>
                <c:pt idx="473">
                  <c:v>0.67899994038151834</c:v>
                </c:pt>
                <c:pt idx="474">
                  <c:v>0.67776453259448455</c:v>
                </c:pt>
                <c:pt idx="475">
                  <c:v>0.69177980673132822</c:v>
                </c:pt>
                <c:pt idx="476">
                  <c:v>0.69091637926400074</c:v>
                </c:pt>
                <c:pt idx="477">
                  <c:v>0.69349073319015697</c:v>
                </c:pt>
                <c:pt idx="478">
                  <c:v>0.69110038366656379</c:v>
                </c:pt>
                <c:pt idx="479">
                  <c:v>0.68557193996934263</c:v>
                </c:pt>
                <c:pt idx="480">
                  <c:v>0.69686010318627212</c:v>
                </c:pt>
                <c:pt idx="481">
                  <c:v>0.69635331456074823</c:v>
                </c:pt>
                <c:pt idx="482">
                  <c:v>0.72225920427699219</c:v>
                </c:pt>
                <c:pt idx="483">
                  <c:v>0.71829194535421159</c:v>
                </c:pt>
                <c:pt idx="484">
                  <c:v>0.72850581881329857</c:v>
                </c:pt>
                <c:pt idx="485">
                  <c:v>0.72537307618435964</c:v>
                </c:pt>
                <c:pt idx="486">
                  <c:v>0.72706485980101287</c:v>
                </c:pt>
                <c:pt idx="487">
                  <c:v>0.7262538066253561</c:v>
                </c:pt>
                <c:pt idx="488">
                  <c:v>0.73250918291025457</c:v>
                </c:pt>
                <c:pt idx="489">
                  <c:v>0.74118533914481166</c:v>
                </c:pt>
                <c:pt idx="490">
                  <c:v>0.74172483312877668</c:v>
                </c:pt>
                <c:pt idx="491">
                  <c:v>0.74360219379875048</c:v>
                </c:pt>
                <c:pt idx="492">
                  <c:v>0.74424133992988262</c:v>
                </c:pt>
                <c:pt idx="493">
                  <c:v>0.73918861405801828</c:v>
                </c:pt>
                <c:pt idx="494">
                  <c:v>0.7479058317296049</c:v>
                </c:pt>
                <c:pt idx="495">
                  <c:v>0.74658663337716358</c:v>
                </c:pt>
                <c:pt idx="496">
                  <c:v>0.74363026984905434</c:v>
                </c:pt>
                <c:pt idx="497">
                  <c:v>0.74517917611243423</c:v>
                </c:pt>
                <c:pt idx="498">
                  <c:v>0.7503292710485413</c:v>
                </c:pt>
                <c:pt idx="499">
                  <c:v>0.75086252735785541</c:v>
                </c:pt>
                <c:pt idx="500">
                  <c:v>0.76148411441541042</c:v>
                </c:pt>
                <c:pt idx="501">
                  <c:v>0.76054048365075533</c:v>
                </c:pt>
                <c:pt idx="502">
                  <c:v>0.7597594543069186</c:v>
                </c:pt>
                <c:pt idx="503">
                  <c:v>0.76045750679186896</c:v>
                </c:pt>
                <c:pt idx="504">
                  <c:v>0.75798955332699769</c:v>
                </c:pt>
                <c:pt idx="505">
                  <c:v>0.75922104168478877</c:v>
                </c:pt>
                <c:pt idx="506">
                  <c:v>0.75791875135650277</c:v>
                </c:pt>
                <c:pt idx="507">
                  <c:v>0.77161373718697834</c:v>
                </c:pt>
                <c:pt idx="508">
                  <c:v>0.76892902611831127</c:v>
                </c:pt>
                <c:pt idx="509">
                  <c:v>0.76480377724440607</c:v>
                </c:pt>
                <c:pt idx="510">
                  <c:v>0.7616508736377674</c:v>
                </c:pt>
                <c:pt idx="511">
                  <c:v>0.76421361205928151</c:v>
                </c:pt>
                <c:pt idx="512">
                  <c:v>0.76396088770458959</c:v>
                </c:pt>
                <c:pt idx="513">
                  <c:v>0.76457524402133548</c:v>
                </c:pt>
                <c:pt idx="514">
                  <c:v>0.76345710355581697</c:v>
                </c:pt>
                <c:pt idx="515">
                  <c:v>0.76311419336016106</c:v>
                </c:pt>
                <c:pt idx="516">
                  <c:v>0.76511513254231878</c:v>
                </c:pt>
                <c:pt idx="517">
                  <c:v>0.76481802866351634</c:v>
                </c:pt>
                <c:pt idx="518">
                  <c:v>0.7649494315335662</c:v>
                </c:pt>
                <c:pt idx="519">
                  <c:v>0.76304545429871751</c:v>
                </c:pt>
                <c:pt idx="520">
                  <c:v>0.75479166593232416</c:v>
                </c:pt>
                <c:pt idx="521">
                  <c:v>0.75517111045794949</c:v>
                </c:pt>
                <c:pt idx="522">
                  <c:v>0.76017230436081329</c:v>
                </c:pt>
                <c:pt idx="523">
                  <c:v>0.76194095477559842</c:v>
                </c:pt>
                <c:pt idx="524">
                  <c:v>0.76453426997532559</c:v>
                </c:pt>
                <c:pt idx="525">
                  <c:v>0.77040211717415341</c:v>
                </c:pt>
                <c:pt idx="526">
                  <c:v>0.77049699890036938</c:v>
                </c:pt>
                <c:pt idx="527">
                  <c:v>0.77301133604061711</c:v>
                </c:pt>
                <c:pt idx="528">
                  <c:v>0.77291931398505764</c:v>
                </c:pt>
                <c:pt idx="529">
                  <c:v>0.77181787703484184</c:v>
                </c:pt>
                <c:pt idx="530">
                  <c:v>0.76998679423750194</c:v>
                </c:pt>
                <c:pt idx="531">
                  <c:v>0.76950540756198849</c:v>
                </c:pt>
                <c:pt idx="532">
                  <c:v>0.7669938208166821</c:v>
                </c:pt>
                <c:pt idx="533">
                  <c:v>0.76565466846996133</c:v>
                </c:pt>
                <c:pt idx="534">
                  <c:v>0.75777062938958173</c:v>
                </c:pt>
                <c:pt idx="535">
                  <c:v>0.75507594155117863</c:v>
                </c:pt>
                <c:pt idx="536">
                  <c:v>0.75752208690058365</c:v>
                </c:pt>
                <c:pt idx="537">
                  <c:v>0.74944499793074115</c:v>
                </c:pt>
                <c:pt idx="538">
                  <c:v>0.7542979743477376</c:v>
                </c:pt>
                <c:pt idx="539">
                  <c:v>0.75822589091514614</c:v>
                </c:pt>
                <c:pt idx="540">
                  <c:v>0.75851330066033851</c:v>
                </c:pt>
                <c:pt idx="541">
                  <c:v>0.75463047519728133</c:v>
                </c:pt>
                <c:pt idx="542">
                  <c:v>0.75566075944887712</c:v>
                </c:pt>
                <c:pt idx="543">
                  <c:v>0.75636947531152354</c:v>
                </c:pt>
                <c:pt idx="544">
                  <c:v>0.76164370358154121</c:v>
                </c:pt>
                <c:pt idx="545">
                  <c:v>0.7643872627067837</c:v>
                </c:pt>
                <c:pt idx="546">
                  <c:v>0.75592276918884549</c:v>
                </c:pt>
                <c:pt idx="547">
                  <c:v>0.75394460345200442</c:v>
                </c:pt>
                <c:pt idx="548">
                  <c:v>0.74992582851180678</c:v>
                </c:pt>
                <c:pt idx="549">
                  <c:v>0.75062064067757672</c:v>
                </c:pt>
                <c:pt idx="550">
                  <c:v>0.74478942068640075</c:v>
                </c:pt>
                <c:pt idx="551">
                  <c:v>0.76713154483782453</c:v>
                </c:pt>
                <c:pt idx="552">
                  <c:v>0.7665063891493793</c:v>
                </c:pt>
                <c:pt idx="553">
                  <c:v>0.76461836119965554</c:v>
                </c:pt>
                <c:pt idx="554">
                  <c:v>0.76646256543815516</c:v>
                </c:pt>
                <c:pt idx="555">
                  <c:v>0.76329555869945365</c:v>
                </c:pt>
                <c:pt idx="556">
                  <c:v>0.76439335995911073</c:v>
                </c:pt>
                <c:pt idx="557">
                  <c:v>0.76003893991676497</c:v>
                </c:pt>
                <c:pt idx="558">
                  <c:v>0.75696934501347446</c:v>
                </c:pt>
                <c:pt idx="559">
                  <c:v>0.75817143537365672</c:v>
                </c:pt>
                <c:pt idx="560">
                  <c:v>0.77123298791287553</c:v>
                </c:pt>
                <c:pt idx="561">
                  <c:v>0.77512103791891285</c:v>
                </c:pt>
                <c:pt idx="562">
                  <c:v>0.77227846280140933</c:v>
                </c:pt>
              </c:numCache>
            </c:numRef>
          </c:val>
          <c:smooth val="0"/>
          <c:extLst>
            <c:ext xmlns:c16="http://schemas.microsoft.com/office/drawing/2014/chart" uri="{C3380CC4-5D6E-409C-BE32-E72D297353CC}">
              <c16:uniqueId val="{00000001-01F5-BA43-9E14-3EE01AC0A7E1}"/>
            </c:ext>
          </c:extLst>
        </c:ser>
        <c:ser>
          <c:idx val="2"/>
          <c:order val="2"/>
          <c:tx>
            <c:strRef>
              <c:f>'Component &amp; Relative VaR'!$Q$11</c:f>
              <c:strCache>
                <c:ptCount val="1"/>
                <c:pt idx="0">
                  <c:v>RCVaR_NOVN</c:v>
                </c:pt>
              </c:strCache>
            </c:strRef>
          </c:tx>
          <c:spPr>
            <a:ln w="28575" cap="rnd">
              <a:solidFill>
                <a:schemeClr val="accent3"/>
              </a:solidFill>
              <a:round/>
            </a:ln>
            <a:effectLst/>
          </c:spPr>
          <c:marker>
            <c:symbol val="none"/>
          </c:marker>
          <c:cat>
            <c:numRef>
              <c:f>'Component &amp; Relative VaR'!$B$12:$B$574</c:f>
              <c:numCache>
                <c:formatCode>m/d/yy</c:formatCode>
                <c:ptCount val="563"/>
                <c:pt idx="0">
                  <c:v>44886</c:v>
                </c:pt>
                <c:pt idx="1">
                  <c:v>44887</c:v>
                </c:pt>
                <c:pt idx="2">
                  <c:v>44888</c:v>
                </c:pt>
                <c:pt idx="3">
                  <c:v>44890</c:v>
                </c:pt>
                <c:pt idx="4">
                  <c:v>44893</c:v>
                </c:pt>
                <c:pt idx="5">
                  <c:v>44894</c:v>
                </c:pt>
                <c:pt idx="6">
                  <c:v>44895</c:v>
                </c:pt>
                <c:pt idx="7">
                  <c:v>44896</c:v>
                </c:pt>
                <c:pt idx="8">
                  <c:v>44897</c:v>
                </c:pt>
                <c:pt idx="9">
                  <c:v>44900</c:v>
                </c:pt>
                <c:pt idx="10">
                  <c:v>44901</c:v>
                </c:pt>
                <c:pt idx="11">
                  <c:v>44902</c:v>
                </c:pt>
                <c:pt idx="12">
                  <c:v>44903</c:v>
                </c:pt>
                <c:pt idx="13">
                  <c:v>44904</c:v>
                </c:pt>
                <c:pt idx="14">
                  <c:v>44907</c:v>
                </c:pt>
                <c:pt idx="15">
                  <c:v>44908</c:v>
                </c:pt>
                <c:pt idx="16">
                  <c:v>44909</c:v>
                </c:pt>
                <c:pt idx="17">
                  <c:v>44910</c:v>
                </c:pt>
                <c:pt idx="18">
                  <c:v>44911</c:v>
                </c:pt>
                <c:pt idx="19">
                  <c:v>44914</c:v>
                </c:pt>
                <c:pt idx="20">
                  <c:v>44915</c:v>
                </c:pt>
                <c:pt idx="21">
                  <c:v>44916</c:v>
                </c:pt>
                <c:pt idx="22">
                  <c:v>44917</c:v>
                </c:pt>
                <c:pt idx="23">
                  <c:v>44918</c:v>
                </c:pt>
                <c:pt idx="24">
                  <c:v>44922</c:v>
                </c:pt>
                <c:pt idx="25">
                  <c:v>44923</c:v>
                </c:pt>
                <c:pt idx="26">
                  <c:v>44924</c:v>
                </c:pt>
                <c:pt idx="27">
                  <c:v>44925</c:v>
                </c:pt>
                <c:pt idx="28">
                  <c:v>44929</c:v>
                </c:pt>
                <c:pt idx="29">
                  <c:v>44930</c:v>
                </c:pt>
                <c:pt idx="30">
                  <c:v>44931</c:v>
                </c:pt>
                <c:pt idx="31">
                  <c:v>44932</c:v>
                </c:pt>
                <c:pt idx="32">
                  <c:v>44935</c:v>
                </c:pt>
                <c:pt idx="33">
                  <c:v>44936</c:v>
                </c:pt>
                <c:pt idx="34">
                  <c:v>44937</c:v>
                </c:pt>
                <c:pt idx="35">
                  <c:v>44938</c:v>
                </c:pt>
                <c:pt idx="36">
                  <c:v>44939</c:v>
                </c:pt>
                <c:pt idx="37">
                  <c:v>44943</c:v>
                </c:pt>
                <c:pt idx="38">
                  <c:v>44944</c:v>
                </c:pt>
                <c:pt idx="39">
                  <c:v>44945</c:v>
                </c:pt>
                <c:pt idx="40">
                  <c:v>44946</c:v>
                </c:pt>
                <c:pt idx="41">
                  <c:v>44949</c:v>
                </c:pt>
                <c:pt idx="42">
                  <c:v>44950</c:v>
                </c:pt>
                <c:pt idx="43">
                  <c:v>44951</c:v>
                </c:pt>
                <c:pt idx="44">
                  <c:v>44952</c:v>
                </c:pt>
                <c:pt idx="45">
                  <c:v>44953</c:v>
                </c:pt>
                <c:pt idx="46">
                  <c:v>44956</c:v>
                </c:pt>
                <c:pt idx="47">
                  <c:v>44957</c:v>
                </c:pt>
                <c:pt idx="48">
                  <c:v>44958</c:v>
                </c:pt>
                <c:pt idx="49">
                  <c:v>44959</c:v>
                </c:pt>
                <c:pt idx="50">
                  <c:v>44960</c:v>
                </c:pt>
                <c:pt idx="51">
                  <c:v>44963</c:v>
                </c:pt>
                <c:pt idx="52">
                  <c:v>44964</c:v>
                </c:pt>
                <c:pt idx="53">
                  <c:v>44965</c:v>
                </c:pt>
                <c:pt idx="54">
                  <c:v>44966</c:v>
                </c:pt>
                <c:pt idx="55">
                  <c:v>44967</c:v>
                </c:pt>
                <c:pt idx="56">
                  <c:v>44970</c:v>
                </c:pt>
                <c:pt idx="57">
                  <c:v>44971</c:v>
                </c:pt>
                <c:pt idx="58">
                  <c:v>44972</c:v>
                </c:pt>
                <c:pt idx="59">
                  <c:v>44973</c:v>
                </c:pt>
                <c:pt idx="60">
                  <c:v>44974</c:v>
                </c:pt>
                <c:pt idx="61">
                  <c:v>44978</c:v>
                </c:pt>
                <c:pt idx="62">
                  <c:v>44979</c:v>
                </c:pt>
                <c:pt idx="63">
                  <c:v>44980</c:v>
                </c:pt>
                <c:pt idx="64">
                  <c:v>44981</c:v>
                </c:pt>
                <c:pt idx="65">
                  <c:v>44984</c:v>
                </c:pt>
                <c:pt idx="66">
                  <c:v>44985</c:v>
                </c:pt>
                <c:pt idx="67">
                  <c:v>44986</c:v>
                </c:pt>
                <c:pt idx="68">
                  <c:v>44987</c:v>
                </c:pt>
                <c:pt idx="69">
                  <c:v>44988</c:v>
                </c:pt>
                <c:pt idx="70">
                  <c:v>44991</c:v>
                </c:pt>
                <c:pt idx="71">
                  <c:v>44992</c:v>
                </c:pt>
                <c:pt idx="72">
                  <c:v>44993</c:v>
                </c:pt>
                <c:pt idx="73">
                  <c:v>44994</c:v>
                </c:pt>
                <c:pt idx="74">
                  <c:v>44995</c:v>
                </c:pt>
                <c:pt idx="75">
                  <c:v>44998</c:v>
                </c:pt>
                <c:pt idx="76">
                  <c:v>44999</c:v>
                </c:pt>
                <c:pt idx="77">
                  <c:v>45000</c:v>
                </c:pt>
                <c:pt idx="78">
                  <c:v>45001</c:v>
                </c:pt>
                <c:pt idx="79">
                  <c:v>45002</c:v>
                </c:pt>
                <c:pt idx="80">
                  <c:v>45005</c:v>
                </c:pt>
                <c:pt idx="81">
                  <c:v>45006</c:v>
                </c:pt>
                <c:pt idx="82">
                  <c:v>45007</c:v>
                </c:pt>
                <c:pt idx="83">
                  <c:v>45008</c:v>
                </c:pt>
                <c:pt idx="84">
                  <c:v>45009</c:v>
                </c:pt>
                <c:pt idx="85">
                  <c:v>45012</c:v>
                </c:pt>
                <c:pt idx="86">
                  <c:v>45013</c:v>
                </c:pt>
                <c:pt idx="87">
                  <c:v>45014</c:v>
                </c:pt>
                <c:pt idx="88">
                  <c:v>45015</c:v>
                </c:pt>
                <c:pt idx="89">
                  <c:v>45016</c:v>
                </c:pt>
                <c:pt idx="90">
                  <c:v>45019</c:v>
                </c:pt>
                <c:pt idx="91">
                  <c:v>45020</c:v>
                </c:pt>
                <c:pt idx="92">
                  <c:v>45021</c:v>
                </c:pt>
                <c:pt idx="93">
                  <c:v>45022</c:v>
                </c:pt>
                <c:pt idx="94">
                  <c:v>45027</c:v>
                </c:pt>
                <c:pt idx="95">
                  <c:v>45028</c:v>
                </c:pt>
                <c:pt idx="96">
                  <c:v>45029</c:v>
                </c:pt>
                <c:pt idx="97">
                  <c:v>45030</c:v>
                </c:pt>
                <c:pt idx="98">
                  <c:v>45033</c:v>
                </c:pt>
                <c:pt idx="99">
                  <c:v>45034</c:v>
                </c:pt>
                <c:pt idx="100">
                  <c:v>45035</c:v>
                </c:pt>
                <c:pt idx="101">
                  <c:v>45036</c:v>
                </c:pt>
                <c:pt idx="102">
                  <c:v>45037</c:v>
                </c:pt>
                <c:pt idx="103">
                  <c:v>45040</c:v>
                </c:pt>
                <c:pt idx="104">
                  <c:v>45041</c:v>
                </c:pt>
                <c:pt idx="105">
                  <c:v>45042</c:v>
                </c:pt>
                <c:pt idx="106">
                  <c:v>45043</c:v>
                </c:pt>
                <c:pt idx="107">
                  <c:v>45044</c:v>
                </c:pt>
                <c:pt idx="108">
                  <c:v>45048</c:v>
                </c:pt>
                <c:pt idx="109">
                  <c:v>45049</c:v>
                </c:pt>
                <c:pt idx="110">
                  <c:v>45050</c:v>
                </c:pt>
                <c:pt idx="111">
                  <c:v>45051</c:v>
                </c:pt>
                <c:pt idx="112">
                  <c:v>45054</c:v>
                </c:pt>
                <c:pt idx="113">
                  <c:v>45055</c:v>
                </c:pt>
                <c:pt idx="114">
                  <c:v>45056</c:v>
                </c:pt>
                <c:pt idx="115">
                  <c:v>45057</c:v>
                </c:pt>
                <c:pt idx="116">
                  <c:v>45058</c:v>
                </c:pt>
                <c:pt idx="117">
                  <c:v>45061</c:v>
                </c:pt>
                <c:pt idx="118">
                  <c:v>45062</c:v>
                </c:pt>
                <c:pt idx="119">
                  <c:v>45063</c:v>
                </c:pt>
                <c:pt idx="120">
                  <c:v>45065</c:v>
                </c:pt>
                <c:pt idx="121">
                  <c:v>45068</c:v>
                </c:pt>
                <c:pt idx="122">
                  <c:v>45069</c:v>
                </c:pt>
                <c:pt idx="123">
                  <c:v>45070</c:v>
                </c:pt>
                <c:pt idx="124">
                  <c:v>45071</c:v>
                </c:pt>
                <c:pt idx="125">
                  <c:v>45072</c:v>
                </c:pt>
                <c:pt idx="126">
                  <c:v>45076</c:v>
                </c:pt>
                <c:pt idx="127">
                  <c:v>45077</c:v>
                </c:pt>
                <c:pt idx="128">
                  <c:v>45078</c:v>
                </c:pt>
                <c:pt idx="129">
                  <c:v>45079</c:v>
                </c:pt>
                <c:pt idx="130">
                  <c:v>45082</c:v>
                </c:pt>
                <c:pt idx="131">
                  <c:v>45083</c:v>
                </c:pt>
                <c:pt idx="132">
                  <c:v>45084</c:v>
                </c:pt>
                <c:pt idx="133">
                  <c:v>45085</c:v>
                </c:pt>
                <c:pt idx="134">
                  <c:v>45086</c:v>
                </c:pt>
                <c:pt idx="135">
                  <c:v>45089</c:v>
                </c:pt>
                <c:pt idx="136">
                  <c:v>45090</c:v>
                </c:pt>
                <c:pt idx="137">
                  <c:v>45091</c:v>
                </c:pt>
                <c:pt idx="138">
                  <c:v>45092</c:v>
                </c:pt>
                <c:pt idx="139">
                  <c:v>45093</c:v>
                </c:pt>
                <c:pt idx="140">
                  <c:v>45097</c:v>
                </c:pt>
                <c:pt idx="141">
                  <c:v>45098</c:v>
                </c:pt>
                <c:pt idx="142">
                  <c:v>45099</c:v>
                </c:pt>
                <c:pt idx="143">
                  <c:v>45100</c:v>
                </c:pt>
                <c:pt idx="144">
                  <c:v>45103</c:v>
                </c:pt>
                <c:pt idx="145">
                  <c:v>45104</c:v>
                </c:pt>
                <c:pt idx="146">
                  <c:v>45105</c:v>
                </c:pt>
                <c:pt idx="147">
                  <c:v>45106</c:v>
                </c:pt>
                <c:pt idx="148">
                  <c:v>45107</c:v>
                </c:pt>
                <c:pt idx="149">
                  <c:v>45110</c:v>
                </c:pt>
                <c:pt idx="150">
                  <c:v>45112</c:v>
                </c:pt>
                <c:pt idx="151">
                  <c:v>45113</c:v>
                </c:pt>
                <c:pt idx="152">
                  <c:v>45114</c:v>
                </c:pt>
                <c:pt idx="153">
                  <c:v>45117</c:v>
                </c:pt>
                <c:pt idx="154">
                  <c:v>45118</c:v>
                </c:pt>
                <c:pt idx="155">
                  <c:v>45119</c:v>
                </c:pt>
                <c:pt idx="156">
                  <c:v>45120</c:v>
                </c:pt>
                <c:pt idx="157">
                  <c:v>45121</c:v>
                </c:pt>
                <c:pt idx="158">
                  <c:v>45124</c:v>
                </c:pt>
                <c:pt idx="159">
                  <c:v>45125</c:v>
                </c:pt>
                <c:pt idx="160">
                  <c:v>45126</c:v>
                </c:pt>
                <c:pt idx="161">
                  <c:v>45127</c:v>
                </c:pt>
                <c:pt idx="162">
                  <c:v>45128</c:v>
                </c:pt>
                <c:pt idx="163">
                  <c:v>45131</c:v>
                </c:pt>
                <c:pt idx="164">
                  <c:v>45132</c:v>
                </c:pt>
                <c:pt idx="165">
                  <c:v>45133</c:v>
                </c:pt>
                <c:pt idx="166">
                  <c:v>45134</c:v>
                </c:pt>
                <c:pt idx="167">
                  <c:v>45135</c:v>
                </c:pt>
                <c:pt idx="168">
                  <c:v>45138</c:v>
                </c:pt>
                <c:pt idx="169">
                  <c:v>45140</c:v>
                </c:pt>
                <c:pt idx="170">
                  <c:v>45141</c:v>
                </c:pt>
                <c:pt idx="171">
                  <c:v>45142</c:v>
                </c:pt>
                <c:pt idx="172">
                  <c:v>45145</c:v>
                </c:pt>
                <c:pt idx="173">
                  <c:v>45146</c:v>
                </c:pt>
                <c:pt idx="174">
                  <c:v>45147</c:v>
                </c:pt>
                <c:pt idx="175">
                  <c:v>45148</c:v>
                </c:pt>
                <c:pt idx="176">
                  <c:v>45149</c:v>
                </c:pt>
                <c:pt idx="177">
                  <c:v>45152</c:v>
                </c:pt>
                <c:pt idx="178">
                  <c:v>45153</c:v>
                </c:pt>
                <c:pt idx="179">
                  <c:v>45154</c:v>
                </c:pt>
                <c:pt idx="180">
                  <c:v>45155</c:v>
                </c:pt>
                <c:pt idx="181">
                  <c:v>45156</c:v>
                </c:pt>
                <c:pt idx="182">
                  <c:v>45159</c:v>
                </c:pt>
                <c:pt idx="183">
                  <c:v>45160</c:v>
                </c:pt>
                <c:pt idx="184">
                  <c:v>45161</c:v>
                </c:pt>
                <c:pt idx="185">
                  <c:v>45162</c:v>
                </c:pt>
                <c:pt idx="186">
                  <c:v>45163</c:v>
                </c:pt>
                <c:pt idx="187">
                  <c:v>45166</c:v>
                </c:pt>
                <c:pt idx="188">
                  <c:v>45167</c:v>
                </c:pt>
                <c:pt idx="189">
                  <c:v>45168</c:v>
                </c:pt>
                <c:pt idx="190">
                  <c:v>45169</c:v>
                </c:pt>
                <c:pt idx="191">
                  <c:v>45170</c:v>
                </c:pt>
                <c:pt idx="192">
                  <c:v>45174</c:v>
                </c:pt>
                <c:pt idx="193">
                  <c:v>45175</c:v>
                </c:pt>
                <c:pt idx="194">
                  <c:v>45176</c:v>
                </c:pt>
                <c:pt idx="195">
                  <c:v>45177</c:v>
                </c:pt>
                <c:pt idx="196">
                  <c:v>45180</c:v>
                </c:pt>
                <c:pt idx="197">
                  <c:v>45181</c:v>
                </c:pt>
                <c:pt idx="198">
                  <c:v>45182</c:v>
                </c:pt>
                <c:pt idx="199">
                  <c:v>45183</c:v>
                </c:pt>
                <c:pt idx="200">
                  <c:v>45184</c:v>
                </c:pt>
                <c:pt idx="201">
                  <c:v>45187</c:v>
                </c:pt>
                <c:pt idx="202">
                  <c:v>45188</c:v>
                </c:pt>
                <c:pt idx="203">
                  <c:v>45189</c:v>
                </c:pt>
                <c:pt idx="204">
                  <c:v>45190</c:v>
                </c:pt>
                <c:pt idx="205">
                  <c:v>45191</c:v>
                </c:pt>
                <c:pt idx="206">
                  <c:v>45194</c:v>
                </c:pt>
                <c:pt idx="207">
                  <c:v>45195</c:v>
                </c:pt>
                <c:pt idx="208">
                  <c:v>45196</c:v>
                </c:pt>
                <c:pt idx="209">
                  <c:v>45197</c:v>
                </c:pt>
                <c:pt idx="210">
                  <c:v>45198</c:v>
                </c:pt>
                <c:pt idx="211">
                  <c:v>45201</c:v>
                </c:pt>
                <c:pt idx="212">
                  <c:v>45202</c:v>
                </c:pt>
                <c:pt idx="213">
                  <c:v>45203</c:v>
                </c:pt>
                <c:pt idx="214">
                  <c:v>45204</c:v>
                </c:pt>
                <c:pt idx="215">
                  <c:v>45205</c:v>
                </c:pt>
                <c:pt idx="216">
                  <c:v>45208</c:v>
                </c:pt>
                <c:pt idx="217">
                  <c:v>45209</c:v>
                </c:pt>
                <c:pt idx="218">
                  <c:v>45210</c:v>
                </c:pt>
                <c:pt idx="219">
                  <c:v>45211</c:v>
                </c:pt>
                <c:pt idx="220">
                  <c:v>45212</c:v>
                </c:pt>
                <c:pt idx="221">
                  <c:v>45215</c:v>
                </c:pt>
                <c:pt idx="222">
                  <c:v>45216</c:v>
                </c:pt>
                <c:pt idx="223">
                  <c:v>45217</c:v>
                </c:pt>
                <c:pt idx="224">
                  <c:v>45218</c:v>
                </c:pt>
                <c:pt idx="225">
                  <c:v>45219</c:v>
                </c:pt>
                <c:pt idx="226">
                  <c:v>45222</c:v>
                </c:pt>
                <c:pt idx="227">
                  <c:v>45223</c:v>
                </c:pt>
                <c:pt idx="228">
                  <c:v>45224</c:v>
                </c:pt>
                <c:pt idx="229">
                  <c:v>45225</c:v>
                </c:pt>
                <c:pt idx="230">
                  <c:v>45226</c:v>
                </c:pt>
                <c:pt idx="231">
                  <c:v>45229</c:v>
                </c:pt>
                <c:pt idx="232">
                  <c:v>45230</c:v>
                </c:pt>
                <c:pt idx="233">
                  <c:v>45231</c:v>
                </c:pt>
                <c:pt idx="234">
                  <c:v>45232</c:v>
                </c:pt>
                <c:pt idx="235">
                  <c:v>45233</c:v>
                </c:pt>
                <c:pt idx="236">
                  <c:v>45236</c:v>
                </c:pt>
                <c:pt idx="237">
                  <c:v>45237</c:v>
                </c:pt>
                <c:pt idx="238">
                  <c:v>45238</c:v>
                </c:pt>
                <c:pt idx="239">
                  <c:v>45239</c:v>
                </c:pt>
                <c:pt idx="240">
                  <c:v>45240</c:v>
                </c:pt>
                <c:pt idx="241">
                  <c:v>45243</c:v>
                </c:pt>
                <c:pt idx="242">
                  <c:v>45244</c:v>
                </c:pt>
                <c:pt idx="243">
                  <c:v>45245</c:v>
                </c:pt>
                <c:pt idx="244">
                  <c:v>45246</c:v>
                </c:pt>
                <c:pt idx="245">
                  <c:v>45247</c:v>
                </c:pt>
                <c:pt idx="246">
                  <c:v>45250</c:v>
                </c:pt>
                <c:pt idx="247">
                  <c:v>45251</c:v>
                </c:pt>
                <c:pt idx="248">
                  <c:v>45252</c:v>
                </c:pt>
                <c:pt idx="249">
                  <c:v>45254</c:v>
                </c:pt>
                <c:pt idx="250">
                  <c:v>45257</c:v>
                </c:pt>
                <c:pt idx="251">
                  <c:v>45258</c:v>
                </c:pt>
                <c:pt idx="252">
                  <c:v>45259</c:v>
                </c:pt>
                <c:pt idx="253">
                  <c:v>45260</c:v>
                </c:pt>
                <c:pt idx="254">
                  <c:v>45261</c:v>
                </c:pt>
                <c:pt idx="255">
                  <c:v>45264</c:v>
                </c:pt>
                <c:pt idx="256">
                  <c:v>45265</c:v>
                </c:pt>
                <c:pt idx="257">
                  <c:v>45266</c:v>
                </c:pt>
                <c:pt idx="258">
                  <c:v>45267</c:v>
                </c:pt>
                <c:pt idx="259">
                  <c:v>45268</c:v>
                </c:pt>
                <c:pt idx="260">
                  <c:v>45271</c:v>
                </c:pt>
                <c:pt idx="261">
                  <c:v>45272</c:v>
                </c:pt>
                <c:pt idx="262">
                  <c:v>45273</c:v>
                </c:pt>
                <c:pt idx="263">
                  <c:v>45274</c:v>
                </c:pt>
                <c:pt idx="264">
                  <c:v>45275</c:v>
                </c:pt>
                <c:pt idx="265">
                  <c:v>45278</c:v>
                </c:pt>
                <c:pt idx="266">
                  <c:v>45279</c:v>
                </c:pt>
                <c:pt idx="267">
                  <c:v>45280</c:v>
                </c:pt>
                <c:pt idx="268">
                  <c:v>45281</c:v>
                </c:pt>
                <c:pt idx="269">
                  <c:v>45282</c:v>
                </c:pt>
                <c:pt idx="270">
                  <c:v>45287</c:v>
                </c:pt>
                <c:pt idx="271">
                  <c:v>45288</c:v>
                </c:pt>
                <c:pt idx="272">
                  <c:v>45289</c:v>
                </c:pt>
                <c:pt idx="273">
                  <c:v>45294</c:v>
                </c:pt>
                <c:pt idx="274">
                  <c:v>45295</c:v>
                </c:pt>
                <c:pt idx="275">
                  <c:v>45296</c:v>
                </c:pt>
                <c:pt idx="276">
                  <c:v>45299</c:v>
                </c:pt>
                <c:pt idx="277">
                  <c:v>45300</c:v>
                </c:pt>
                <c:pt idx="278">
                  <c:v>45301</c:v>
                </c:pt>
                <c:pt idx="279">
                  <c:v>45302</c:v>
                </c:pt>
                <c:pt idx="280">
                  <c:v>45303</c:v>
                </c:pt>
                <c:pt idx="281">
                  <c:v>45307</c:v>
                </c:pt>
                <c:pt idx="282">
                  <c:v>45308</c:v>
                </c:pt>
                <c:pt idx="283">
                  <c:v>45309</c:v>
                </c:pt>
                <c:pt idx="284">
                  <c:v>45310</c:v>
                </c:pt>
                <c:pt idx="285">
                  <c:v>45313</c:v>
                </c:pt>
                <c:pt idx="286">
                  <c:v>45314</c:v>
                </c:pt>
                <c:pt idx="287">
                  <c:v>45315</c:v>
                </c:pt>
                <c:pt idx="288">
                  <c:v>45316</c:v>
                </c:pt>
                <c:pt idx="289">
                  <c:v>45317</c:v>
                </c:pt>
                <c:pt idx="290">
                  <c:v>45320</c:v>
                </c:pt>
                <c:pt idx="291">
                  <c:v>45321</c:v>
                </c:pt>
                <c:pt idx="292">
                  <c:v>45322</c:v>
                </c:pt>
                <c:pt idx="293">
                  <c:v>45323</c:v>
                </c:pt>
                <c:pt idx="294">
                  <c:v>45324</c:v>
                </c:pt>
                <c:pt idx="295">
                  <c:v>45327</c:v>
                </c:pt>
                <c:pt idx="296">
                  <c:v>45328</c:v>
                </c:pt>
                <c:pt idx="297">
                  <c:v>45329</c:v>
                </c:pt>
                <c:pt idx="298">
                  <c:v>45330</c:v>
                </c:pt>
                <c:pt idx="299">
                  <c:v>45331</c:v>
                </c:pt>
                <c:pt idx="300">
                  <c:v>45334</c:v>
                </c:pt>
                <c:pt idx="301">
                  <c:v>45335</c:v>
                </c:pt>
                <c:pt idx="302">
                  <c:v>45336</c:v>
                </c:pt>
                <c:pt idx="303">
                  <c:v>45337</c:v>
                </c:pt>
                <c:pt idx="304">
                  <c:v>45338</c:v>
                </c:pt>
                <c:pt idx="305">
                  <c:v>45342</c:v>
                </c:pt>
                <c:pt idx="306">
                  <c:v>45343</c:v>
                </c:pt>
                <c:pt idx="307">
                  <c:v>45344</c:v>
                </c:pt>
                <c:pt idx="308">
                  <c:v>45345</c:v>
                </c:pt>
                <c:pt idx="309">
                  <c:v>45348</c:v>
                </c:pt>
                <c:pt idx="310">
                  <c:v>45349</c:v>
                </c:pt>
                <c:pt idx="311">
                  <c:v>45350</c:v>
                </c:pt>
                <c:pt idx="312">
                  <c:v>45351</c:v>
                </c:pt>
                <c:pt idx="313">
                  <c:v>45352</c:v>
                </c:pt>
                <c:pt idx="314">
                  <c:v>45355</c:v>
                </c:pt>
                <c:pt idx="315">
                  <c:v>45356</c:v>
                </c:pt>
                <c:pt idx="316">
                  <c:v>45357</c:v>
                </c:pt>
                <c:pt idx="317">
                  <c:v>45358</c:v>
                </c:pt>
                <c:pt idx="318">
                  <c:v>45359</c:v>
                </c:pt>
                <c:pt idx="319">
                  <c:v>45362</c:v>
                </c:pt>
                <c:pt idx="320">
                  <c:v>45363</c:v>
                </c:pt>
                <c:pt idx="321">
                  <c:v>45364</c:v>
                </c:pt>
                <c:pt idx="322">
                  <c:v>45365</c:v>
                </c:pt>
                <c:pt idx="323">
                  <c:v>45366</c:v>
                </c:pt>
                <c:pt idx="324">
                  <c:v>45369</c:v>
                </c:pt>
                <c:pt idx="325">
                  <c:v>45370</c:v>
                </c:pt>
                <c:pt idx="326">
                  <c:v>45371</c:v>
                </c:pt>
                <c:pt idx="327">
                  <c:v>45372</c:v>
                </c:pt>
                <c:pt idx="328">
                  <c:v>45373</c:v>
                </c:pt>
                <c:pt idx="329">
                  <c:v>45376</c:v>
                </c:pt>
                <c:pt idx="330">
                  <c:v>45377</c:v>
                </c:pt>
                <c:pt idx="331">
                  <c:v>45378</c:v>
                </c:pt>
                <c:pt idx="332">
                  <c:v>45379</c:v>
                </c:pt>
                <c:pt idx="333">
                  <c:v>45384</c:v>
                </c:pt>
                <c:pt idx="334">
                  <c:v>45385</c:v>
                </c:pt>
                <c:pt idx="335">
                  <c:v>45386</c:v>
                </c:pt>
                <c:pt idx="336">
                  <c:v>45387</c:v>
                </c:pt>
                <c:pt idx="337">
                  <c:v>45390</c:v>
                </c:pt>
                <c:pt idx="338">
                  <c:v>45391</c:v>
                </c:pt>
                <c:pt idx="339">
                  <c:v>45392</c:v>
                </c:pt>
                <c:pt idx="340">
                  <c:v>45393</c:v>
                </c:pt>
                <c:pt idx="341">
                  <c:v>45394</c:v>
                </c:pt>
                <c:pt idx="342">
                  <c:v>45397</c:v>
                </c:pt>
                <c:pt idx="343">
                  <c:v>45398</c:v>
                </c:pt>
                <c:pt idx="344">
                  <c:v>45399</c:v>
                </c:pt>
                <c:pt idx="345">
                  <c:v>45400</c:v>
                </c:pt>
                <c:pt idx="346">
                  <c:v>45401</c:v>
                </c:pt>
                <c:pt idx="347">
                  <c:v>45404</c:v>
                </c:pt>
                <c:pt idx="348">
                  <c:v>45405</c:v>
                </c:pt>
                <c:pt idx="349">
                  <c:v>45406</c:v>
                </c:pt>
                <c:pt idx="350">
                  <c:v>45407</c:v>
                </c:pt>
                <c:pt idx="351">
                  <c:v>45408</c:v>
                </c:pt>
                <c:pt idx="352">
                  <c:v>45411</c:v>
                </c:pt>
                <c:pt idx="353">
                  <c:v>45412</c:v>
                </c:pt>
                <c:pt idx="354">
                  <c:v>45414</c:v>
                </c:pt>
                <c:pt idx="355">
                  <c:v>45415</c:v>
                </c:pt>
                <c:pt idx="356">
                  <c:v>45418</c:v>
                </c:pt>
                <c:pt idx="357">
                  <c:v>45419</c:v>
                </c:pt>
                <c:pt idx="358">
                  <c:v>45420</c:v>
                </c:pt>
                <c:pt idx="359">
                  <c:v>45422</c:v>
                </c:pt>
                <c:pt idx="360">
                  <c:v>45425</c:v>
                </c:pt>
                <c:pt idx="361">
                  <c:v>45426</c:v>
                </c:pt>
                <c:pt idx="362">
                  <c:v>45427</c:v>
                </c:pt>
                <c:pt idx="363">
                  <c:v>45428</c:v>
                </c:pt>
                <c:pt idx="364">
                  <c:v>45429</c:v>
                </c:pt>
                <c:pt idx="365">
                  <c:v>45433</c:v>
                </c:pt>
                <c:pt idx="366">
                  <c:v>45434</c:v>
                </c:pt>
                <c:pt idx="367">
                  <c:v>45435</c:v>
                </c:pt>
                <c:pt idx="368">
                  <c:v>45436</c:v>
                </c:pt>
                <c:pt idx="369">
                  <c:v>45440</c:v>
                </c:pt>
                <c:pt idx="370">
                  <c:v>45441</c:v>
                </c:pt>
                <c:pt idx="371">
                  <c:v>45442</c:v>
                </c:pt>
                <c:pt idx="372">
                  <c:v>45443</c:v>
                </c:pt>
                <c:pt idx="373">
                  <c:v>45446</c:v>
                </c:pt>
                <c:pt idx="374">
                  <c:v>45447</c:v>
                </c:pt>
                <c:pt idx="375">
                  <c:v>45448</c:v>
                </c:pt>
                <c:pt idx="376">
                  <c:v>45449</c:v>
                </c:pt>
                <c:pt idx="377">
                  <c:v>45450</c:v>
                </c:pt>
                <c:pt idx="378">
                  <c:v>45453</c:v>
                </c:pt>
                <c:pt idx="379">
                  <c:v>45454</c:v>
                </c:pt>
                <c:pt idx="380">
                  <c:v>45455</c:v>
                </c:pt>
                <c:pt idx="381">
                  <c:v>45456</c:v>
                </c:pt>
                <c:pt idx="382">
                  <c:v>45457</c:v>
                </c:pt>
                <c:pt idx="383">
                  <c:v>45460</c:v>
                </c:pt>
                <c:pt idx="384">
                  <c:v>45461</c:v>
                </c:pt>
                <c:pt idx="385">
                  <c:v>45463</c:v>
                </c:pt>
                <c:pt idx="386">
                  <c:v>45464</c:v>
                </c:pt>
                <c:pt idx="387">
                  <c:v>45467</c:v>
                </c:pt>
                <c:pt idx="388">
                  <c:v>45468</c:v>
                </c:pt>
                <c:pt idx="389">
                  <c:v>45469</c:v>
                </c:pt>
                <c:pt idx="390">
                  <c:v>45470</c:v>
                </c:pt>
                <c:pt idx="391">
                  <c:v>45471</c:v>
                </c:pt>
                <c:pt idx="392">
                  <c:v>45474</c:v>
                </c:pt>
                <c:pt idx="393">
                  <c:v>45475</c:v>
                </c:pt>
                <c:pt idx="394">
                  <c:v>45476</c:v>
                </c:pt>
                <c:pt idx="395">
                  <c:v>45478</c:v>
                </c:pt>
                <c:pt idx="396">
                  <c:v>45481</c:v>
                </c:pt>
                <c:pt idx="397">
                  <c:v>45482</c:v>
                </c:pt>
                <c:pt idx="398">
                  <c:v>45483</c:v>
                </c:pt>
                <c:pt idx="399">
                  <c:v>45484</c:v>
                </c:pt>
                <c:pt idx="400">
                  <c:v>45485</c:v>
                </c:pt>
                <c:pt idx="401">
                  <c:v>45488</c:v>
                </c:pt>
                <c:pt idx="402">
                  <c:v>45489</c:v>
                </c:pt>
                <c:pt idx="403">
                  <c:v>45490</c:v>
                </c:pt>
                <c:pt idx="404">
                  <c:v>45491</c:v>
                </c:pt>
                <c:pt idx="405">
                  <c:v>45492</c:v>
                </c:pt>
                <c:pt idx="406">
                  <c:v>45495</c:v>
                </c:pt>
                <c:pt idx="407">
                  <c:v>45496</c:v>
                </c:pt>
                <c:pt idx="408">
                  <c:v>45497</c:v>
                </c:pt>
                <c:pt idx="409">
                  <c:v>45498</c:v>
                </c:pt>
                <c:pt idx="410">
                  <c:v>45499</c:v>
                </c:pt>
                <c:pt idx="411">
                  <c:v>45502</c:v>
                </c:pt>
                <c:pt idx="412">
                  <c:v>45503</c:v>
                </c:pt>
                <c:pt idx="413">
                  <c:v>45504</c:v>
                </c:pt>
                <c:pt idx="414">
                  <c:v>45506</c:v>
                </c:pt>
                <c:pt idx="415">
                  <c:v>45509</c:v>
                </c:pt>
                <c:pt idx="416">
                  <c:v>45510</c:v>
                </c:pt>
                <c:pt idx="417">
                  <c:v>45511</c:v>
                </c:pt>
                <c:pt idx="418">
                  <c:v>45512</c:v>
                </c:pt>
                <c:pt idx="419">
                  <c:v>45513</c:v>
                </c:pt>
                <c:pt idx="420">
                  <c:v>45516</c:v>
                </c:pt>
                <c:pt idx="421">
                  <c:v>45517</c:v>
                </c:pt>
                <c:pt idx="422">
                  <c:v>45518</c:v>
                </c:pt>
                <c:pt idx="423">
                  <c:v>45519</c:v>
                </c:pt>
                <c:pt idx="424">
                  <c:v>45520</c:v>
                </c:pt>
                <c:pt idx="425">
                  <c:v>45523</c:v>
                </c:pt>
                <c:pt idx="426">
                  <c:v>45524</c:v>
                </c:pt>
                <c:pt idx="427">
                  <c:v>45525</c:v>
                </c:pt>
                <c:pt idx="428">
                  <c:v>45526</c:v>
                </c:pt>
                <c:pt idx="429">
                  <c:v>45527</c:v>
                </c:pt>
                <c:pt idx="430">
                  <c:v>45530</c:v>
                </c:pt>
                <c:pt idx="431">
                  <c:v>45531</c:v>
                </c:pt>
                <c:pt idx="432">
                  <c:v>45532</c:v>
                </c:pt>
                <c:pt idx="433">
                  <c:v>45533</c:v>
                </c:pt>
                <c:pt idx="434">
                  <c:v>45534</c:v>
                </c:pt>
                <c:pt idx="435">
                  <c:v>45538</c:v>
                </c:pt>
                <c:pt idx="436">
                  <c:v>45539</c:v>
                </c:pt>
                <c:pt idx="437">
                  <c:v>45540</c:v>
                </c:pt>
                <c:pt idx="438">
                  <c:v>45541</c:v>
                </c:pt>
                <c:pt idx="439">
                  <c:v>45544</c:v>
                </c:pt>
                <c:pt idx="440">
                  <c:v>45545</c:v>
                </c:pt>
                <c:pt idx="441">
                  <c:v>45546</c:v>
                </c:pt>
                <c:pt idx="442">
                  <c:v>45547</c:v>
                </c:pt>
                <c:pt idx="443">
                  <c:v>45548</c:v>
                </c:pt>
                <c:pt idx="444">
                  <c:v>45551</c:v>
                </c:pt>
                <c:pt idx="445">
                  <c:v>45552</c:v>
                </c:pt>
                <c:pt idx="446">
                  <c:v>45553</c:v>
                </c:pt>
                <c:pt idx="447">
                  <c:v>45554</c:v>
                </c:pt>
                <c:pt idx="448">
                  <c:v>45555</c:v>
                </c:pt>
                <c:pt idx="449">
                  <c:v>45558</c:v>
                </c:pt>
                <c:pt idx="450">
                  <c:v>45559</c:v>
                </c:pt>
                <c:pt idx="451">
                  <c:v>45560</c:v>
                </c:pt>
                <c:pt idx="452">
                  <c:v>45561</c:v>
                </c:pt>
                <c:pt idx="453">
                  <c:v>45562</c:v>
                </c:pt>
                <c:pt idx="454">
                  <c:v>45565</c:v>
                </c:pt>
                <c:pt idx="455">
                  <c:v>45566</c:v>
                </c:pt>
                <c:pt idx="456">
                  <c:v>45567</c:v>
                </c:pt>
                <c:pt idx="457">
                  <c:v>45568</c:v>
                </c:pt>
                <c:pt idx="458">
                  <c:v>45569</c:v>
                </c:pt>
                <c:pt idx="459">
                  <c:v>45572</c:v>
                </c:pt>
                <c:pt idx="460">
                  <c:v>45573</c:v>
                </c:pt>
                <c:pt idx="461">
                  <c:v>45574</c:v>
                </c:pt>
                <c:pt idx="462">
                  <c:v>45575</c:v>
                </c:pt>
                <c:pt idx="463">
                  <c:v>45576</c:v>
                </c:pt>
                <c:pt idx="464">
                  <c:v>45579</c:v>
                </c:pt>
                <c:pt idx="465">
                  <c:v>45580</c:v>
                </c:pt>
                <c:pt idx="466">
                  <c:v>45581</c:v>
                </c:pt>
                <c:pt idx="467">
                  <c:v>45582</c:v>
                </c:pt>
                <c:pt idx="468">
                  <c:v>45583</c:v>
                </c:pt>
                <c:pt idx="469">
                  <c:v>45586</c:v>
                </c:pt>
                <c:pt idx="470">
                  <c:v>45587</c:v>
                </c:pt>
                <c:pt idx="471">
                  <c:v>45588</c:v>
                </c:pt>
                <c:pt idx="472">
                  <c:v>45589</c:v>
                </c:pt>
                <c:pt idx="473">
                  <c:v>45590</c:v>
                </c:pt>
                <c:pt idx="474">
                  <c:v>45593</c:v>
                </c:pt>
                <c:pt idx="475">
                  <c:v>45594</c:v>
                </c:pt>
                <c:pt idx="476">
                  <c:v>45595</c:v>
                </c:pt>
                <c:pt idx="477">
                  <c:v>45596</c:v>
                </c:pt>
                <c:pt idx="478">
                  <c:v>45597</c:v>
                </c:pt>
                <c:pt idx="479">
                  <c:v>45600</c:v>
                </c:pt>
                <c:pt idx="480">
                  <c:v>45601</c:v>
                </c:pt>
                <c:pt idx="481">
                  <c:v>45602</c:v>
                </c:pt>
                <c:pt idx="482">
                  <c:v>45603</c:v>
                </c:pt>
                <c:pt idx="483">
                  <c:v>45604</c:v>
                </c:pt>
                <c:pt idx="484">
                  <c:v>45607</c:v>
                </c:pt>
                <c:pt idx="485">
                  <c:v>45608</c:v>
                </c:pt>
                <c:pt idx="486">
                  <c:v>45609</c:v>
                </c:pt>
                <c:pt idx="487">
                  <c:v>45610</c:v>
                </c:pt>
                <c:pt idx="488">
                  <c:v>45611</c:v>
                </c:pt>
                <c:pt idx="489">
                  <c:v>45614</c:v>
                </c:pt>
                <c:pt idx="490">
                  <c:v>45615</c:v>
                </c:pt>
                <c:pt idx="491">
                  <c:v>45616</c:v>
                </c:pt>
                <c:pt idx="492">
                  <c:v>45617</c:v>
                </c:pt>
                <c:pt idx="493">
                  <c:v>45618</c:v>
                </c:pt>
                <c:pt idx="494">
                  <c:v>45621</c:v>
                </c:pt>
                <c:pt idx="495">
                  <c:v>45622</c:v>
                </c:pt>
                <c:pt idx="496">
                  <c:v>45623</c:v>
                </c:pt>
                <c:pt idx="497">
                  <c:v>45625</c:v>
                </c:pt>
                <c:pt idx="498">
                  <c:v>45628</c:v>
                </c:pt>
                <c:pt idx="499">
                  <c:v>45629</c:v>
                </c:pt>
                <c:pt idx="500">
                  <c:v>45630</c:v>
                </c:pt>
                <c:pt idx="501">
                  <c:v>45631</c:v>
                </c:pt>
                <c:pt idx="502">
                  <c:v>45632</c:v>
                </c:pt>
                <c:pt idx="503">
                  <c:v>45635</c:v>
                </c:pt>
                <c:pt idx="504">
                  <c:v>45636</c:v>
                </c:pt>
                <c:pt idx="505">
                  <c:v>45637</c:v>
                </c:pt>
                <c:pt idx="506">
                  <c:v>45638</c:v>
                </c:pt>
                <c:pt idx="507">
                  <c:v>45639</c:v>
                </c:pt>
                <c:pt idx="508">
                  <c:v>45642</c:v>
                </c:pt>
                <c:pt idx="509">
                  <c:v>45643</c:v>
                </c:pt>
                <c:pt idx="510">
                  <c:v>45644</c:v>
                </c:pt>
                <c:pt idx="511">
                  <c:v>45645</c:v>
                </c:pt>
                <c:pt idx="512">
                  <c:v>45646</c:v>
                </c:pt>
                <c:pt idx="513">
                  <c:v>45649</c:v>
                </c:pt>
                <c:pt idx="514">
                  <c:v>45653</c:v>
                </c:pt>
                <c:pt idx="515">
                  <c:v>45656</c:v>
                </c:pt>
                <c:pt idx="516">
                  <c:v>45660</c:v>
                </c:pt>
                <c:pt idx="517">
                  <c:v>45663</c:v>
                </c:pt>
                <c:pt idx="518">
                  <c:v>45664</c:v>
                </c:pt>
                <c:pt idx="519">
                  <c:v>45665</c:v>
                </c:pt>
                <c:pt idx="520">
                  <c:v>45667</c:v>
                </c:pt>
                <c:pt idx="521">
                  <c:v>45670</c:v>
                </c:pt>
                <c:pt idx="522">
                  <c:v>45671</c:v>
                </c:pt>
                <c:pt idx="523">
                  <c:v>45672</c:v>
                </c:pt>
                <c:pt idx="524">
                  <c:v>45673</c:v>
                </c:pt>
                <c:pt idx="525">
                  <c:v>45674</c:v>
                </c:pt>
                <c:pt idx="526">
                  <c:v>45678</c:v>
                </c:pt>
                <c:pt idx="527">
                  <c:v>45679</c:v>
                </c:pt>
                <c:pt idx="528">
                  <c:v>45680</c:v>
                </c:pt>
                <c:pt idx="529">
                  <c:v>45681</c:v>
                </c:pt>
                <c:pt idx="530">
                  <c:v>45684</c:v>
                </c:pt>
                <c:pt idx="531">
                  <c:v>45685</c:v>
                </c:pt>
                <c:pt idx="532">
                  <c:v>45686</c:v>
                </c:pt>
                <c:pt idx="533">
                  <c:v>45687</c:v>
                </c:pt>
                <c:pt idx="534">
                  <c:v>45688</c:v>
                </c:pt>
                <c:pt idx="535">
                  <c:v>45691</c:v>
                </c:pt>
                <c:pt idx="536">
                  <c:v>45692</c:v>
                </c:pt>
                <c:pt idx="537">
                  <c:v>45693</c:v>
                </c:pt>
                <c:pt idx="538">
                  <c:v>45694</c:v>
                </c:pt>
                <c:pt idx="539">
                  <c:v>45695</c:v>
                </c:pt>
                <c:pt idx="540">
                  <c:v>45698</c:v>
                </c:pt>
                <c:pt idx="541">
                  <c:v>45699</c:v>
                </c:pt>
                <c:pt idx="542">
                  <c:v>45700</c:v>
                </c:pt>
                <c:pt idx="543">
                  <c:v>45701</c:v>
                </c:pt>
                <c:pt idx="544">
                  <c:v>45702</c:v>
                </c:pt>
                <c:pt idx="545">
                  <c:v>45706</c:v>
                </c:pt>
                <c:pt idx="546">
                  <c:v>45707</c:v>
                </c:pt>
                <c:pt idx="547">
                  <c:v>45708</c:v>
                </c:pt>
                <c:pt idx="548">
                  <c:v>45709</c:v>
                </c:pt>
                <c:pt idx="549">
                  <c:v>45712</c:v>
                </c:pt>
                <c:pt idx="550">
                  <c:v>45713</c:v>
                </c:pt>
                <c:pt idx="551">
                  <c:v>45714</c:v>
                </c:pt>
                <c:pt idx="552">
                  <c:v>45715</c:v>
                </c:pt>
                <c:pt idx="553">
                  <c:v>45716</c:v>
                </c:pt>
                <c:pt idx="554">
                  <c:v>45719</c:v>
                </c:pt>
                <c:pt idx="555">
                  <c:v>45720</c:v>
                </c:pt>
                <c:pt idx="556">
                  <c:v>45721</c:v>
                </c:pt>
                <c:pt idx="557">
                  <c:v>45722</c:v>
                </c:pt>
                <c:pt idx="558">
                  <c:v>45723</c:v>
                </c:pt>
                <c:pt idx="559">
                  <c:v>45726</c:v>
                </c:pt>
                <c:pt idx="560">
                  <c:v>45727</c:v>
                </c:pt>
                <c:pt idx="561">
                  <c:v>45728</c:v>
                </c:pt>
                <c:pt idx="562">
                  <c:v>45729</c:v>
                </c:pt>
              </c:numCache>
            </c:numRef>
          </c:cat>
          <c:val>
            <c:numRef>
              <c:f>'Component &amp; Relative VaR'!$Q$12:$Q$574</c:f>
              <c:numCache>
                <c:formatCode>0.00%</c:formatCode>
                <c:ptCount val="563"/>
                <c:pt idx="0">
                  <c:v>0.39674426182503186</c:v>
                </c:pt>
                <c:pt idx="1">
                  <c:v>0.39954156237558192</c:v>
                </c:pt>
                <c:pt idx="2">
                  <c:v>0.38449981117497678</c:v>
                </c:pt>
                <c:pt idx="3">
                  <c:v>0.38520486528404047</c:v>
                </c:pt>
                <c:pt idx="4">
                  <c:v>0.38077554540050701</c:v>
                </c:pt>
                <c:pt idx="5">
                  <c:v>0.37860868850121826</c:v>
                </c:pt>
                <c:pt idx="6">
                  <c:v>0.38126866451402325</c:v>
                </c:pt>
                <c:pt idx="7">
                  <c:v>0.37952560453614553</c:v>
                </c:pt>
                <c:pt idx="8">
                  <c:v>0.38150767223326765</c:v>
                </c:pt>
                <c:pt idx="9">
                  <c:v>0.38717097862045596</c:v>
                </c:pt>
                <c:pt idx="10">
                  <c:v>0.38647980663168063</c:v>
                </c:pt>
                <c:pt idx="11">
                  <c:v>0.39041423349902482</c:v>
                </c:pt>
                <c:pt idx="12">
                  <c:v>0.38108231573144496</c:v>
                </c:pt>
                <c:pt idx="13">
                  <c:v>0.37941620809450716</c:v>
                </c:pt>
                <c:pt idx="14">
                  <c:v>0.38077691671226449</c:v>
                </c:pt>
                <c:pt idx="15">
                  <c:v>0.37841107498180049</c:v>
                </c:pt>
                <c:pt idx="16">
                  <c:v>0.38464924568183734</c:v>
                </c:pt>
                <c:pt idx="17">
                  <c:v>0.38629605539925288</c:v>
                </c:pt>
                <c:pt idx="18">
                  <c:v>0.38694355133294811</c:v>
                </c:pt>
                <c:pt idx="19">
                  <c:v>0.3844532684227473</c:v>
                </c:pt>
                <c:pt idx="20">
                  <c:v>0.38191251575049756</c:v>
                </c:pt>
                <c:pt idx="21">
                  <c:v>0.37605412923760023</c:v>
                </c:pt>
                <c:pt idx="22">
                  <c:v>0.37592528119848878</c:v>
                </c:pt>
                <c:pt idx="23">
                  <c:v>0.37436644966760385</c:v>
                </c:pt>
                <c:pt idx="24">
                  <c:v>0.37351077469916122</c:v>
                </c:pt>
                <c:pt idx="25">
                  <c:v>0.37365403546980869</c:v>
                </c:pt>
                <c:pt idx="26">
                  <c:v>0.37162098544511585</c:v>
                </c:pt>
                <c:pt idx="27">
                  <c:v>0.37322789871494</c:v>
                </c:pt>
                <c:pt idx="28">
                  <c:v>0.37035045296849156</c:v>
                </c:pt>
                <c:pt idx="29">
                  <c:v>0.35254829317403091</c:v>
                </c:pt>
                <c:pt idx="30">
                  <c:v>0.3495355587392131</c:v>
                </c:pt>
                <c:pt idx="31">
                  <c:v>0.34779579277529316</c:v>
                </c:pt>
                <c:pt idx="32">
                  <c:v>0.34872134575255637</c:v>
                </c:pt>
                <c:pt idx="33">
                  <c:v>0.34476068921129288</c:v>
                </c:pt>
                <c:pt idx="34">
                  <c:v>0.3513150857745691</c:v>
                </c:pt>
                <c:pt idx="35">
                  <c:v>0.34530007828371911</c:v>
                </c:pt>
                <c:pt idx="36">
                  <c:v>0.34932852015794152</c:v>
                </c:pt>
                <c:pt idx="37">
                  <c:v>0.35667872605438394</c:v>
                </c:pt>
                <c:pt idx="38">
                  <c:v>0.34814328829771962</c:v>
                </c:pt>
                <c:pt idx="39">
                  <c:v>0.34871910113819599</c:v>
                </c:pt>
                <c:pt idx="40">
                  <c:v>0.34319588306631282</c:v>
                </c:pt>
                <c:pt idx="41">
                  <c:v>0.34813804234858414</c:v>
                </c:pt>
                <c:pt idx="42">
                  <c:v>0.34053266925996117</c:v>
                </c:pt>
                <c:pt idx="43">
                  <c:v>0.34214057989703683</c:v>
                </c:pt>
                <c:pt idx="44">
                  <c:v>0.32940302756270651</c:v>
                </c:pt>
                <c:pt idx="45">
                  <c:v>0.33271977486806797</c:v>
                </c:pt>
                <c:pt idx="46">
                  <c:v>0.33208840266732875</c:v>
                </c:pt>
                <c:pt idx="47">
                  <c:v>0.32938677528527338</c:v>
                </c:pt>
                <c:pt idx="48">
                  <c:v>0.32306854650948241</c:v>
                </c:pt>
                <c:pt idx="49">
                  <c:v>0.31266998005142527</c:v>
                </c:pt>
                <c:pt idx="50">
                  <c:v>0.31950111577083434</c:v>
                </c:pt>
                <c:pt idx="51">
                  <c:v>0.32129510179761872</c:v>
                </c:pt>
                <c:pt idx="52">
                  <c:v>0.32072509166082874</c:v>
                </c:pt>
                <c:pt idx="53">
                  <c:v>0.32315735473710105</c:v>
                </c:pt>
                <c:pt idx="54">
                  <c:v>0.32069615217958264</c:v>
                </c:pt>
                <c:pt idx="55">
                  <c:v>0.32237828170878285</c:v>
                </c:pt>
                <c:pt idx="56">
                  <c:v>0.32151208363555478</c:v>
                </c:pt>
                <c:pt idx="57">
                  <c:v>0.32079458623370716</c:v>
                </c:pt>
                <c:pt idx="58">
                  <c:v>0.32058346276899735</c:v>
                </c:pt>
                <c:pt idx="59">
                  <c:v>0.3137283307449813</c:v>
                </c:pt>
                <c:pt idx="60">
                  <c:v>0.31773615134211791</c:v>
                </c:pt>
                <c:pt idx="61">
                  <c:v>0.31842972726211222</c:v>
                </c:pt>
                <c:pt idx="62">
                  <c:v>0.31794564639224249</c:v>
                </c:pt>
                <c:pt idx="63">
                  <c:v>0.31611716284135677</c:v>
                </c:pt>
                <c:pt idx="64">
                  <c:v>0.31660877498810142</c:v>
                </c:pt>
                <c:pt idx="65">
                  <c:v>0.31347095023802479</c:v>
                </c:pt>
                <c:pt idx="66">
                  <c:v>0.30693245959276194</c:v>
                </c:pt>
                <c:pt idx="67">
                  <c:v>0.30628311268660025</c:v>
                </c:pt>
                <c:pt idx="68">
                  <c:v>0.30923722076764609</c:v>
                </c:pt>
                <c:pt idx="69">
                  <c:v>0.30712667911249569</c:v>
                </c:pt>
                <c:pt idx="70">
                  <c:v>0.30438869548244424</c:v>
                </c:pt>
                <c:pt idx="71">
                  <c:v>0.30627290672049728</c:v>
                </c:pt>
                <c:pt idx="72">
                  <c:v>0.30169512114750791</c:v>
                </c:pt>
                <c:pt idx="73">
                  <c:v>0.28889346227515494</c:v>
                </c:pt>
                <c:pt idx="74">
                  <c:v>0.29358092648337869</c:v>
                </c:pt>
                <c:pt idx="75">
                  <c:v>0.30812756894618842</c:v>
                </c:pt>
                <c:pt idx="76">
                  <c:v>0.30771788169916109</c:v>
                </c:pt>
                <c:pt idx="77">
                  <c:v>0.32889017145246813</c:v>
                </c:pt>
                <c:pt idx="78">
                  <c:v>0.32320012739091725</c:v>
                </c:pt>
                <c:pt idx="79">
                  <c:v>0.3281356616535781</c:v>
                </c:pt>
                <c:pt idx="80">
                  <c:v>0.32572646536969735</c:v>
                </c:pt>
                <c:pt idx="81">
                  <c:v>0.31375150047131095</c:v>
                </c:pt>
                <c:pt idx="82">
                  <c:v>0.31014017396933519</c:v>
                </c:pt>
                <c:pt idx="83">
                  <c:v>0.31310311549172154</c:v>
                </c:pt>
                <c:pt idx="84">
                  <c:v>0.31812507928229844</c:v>
                </c:pt>
                <c:pt idx="85">
                  <c:v>0.34327680584809039</c:v>
                </c:pt>
                <c:pt idx="86">
                  <c:v>0.34739834022488442</c:v>
                </c:pt>
                <c:pt idx="87">
                  <c:v>0.34089053344423093</c:v>
                </c:pt>
                <c:pt idx="88">
                  <c:v>0.34225578096501486</c:v>
                </c:pt>
                <c:pt idx="89">
                  <c:v>0.34210624484649649</c:v>
                </c:pt>
                <c:pt idx="90">
                  <c:v>0.34786568292766512</c:v>
                </c:pt>
                <c:pt idx="91">
                  <c:v>0.34671293093398009</c:v>
                </c:pt>
                <c:pt idx="92">
                  <c:v>0.35644336443586705</c:v>
                </c:pt>
                <c:pt idx="93">
                  <c:v>0.35572660674327744</c:v>
                </c:pt>
                <c:pt idx="94">
                  <c:v>0.3535662099477519</c:v>
                </c:pt>
                <c:pt idx="95">
                  <c:v>0.35320135774366168</c:v>
                </c:pt>
                <c:pt idx="96">
                  <c:v>0.35690055262908943</c:v>
                </c:pt>
                <c:pt idx="97">
                  <c:v>0.38013717097950167</c:v>
                </c:pt>
                <c:pt idx="98">
                  <c:v>0.39837333921799073</c:v>
                </c:pt>
                <c:pt idx="99">
                  <c:v>0.38229041795084917</c:v>
                </c:pt>
                <c:pt idx="100">
                  <c:v>0.38207551786788735</c:v>
                </c:pt>
                <c:pt idx="101">
                  <c:v>0.37676899542169295</c:v>
                </c:pt>
                <c:pt idx="102">
                  <c:v>0.38346325226608291</c:v>
                </c:pt>
                <c:pt idx="103">
                  <c:v>0.38508907832416439</c:v>
                </c:pt>
                <c:pt idx="104">
                  <c:v>0.40498203549755546</c:v>
                </c:pt>
                <c:pt idx="105">
                  <c:v>0.39901494326650316</c:v>
                </c:pt>
                <c:pt idx="106">
                  <c:v>0.39824663809596589</c:v>
                </c:pt>
                <c:pt idx="107">
                  <c:v>0.39318771106095529</c:v>
                </c:pt>
                <c:pt idx="108">
                  <c:v>0.40348416263894787</c:v>
                </c:pt>
                <c:pt idx="109">
                  <c:v>0.39981760736830158</c:v>
                </c:pt>
                <c:pt idx="110">
                  <c:v>0.40817906124044206</c:v>
                </c:pt>
                <c:pt idx="111">
                  <c:v>0.40645358042408458</c:v>
                </c:pt>
                <c:pt idx="112">
                  <c:v>0.40424672388929467</c:v>
                </c:pt>
                <c:pt idx="113">
                  <c:v>0.39723237311603626</c:v>
                </c:pt>
                <c:pt idx="114">
                  <c:v>0.40001004476862223</c:v>
                </c:pt>
                <c:pt idx="115">
                  <c:v>0.4009660217136527</c:v>
                </c:pt>
                <c:pt idx="116">
                  <c:v>0.39844355477046567</c:v>
                </c:pt>
                <c:pt idx="117">
                  <c:v>0.39926242937815537</c:v>
                </c:pt>
                <c:pt idx="118">
                  <c:v>0.401664968429995</c:v>
                </c:pt>
                <c:pt idx="119">
                  <c:v>0.39474168282499461</c:v>
                </c:pt>
                <c:pt idx="120">
                  <c:v>0.38198460129684297</c:v>
                </c:pt>
                <c:pt idx="121">
                  <c:v>0.38813329725359336</c:v>
                </c:pt>
                <c:pt idx="122">
                  <c:v>0.38226354571037324</c:v>
                </c:pt>
                <c:pt idx="123">
                  <c:v>0.38918395135093592</c:v>
                </c:pt>
                <c:pt idx="124">
                  <c:v>0.38035827008178585</c:v>
                </c:pt>
                <c:pt idx="125">
                  <c:v>0.37664707169843525</c:v>
                </c:pt>
                <c:pt idx="126">
                  <c:v>0.36645940369588076</c:v>
                </c:pt>
                <c:pt idx="127">
                  <c:v>0.37034807677843085</c:v>
                </c:pt>
                <c:pt idx="128">
                  <c:v>0.36790764335834852</c:v>
                </c:pt>
                <c:pt idx="129">
                  <c:v>0.37207941796597155</c:v>
                </c:pt>
                <c:pt idx="130">
                  <c:v>0.38091247635054798</c:v>
                </c:pt>
                <c:pt idx="131">
                  <c:v>0.38076571983680879</c:v>
                </c:pt>
                <c:pt idx="132">
                  <c:v>0.38138918710526604</c:v>
                </c:pt>
                <c:pt idx="133">
                  <c:v>0.39251542438775633</c:v>
                </c:pt>
                <c:pt idx="134">
                  <c:v>0.3983897931829789</c:v>
                </c:pt>
                <c:pt idx="135">
                  <c:v>0.40052987316820671</c:v>
                </c:pt>
                <c:pt idx="136">
                  <c:v>0.3962900983354935</c:v>
                </c:pt>
                <c:pt idx="137">
                  <c:v>0.39474749138278287</c:v>
                </c:pt>
                <c:pt idx="138">
                  <c:v>0.39853246829826094</c:v>
                </c:pt>
                <c:pt idx="139">
                  <c:v>0.40008369001347688</c:v>
                </c:pt>
                <c:pt idx="140">
                  <c:v>0.40292001932403326</c:v>
                </c:pt>
                <c:pt idx="141">
                  <c:v>0.40377981789234491</c:v>
                </c:pt>
                <c:pt idx="142">
                  <c:v>0.39935868104789751</c:v>
                </c:pt>
                <c:pt idx="143">
                  <c:v>0.39867644171684541</c:v>
                </c:pt>
                <c:pt idx="144">
                  <c:v>0.39247451105800363</c:v>
                </c:pt>
                <c:pt idx="145">
                  <c:v>0.38549663226263547</c:v>
                </c:pt>
                <c:pt idx="146">
                  <c:v>0.38640152496407637</c:v>
                </c:pt>
                <c:pt idx="147">
                  <c:v>0.38653503372138354</c:v>
                </c:pt>
                <c:pt idx="148">
                  <c:v>0.38905965660982367</c:v>
                </c:pt>
                <c:pt idx="149">
                  <c:v>0.38019251135277643</c:v>
                </c:pt>
                <c:pt idx="150">
                  <c:v>0.39113996628471626</c:v>
                </c:pt>
                <c:pt idx="151">
                  <c:v>0.39264141469081942</c:v>
                </c:pt>
                <c:pt idx="152">
                  <c:v>0.37063075296949327</c:v>
                </c:pt>
                <c:pt idx="153">
                  <c:v>0.37559550518245383</c:v>
                </c:pt>
                <c:pt idx="154">
                  <c:v>0.37235478559735169</c:v>
                </c:pt>
                <c:pt idx="155">
                  <c:v>0.36435177310632505</c:v>
                </c:pt>
                <c:pt idx="156">
                  <c:v>0.36147366997920449</c:v>
                </c:pt>
                <c:pt idx="157">
                  <c:v>0.36518698723526632</c:v>
                </c:pt>
                <c:pt idx="158">
                  <c:v>0.3641662740966975</c:v>
                </c:pt>
                <c:pt idx="159">
                  <c:v>0.38067316049572897</c:v>
                </c:pt>
                <c:pt idx="160">
                  <c:v>0.38096816777263137</c:v>
                </c:pt>
                <c:pt idx="161">
                  <c:v>0.38409937117035114</c:v>
                </c:pt>
                <c:pt idx="162">
                  <c:v>0.38279586472556343</c:v>
                </c:pt>
                <c:pt idx="163">
                  <c:v>0.38021033168722795</c:v>
                </c:pt>
                <c:pt idx="164">
                  <c:v>0.37893284813375833</c:v>
                </c:pt>
                <c:pt idx="165">
                  <c:v>0.3743540452718439</c:v>
                </c:pt>
                <c:pt idx="166">
                  <c:v>0.37835606649247627</c:v>
                </c:pt>
                <c:pt idx="167">
                  <c:v>0.37617014528096027</c:v>
                </c:pt>
                <c:pt idx="168">
                  <c:v>0.39067137948707314</c:v>
                </c:pt>
                <c:pt idx="169">
                  <c:v>0.3990257157864579</c:v>
                </c:pt>
                <c:pt idx="170">
                  <c:v>0.38946520380720273</c:v>
                </c:pt>
                <c:pt idx="171">
                  <c:v>0.39624041527222797</c:v>
                </c:pt>
                <c:pt idx="172">
                  <c:v>0.40101883442654213</c:v>
                </c:pt>
                <c:pt idx="173">
                  <c:v>0.4015783690459136</c:v>
                </c:pt>
                <c:pt idx="174">
                  <c:v>0.40552977275143742</c:v>
                </c:pt>
                <c:pt idx="175">
                  <c:v>0.40374347770298441</c:v>
                </c:pt>
                <c:pt idx="176">
                  <c:v>0.41607564761885429</c:v>
                </c:pt>
                <c:pt idx="177">
                  <c:v>0.41481078977224439</c:v>
                </c:pt>
                <c:pt idx="178">
                  <c:v>0.41549671354512951</c:v>
                </c:pt>
                <c:pt idx="179">
                  <c:v>0.41636483023949405</c:v>
                </c:pt>
                <c:pt idx="180">
                  <c:v>0.41576856835880205</c:v>
                </c:pt>
                <c:pt idx="181">
                  <c:v>0.41554411000262986</c:v>
                </c:pt>
                <c:pt idx="182">
                  <c:v>0.4194958211935928</c:v>
                </c:pt>
                <c:pt idx="183">
                  <c:v>0.42497170076052165</c:v>
                </c:pt>
                <c:pt idx="184">
                  <c:v>0.4185057017054028</c:v>
                </c:pt>
                <c:pt idx="185">
                  <c:v>0.41420223466986744</c:v>
                </c:pt>
                <c:pt idx="186">
                  <c:v>0.41283186803954686</c:v>
                </c:pt>
                <c:pt idx="187">
                  <c:v>0.41331589131723595</c:v>
                </c:pt>
                <c:pt idx="188">
                  <c:v>0.41061330641197769</c:v>
                </c:pt>
                <c:pt idx="189">
                  <c:v>0.40848325787902895</c:v>
                </c:pt>
                <c:pt idx="190">
                  <c:v>0.40467934025428948</c:v>
                </c:pt>
                <c:pt idx="191">
                  <c:v>0.4064378122856066</c:v>
                </c:pt>
                <c:pt idx="192">
                  <c:v>0.39867630796652109</c:v>
                </c:pt>
                <c:pt idx="193">
                  <c:v>0.39109468767436562</c:v>
                </c:pt>
                <c:pt idx="194">
                  <c:v>0.39017381676987312</c:v>
                </c:pt>
                <c:pt idx="195">
                  <c:v>0.38576895024125268</c:v>
                </c:pt>
                <c:pt idx="196">
                  <c:v>0.38024113369957852</c:v>
                </c:pt>
                <c:pt idx="197">
                  <c:v>0.3840777880500777</c:v>
                </c:pt>
                <c:pt idx="198">
                  <c:v>0.38210705103504294</c:v>
                </c:pt>
                <c:pt idx="199">
                  <c:v>0.38292916747257344</c:v>
                </c:pt>
                <c:pt idx="200">
                  <c:v>0.38353643914860541</c:v>
                </c:pt>
                <c:pt idx="201">
                  <c:v>0.38374576301429209</c:v>
                </c:pt>
                <c:pt idx="202">
                  <c:v>0.3795858188689662</c:v>
                </c:pt>
                <c:pt idx="203">
                  <c:v>0.3819704729926669</c:v>
                </c:pt>
                <c:pt idx="204">
                  <c:v>0.38068365353414552</c:v>
                </c:pt>
                <c:pt idx="205">
                  <c:v>0.38109674246474934</c:v>
                </c:pt>
                <c:pt idx="206">
                  <c:v>0.38136735028925539</c:v>
                </c:pt>
                <c:pt idx="207">
                  <c:v>0.38441555922313048</c:v>
                </c:pt>
                <c:pt idx="208">
                  <c:v>0.38532236293399458</c:v>
                </c:pt>
                <c:pt idx="209">
                  <c:v>0.38684490584885672</c:v>
                </c:pt>
                <c:pt idx="210">
                  <c:v>0.39012443888677606</c:v>
                </c:pt>
                <c:pt idx="211">
                  <c:v>0.39403139835725681</c:v>
                </c:pt>
                <c:pt idx="212">
                  <c:v>0.39006150247639609</c:v>
                </c:pt>
                <c:pt idx="213">
                  <c:v>0.3938551761831503</c:v>
                </c:pt>
                <c:pt idx="214">
                  <c:v>0.39092739619664185</c:v>
                </c:pt>
                <c:pt idx="215">
                  <c:v>0.38958010800160126</c:v>
                </c:pt>
                <c:pt idx="216">
                  <c:v>0.38558384606431423</c:v>
                </c:pt>
                <c:pt idx="217">
                  <c:v>0.38197598662439519</c:v>
                </c:pt>
                <c:pt idx="218">
                  <c:v>0.38101137428943943</c:v>
                </c:pt>
                <c:pt idx="219">
                  <c:v>0.37826122722849947</c:v>
                </c:pt>
                <c:pt idx="220">
                  <c:v>0.36861146057411903</c:v>
                </c:pt>
                <c:pt idx="221">
                  <c:v>0.36991100952802891</c:v>
                </c:pt>
                <c:pt idx="222">
                  <c:v>0.36603447299932557</c:v>
                </c:pt>
                <c:pt idx="223">
                  <c:v>0.3658009966590765</c:v>
                </c:pt>
                <c:pt idx="224">
                  <c:v>0.35543120591940724</c:v>
                </c:pt>
                <c:pt idx="225">
                  <c:v>0.36534186906450222</c:v>
                </c:pt>
                <c:pt idx="226">
                  <c:v>0.36562915534344492</c:v>
                </c:pt>
                <c:pt idx="227">
                  <c:v>0.36380940779566551</c:v>
                </c:pt>
                <c:pt idx="228">
                  <c:v>0.36322506101811497</c:v>
                </c:pt>
                <c:pt idx="229">
                  <c:v>0.36006091681656521</c:v>
                </c:pt>
                <c:pt idx="230">
                  <c:v>0.354898944852371</c:v>
                </c:pt>
                <c:pt idx="231">
                  <c:v>0.35591927160161668</c:v>
                </c:pt>
                <c:pt idx="232">
                  <c:v>0.35184893849225551</c:v>
                </c:pt>
                <c:pt idx="233">
                  <c:v>0.34785653620446916</c:v>
                </c:pt>
                <c:pt idx="234">
                  <c:v>0.34698057554492401</c:v>
                </c:pt>
                <c:pt idx="235">
                  <c:v>0.34517265589061941</c:v>
                </c:pt>
                <c:pt idx="236">
                  <c:v>0.34999215312089116</c:v>
                </c:pt>
                <c:pt idx="237">
                  <c:v>0.35075141264558152</c:v>
                </c:pt>
                <c:pt idx="238">
                  <c:v>0.35474441301188492</c:v>
                </c:pt>
                <c:pt idx="239">
                  <c:v>0.35303906688396702</c:v>
                </c:pt>
                <c:pt idx="240">
                  <c:v>0.35261195730609901</c:v>
                </c:pt>
                <c:pt idx="241">
                  <c:v>0.35169014195285403</c:v>
                </c:pt>
                <c:pt idx="242">
                  <c:v>0.35163855295806384</c:v>
                </c:pt>
                <c:pt idx="243">
                  <c:v>0.34698761634215941</c:v>
                </c:pt>
                <c:pt idx="244">
                  <c:v>0.34571595769534907</c:v>
                </c:pt>
                <c:pt idx="245">
                  <c:v>0.34633060081595818</c:v>
                </c:pt>
                <c:pt idx="246">
                  <c:v>0.34383229615316779</c:v>
                </c:pt>
                <c:pt idx="247">
                  <c:v>0.34492919251559123</c:v>
                </c:pt>
                <c:pt idx="248">
                  <c:v>0.34798676165104331</c:v>
                </c:pt>
                <c:pt idx="249">
                  <c:v>0.34867376831180819</c:v>
                </c:pt>
                <c:pt idx="250">
                  <c:v>0.34357470291685777</c:v>
                </c:pt>
                <c:pt idx="251">
                  <c:v>0.33976205375721497</c:v>
                </c:pt>
                <c:pt idx="252">
                  <c:v>0.33975628457412932</c:v>
                </c:pt>
                <c:pt idx="253">
                  <c:v>0.33921964097111423</c:v>
                </c:pt>
                <c:pt idx="254">
                  <c:v>0.3585023876614214</c:v>
                </c:pt>
                <c:pt idx="255">
                  <c:v>0.35701520320169039</c:v>
                </c:pt>
                <c:pt idx="256">
                  <c:v>0.3540811863286592</c:v>
                </c:pt>
                <c:pt idx="257">
                  <c:v>0.35447127415664503</c:v>
                </c:pt>
                <c:pt idx="258">
                  <c:v>0.35203125948730252</c:v>
                </c:pt>
                <c:pt idx="259">
                  <c:v>0.35322334184675808</c:v>
                </c:pt>
                <c:pt idx="260">
                  <c:v>0.35654264865586238</c:v>
                </c:pt>
                <c:pt idx="261">
                  <c:v>0.35504992367430593</c:v>
                </c:pt>
                <c:pt idx="262">
                  <c:v>0.35690277638509388</c:v>
                </c:pt>
                <c:pt idx="263">
                  <c:v>0.37089287845045077</c:v>
                </c:pt>
                <c:pt idx="264">
                  <c:v>0.36643055790947138</c:v>
                </c:pt>
                <c:pt idx="265">
                  <c:v>0.36734715416903885</c:v>
                </c:pt>
                <c:pt idx="266">
                  <c:v>0.36478880095864058</c:v>
                </c:pt>
                <c:pt idx="267">
                  <c:v>0.36272536209767731</c:v>
                </c:pt>
                <c:pt idx="268">
                  <c:v>0.36553634731294132</c:v>
                </c:pt>
                <c:pt idx="269">
                  <c:v>0.36669478638797687</c:v>
                </c:pt>
                <c:pt idx="270">
                  <c:v>0.36602059218628147</c:v>
                </c:pt>
                <c:pt idx="271">
                  <c:v>0.36903369494894533</c:v>
                </c:pt>
                <c:pt idx="272">
                  <c:v>0.37131600760033767</c:v>
                </c:pt>
                <c:pt idx="273">
                  <c:v>0.38649342973332507</c:v>
                </c:pt>
                <c:pt idx="274">
                  <c:v>0.38894811415560643</c:v>
                </c:pt>
                <c:pt idx="275">
                  <c:v>0.39130605867992502</c:v>
                </c:pt>
                <c:pt idx="276">
                  <c:v>0.38964227694674775</c:v>
                </c:pt>
                <c:pt idx="277">
                  <c:v>0.39225711024022514</c:v>
                </c:pt>
                <c:pt idx="278">
                  <c:v>0.39370722119354484</c:v>
                </c:pt>
                <c:pt idx="279">
                  <c:v>0.3920678272707499</c:v>
                </c:pt>
                <c:pt idx="280">
                  <c:v>0.38899870608148496</c:v>
                </c:pt>
                <c:pt idx="281">
                  <c:v>0.39232072924576117</c:v>
                </c:pt>
                <c:pt idx="282">
                  <c:v>0.39942704432651693</c:v>
                </c:pt>
                <c:pt idx="283">
                  <c:v>0.40011633300549798</c:v>
                </c:pt>
                <c:pt idx="284">
                  <c:v>0.39994947652504453</c:v>
                </c:pt>
                <c:pt idx="285">
                  <c:v>0.39615983077624256</c:v>
                </c:pt>
                <c:pt idx="286">
                  <c:v>0.39692464421533269</c:v>
                </c:pt>
                <c:pt idx="287">
                  <c:v>0.39517472895358879</c:v>
                </c:pt>
                <c:pt idx="288">
                  <c:v>0.39116970012692631</c:v>
                </c:pt>
                <c:pt idx="289">
                  <c:v>0.38766498669177557</c:v>
                </c:pt>
                <c:pt idx="290">
                  <c:v>0.38938998237043815</c:v>
                </c:pt>
                <c:pt idx="291">
                  <c:v>0.3887520977753009</c:v>
                </c:pt>
                <c:pt idx="292">
                  <c:v>0.37438074213964612</c:v>
                </c:pt>
                <c:pt idx="293">
                  <c:v>0.38493791019195794</c:v>
                </c:pt>
                <c:pt idx="294">
                  <c:v>0.37863414528803718</c:v>
                </c:pt>
                <c:pt idx="295">
                  <c:v>0.37470645794562318</c:v>
                </c:pt>
                <c:pt idx="296">
                  <c:v>0.3655325214324166</c:v>
                </c:pt>
                <c:pt idx="297">
                  <c:v>0.36765443950098786</c:v>
                </c:pt>
                <c:pt idx="298">
                  <c:v>0.36366535298385821</c:v>
                </c:pt>
                <c:pt idx="299">
                  <c:v>0.36756124100422521</c:v>
                </c:pt>
                <c:pt idx="300">
                  <c:v>0.36178974862639557</c:v>
                </c:pt>
                <c:pt idx="301">
                  <c:v>0.35786335605461017</c:v>
                </c:pt>
                <c:pt idx="302">
                  <c:v>0.35474816188654251</c:v>
                </c:pt>
                <c:pt idx="303">
                  <c:v>0.35118001523901021</c:v>
                </c:pt>
                <c:pt idx="304">
                  <c:v>0.36329740797047505</c:v>
                </c:pt>
                <c:pt idx="305">
                  <c:v>0.36648340887715403</c:v>
                </c:pt>
                <c:pt idx="306">
                  <c:v>0.36649184169117149</c:v>
                </c:pt>
                <c:pt idx="307">
                  <c:v>0.36244340116063106</c:v>
                </c:pt>
                <c:pt idx="308">
                  <c:v>0.35769459106852469</c:v>
                </c:pt>
                <c:pt idx="309">
                  <c:v>0.35905370667433234</c:v>
                </c:pt>
                <c:pt idx="310">
                  <c:v>0.35912537586063198</c:v>
                </c:pt>
                <c:pt idx="311">
                  <c:v>0.35379057758767424</c:v>
                </c:pt>
                <c:pt idx="312">
                  <c:v>0.34883220730982811</c:v>
                </c:pt>
                <c:pt idx="313">
                  <c:v>0.35253974913434999</c:v>
                </c:pt>
                <c:pt idx="314">
                  <c:v>0.35159972158631314</c:v>
                </c:pt>
                <c:pt idx="315">
                  <c:v>0.35091692329988505</c:v>
                </c:pt>
                <c:pt idx="316">
                  <c:v>0.35020954778690799</c:v>
                </c:pt>
                <c:pt idx="317">
                  <c:v>0.33296192798500829</c:v>
                </c:pt>
                <c:pt idx="318">
                  <c:v>0.33427886171716664</c:v>
                </c:pt>
                <c:pt idx="319">
                  <c:v>0.33441114510612335</c:v>
                </c:pt>
                <c:pt idx="320">
                  <c:v>0.32705041289815856</c:v>
                </c:pt>
                <c:pt idx="321">
                  <c:v>0.32068670161673507</c:v>
                </c:pt>
                <c:pt idx="322">
                  <c:v>0.31519122499753627</c:v>
                </c:pt>
                <c:pt idx="323">
                  <c:v>0.30842786996506066</c:v>
                </c:pt>
                <c:pt idx="324">
                  <c:v>0.30555142637144739</c:v>
                </c:pt>
                <c:pt idx="325">
                  <c:v>0.3016025778237959</c:v>
                </c:pt>
                <c:pt idx="326">
                  <c:v>0.2994435463191859</c:v>
                </c:pt>
                <c:pt idx="327">
                  <c:v>0.30488809591486954</c:v>
                </c:pt>
                <c:pt idx="328">
                  <c:v>0.30677680501919569</c:v>
                </c:pt>
                <c:pt idx="329">
                  <c:v>0.30686459087106127</c:v>
                </c:pt>
                <c:pt idx="330">
                  <c:v>0.30357276550322027</c:v>
                </c:pt>
                <c:pt idx="331">
                  <c:v>0.30369044540910528</c:v>
                </c:pt>
                <c:pt idx="332">
                  <c:v>0.30902198542874615</c:v>
                </c:pt>
                <c:pt idx="333">
                  <c:v>0.30402827327413057</c:v>
                </c:pt>
                <c:pt idx="334">
                  <c:v>0.31698943727302031</c:v>
                </c:pt>
                <c:pt idx="335">
                  <c:v>0.32988576318889956</c:v>
                </c:pt>
                <c:pt idx="336">
                  <c:v>0.32688487868420413</c:v>
                </c:pt>
                <c:pt idx="337">
                  <c:v>0.32758341043072892</c:v>
                </c:pt>
                <c:pt idx="338">
                  <c:v>0.33645958167783174</c:v>
                </c:pt>
                <c:pt idx="339">
                  <c:v>0.33387882375791639</c:v>
                </c:pt>
                <c:pt idx="340">
                  <c:v>0.33547766699226711</c:v>
                </c:pt>
                <c:pt idx="341">
                  <c:v>0.33570814991983777</c:v>
                </c:pt>
                <c:pt idx="342">
                  <c:v>0.33287404303668694</c:v>
                </c:pt>
                <c:pt idx="343">
                  <c:v>0.36050492700123271</c:v>
                </c:pt>
                <c:pt idx="344">
                  <c:v>0.35866334153343088</c:v>
                </c:pt>
                <c:pt idx="345">
                  <c:v>0.35729163151509619</c:v>
                </c:pt>
                <c:pt idx="346">
                  <c:v>0.36106431740142259</c:v>
                </c:pt>
                <c:pt idx="347">
                  <c:v>0.36541582343582979</c:v>
                </c:pt>
                <c:pt idx="348">
                  <c:v>0.36290122528620289</c:v>
                </c:pt>
                <c:pt idx="349">
                  <c:v>0.36790342215507421</c:v>
                </c:pt>
                <c:pt idx="350">
                  <c:v>0.37711144726102136</c:v>
                </c:pt>
                <c:pt idx="351">
                  <c:v>0.37470607945414425</c:v>
                </c:pt>
                <c:pt idx="352">
                  <c:v>0.36891614700972958</c:v>
                </c:pt>
                <c:pt idx="353">
                  <c:v>0.37154187901613467</c:v>
                </c:pt>
                <c:pt idx="354">
                  <c:v>0.37320140780791877</c:v>
                </c:pt>
                <c:pt idx="355">
                  <c:v>0.36764949000058939</c:v>
                </c:pt>
                <c:pt idx="356">
                  <c:v>0.36089206336852442</c:v>
                </c:pt>
                <c:pt idx="357">
                  <c:v>0.36472365992283973</c:v>
                </c:pt>
                <c:pt idx="358">
                  <c:v>0.36396268979606472</c:v>
                </c:pt>
                <c:pt idx="359">
                  <c:v>0.36230600859750101</c:v>
                </c:pt>
                <c:pt idx="360">
                  <c:v>0.36991433833730591</c:v>
                </c:pt>
                <c:pt idx="361">
                  <c:v>0.37716941208784155</c:v>
                </c:pt>
                <c:pt idx="362">
                  <c:v>0.37503400412891813</c:v>
                </c:pt>
                <c:pt idx="363">
                  <c:v>0.35789988818793439</c:v>
                </c:pt>
                <c:pt idx="364">
                  <c:v>0.35241348288337027</c:v>
                </c:pt>
                <c:pt idx="365">
                  <c:v>0.35418336436562148</c:v>
                </c:pt>
                <c:pt idx="366">
                  <c:v>0.34983307257051621</c:v>
                </c:pt>
                <c:pt idx="367">
                  <c:v>0.34688662207144672</c:v>
                </c:pt>
                <c:pt idx="368">
                  <c:v>0.33997355186559858</c:v>
                </c:pt>
                <c:pt idx="369">
                  <c:v>0.33830828970631049</c:v>
                </c:pt>
                <c:pt idx="370">
                  <c:v>0.33093268765730693</c:v>
                </c:pt>
                <c:pt idx="371">
                  <c:v>0.33717899854738304</c:v>
                </c:pt>
                <c:pt idx="372">
                  <c:v>0.33677222275018986</c:v>
                </c:pt>
                <c:pt idx="373">
                  <c:v>0.33843868894585849</c:v>
                </c:pt>
                <c:pt idx="374">
                  <c:v>0.3446907913460302</c:v>
                </c:pt>
                <c:pt idx="375">
                  <c:v>0.34790579954562789</c:v>
                </c:pt>
                <c:pt idx="376">
                  <c:v>0.34881273713282562</c:v>
                </c:pt>
                <c:pt idx="377">
                  <c:v>0.34692181965505309</c:v>
                </c:pt>
                <c:pt idx="378">
                  <c:v>0.34931068202805204</c:v>
                </c:pt>
                <c:pt idx="379">
                  <c:v>0.351082292581544</c:v>
                </c:pt>
                <c:pt idx="380">
                  <c:v>0.35158448022514949</c:v>
                </c:pt>
                <c:pt idx="381">
                  <c:v>0.35475157491744191</c:v>
                </c:pt>
                <c:pt idx="382">
                  <c:v>0.36367854787654474</c:v>
                </c:pt>
                <c:pt idx="383">
                  <c:v>0.35326675123793944</c:v>
                </c:pt>
                <c:pt idx="384">
                  <c:v>0.34798964113206521</c:v>
                </c:pt>
                <c:pt idx="385">
                  <c:v>0.34661963593415374</c:v>
                </c:pt>
                <c:pt idx="386">
                  <c:v>0.34774106950949069</c:v>
                </c:pt>
                <c:pt idx="387">
                  <c:v>0.35368651321255851</c:v>
                </c:pt>
                <c:pt idx="388">
                  <c:v>0.35549455248047529</c:v>
                </c:pt>
                <c:pt idx="389">
                  <c:v>0.35902409416829961</c:v>
                </c:pt>
                <c:pt idx="390">
                  <c:v>0.35635191345311401</c:v>
                </c:pt>
                <c:pt idx="391">
                  <c:v>0.36021599311288188</c:v>
                </c:pt>
                <c:pt idx="392">
                  <c:v>0.3593983945819812</c:v>
                </c:pt>
                <c:pt idx="393">
                  <c:v>0.37360116189221149</c:v>
                </c:pt>
                <c:pt idx="394">
                  <c:v>0.37517845785069864</c:v>
                </c:pt>
                <c:pt idx="395">
                  <c:v>0.3761891363144429</c:v>
                </c:pt>
                <c:pt idx="396">
                  <c:v>0.36877128808346266</c:v>
                </c:pt>
                <c:pt idx="397">
                  <c:v>0.36776814976632044</c:v>
                </c:pt>
                <c:pt idx="398">
                  <c:v>0.37136731934154504</c:v>
                </c:pt>
                <c:pt idx="399">
                  <c:v>0.37563044030767428</c:v>
                </c:pt>
                <c:pt idx="400">
                  <c:v>0.37791349255155432</c:v>
                </c:pt>
                <c:pt idx="401">
                  <c:v>0.37394531773660333</c:v>
                </c:pt>
                <c:pt idx="402">
                  <c:v>0.37848277131020247</c:v>
                </c:pt>
                <c:pt idx="403">
                  <c:v>0.38110183088752736</c:v>
                </c:pt>
                <c:pt idx="404">
                  <c:v>0.36561324154101466</c:v>
                </c:pt>
                <c:pt idx="405">
                  <c:v>0.36921854729050896</c:v>
                </c:pt>
                <c:pt idx="406">
                  <c:v>0.37955353223499994</c:v>
                </c:pt>
                <c:pt idx="407">
                  <c:v>0.3749753967541159</c:v>
                </c:pt>
                <c:pt idx="408">
                  <c:v>0.37490262513783695</c:v>
                </c:pt>
                <c:pt idx="409">
                  <c:v>0.37870560572539647</c:v>
                </c:pt>
                <c:pt idx="410">
                  <c:v>0.37722480047053281</c:v>
                </c:pt>
                <c:pt idx="411">
                  <c:v>0.3819150217314024</c:v>
                </c:pt>
                <c:pt idx="412">
                  <c:v>0.3786503783091667</c:v>
                </c:pt>
                <c:pt idx="413">
                  <c:v>0.3811296297908035</c:v>
                </c:pt>
                <c:pt idx="414">
                  <c:v>0.39080452512546354</c:v>
                </c:pt>
                <c:pt idx="415">
                  <c:v>0.39426993846407649</c:v>
                </c:pt>
                <c:pt idx="416">
                  <c:v>0.39074745012567619</c:v>
                </c:pt>
                <c:pt idx="417">
                  <c:v>0.39540393638423005</c:v>
                </c:pt>
                <c:pt idx="418">
                  <c:v>0.39044034498086733</c:v>
                </c:pt>
                <c:pt idx="419">
                  <c:v>0.38964882504915066</c:v>
                </c:pt>
                <c:pt idx="420">
                  <c:v>0.38996435503564358</c:v>
                </c:pt>
                <c:pt idx="421">
                  <c:v>0.38988053001279555</c:v>
                </c:pt>
                <c:pt idx="422">
                  <c:v>0.38843506548114476</c:v>
                </c:pt>
                <c:pt idx="423">
                  <c:v>0.38242338205970272</c:v>
                </c:pt>
                <c:pt idx="424">
                  <c:v>0.38143042523152904</c:v>
                </c:pt>
                <c:pt idx="425">
                  <c:v>0.38219291261884519</c:v>
                </c:pt>
                <c:pt idx="426">
                  <c:v>0.37908543093231878</c:v>
                </c:pt>
                <c:pt idx="427">
                  <c:v>0.37920073577429919</c:v>
                </c:pt>
                <c:pt idx="428">
                  <c:v>0.36284806462285313</c:v>
                </c:pt>
                <c:pt idx="429">
                  <c:v>0.35654729317546974</c:v>
                </c:pt>
                <c:pt idx="430">
                  <c:v>0.36517010108610037</c:v>
                </c:pt>
                <c:pt idx="431">
                  <c:v>0.36569448447564068</c:v>
                </c:pt>
                <c:pt idx="432">
                  <c:v>0.36325006944337757</c:v>
                </c:pt>
                <c:pt idx="433">
                  <c:v>0.36753171089347564</c:v>
                </c:pt>
                <c:pt idx="434">
                  <c:v>0.36996623280187524</c:v>
                </c:pt>
                <c:pt idx="435">
                  <c:v>0.36173161142846172</c:v>
                </c:pt>
                <c:pt idx="436">
                  <c:v>0.36272475001417509</c:v>
                </c:pt>
                <c:pt idx="437">
                  <c:v>0.35378261600102318</c:v>
                </c:pt>
                <c:pt idx="438">
                  <c:v>0.36081238338852406</c:v>
                </c:pt>
                <c:pt idx="439">
                  <c:v>0.36122202451659846</c:v>
                </c:pt>
                <c:pt idx="440">
                  <c:v>0.35857775327264996</c:v>
                </c:pt>
                <c:pt idx="441">
                  <c:v>0.3558018451676323</c:v>
                </c:pt>
                <c:pt idx="442">
                  <c:v>0.35767022728122277</c:v>
                </c:pt>
                <c:pt idx="443">
                  <c:v>0.35450033174452883</c:v>
                </c:pt>
                <c:pt idx="444">
                  <c:v>0.35464053920985694</c:v>
                </c:pt>
                <c:pt idx="445">
                  <c:v>0.35415638285358875</c:v>
                </c:pt>
                <c:pt idx="446">
                  <c:v>0.35576046508422421</c:v>
                </c:pt>
                <c:pt idx="447">
                  <c:v>0.3559197714610115</c:v>
                </c:pt>
                <c:pt idx="448">
                  <c:v>0.35722252013512673</c:v>
                </c:pt>
                <c:pt idx="449">
                  <c:v>0.35874452837538645</c:v>
                </c:pt>
                <c:pt idx="450">
                  <c:v>0.35170724158414268</c:v>
                </c:pt>
                <c:pt idx="451">
                  <c:v>0.35246226691403232</c:v>
                </c:pt>
                <c:pt idx="452">
                  <c:v>0.34815499904887537</c:v>
                </c:pt>
                <c:pt idx="453">
                  <c:v>0.34869011430345781</c:v>
                </c:pt>
                <c:pt idx="454">
                  <c:v>0.34819670955574522</c:v>
                </c:pt>
                <c:pt idx="455">
                  <c:v>0.3511714764319141</c:v>
                </c:pt>
                <c:pt idx="456">
                  <c:v>0.35590299161307115</c:v>
                </c:pt>
                <c:pt idx="457">
                  <c:v>0.3586551037055643</c:v>
                </c:pt>
                <c:pt idx="458">
                  <c:v>0.3565253356762299</c:v>
                </c:pt>
                <c:pt idx="459">
                  <c:v>0.37195132172923789</c:v>
                </c:pt>
                <c:pt idx="460">
                  <c:v>0.37086216604757105</c:v>
                </c:pt>
                <c:pt idx="461">
                  <c:v>0.37033578906536457</c:v>
                </c:pt>
                <c:pt idx="462">
                  <c:v>0.35761107052546132</c:v>
                </c:pt>
                <c:pt idx="463">
                  <c:v>0.35808001669153949</c:v>
                </c:pt>
                <c:pt idx="464">
                  <c:v>0.35592768807197506</c:v>
                </c:pt>
                <c:pt idx="465">
                  <c:v>0.35969410661964168</c:v>
                </c:pt>
                <c:pt idx="466">
                  <c:v>0.36190684655950367</c:v>
                </c:pt>
                <c:pt idx="467">
                  <c:v>0.3630596661875205</c:v>
                </c:pt>
                <c:pt idx="468">
                  <c:v>0.36265314593556108</c:v>
                </c:pt>
                <c:pt idx="469">
                  <c:v>0.36756049749092057</c:v>
                </c:pt>
                <c:pt idx="470">
                  <c:v>0.36795381443450115</c:v>
                </c:pt>
                <c:pt idx="471">
                  <c:v>0.37017843706996217</c:v>
                </c:pt>
                <c:pt idx="472">
                  <c:v>0.36713330223242596</c:v>
                </c:pt>
                <c:pt idx="473">
                  <c:v>0.37055803902835494</c:v>
                </c:pt>
                <c:pt idx="474">
                  <c:v>0.3715665471164547</c:v>
                </c:pt>
                <c:pt idx="475">
                  <c:v>0.35682656719568406</c:v>
                </c:pt>
                <c:pt idx="476">
                  <c:v>0.35768264539456202</c:v>
                </c:pt>
                <c:pt idx="477">
                  <c:v>0.35500722796969419</c:v>
                </c:pt>
                <c:pt idx="478">
                  <c:v>0.35753604080094414</c:v>
                </c:pt>
                <c:pt idx="479">
                  <c:v>0.36329645849362713</c:v>
                </c:pt>
                <c:pt idx="480">
                  <c:v>0.35100491328475469</c:v>
                </c:pt>
                <c:pt idx="481">
                  <c:v>0.3511443139808183</c:v>
                </c:pt>
                <c:pt idx="482">
                  <c:v>0.32279312840023322</c:v>
                </c:pt>
                <c:pt idx="483">
                  <c:v>0.32706083071786163</c:v>
                </c:pt>
                <c:pt idx="484">
                  <c:v>0.31570521467777984</c:v>
                </c:pt>
                <c:pt idx="485">
                  <c:v>0.31903808006999584</c:v>
                </c:pt>
                <c:pt idx="486">
                  <c:v>0.31718767910520695</c:v>
                </c:pt>
                <c:pt idx="487">
                  <c:v>0.31820782201421388</c:v>
                </c:pt>
                <c:pt idx="488">
                  <c:v>0.31115691866124195</c:v>
                </c:pt>
                <c:pt idx="489">
                  <c:v>0.30189732720552981</c:v>
                </c:pt>
                <c:pt idx="490">
                  <c:v>0.30082608699620295</c:v>
                </c:pt>
                <c:pt idx="491">
                  <c:v>0.29871323976823105</c:v>
                </c:pt>
                <c:pt idx="492">
                  <c:v>0.29764024474379702</c:v>
                </c:pt>
                <c:pt idx="493">
                  <c:v>0.30264270381601582</c:v>
                </c:pt>
                <c:pt idx="494">
                  <c:v>0.29346114102983251</c:v>
                </c:pt>
                <c:pt idx="495">
                  <c:v>0.29488438808420869</c:v>
                </c:pt>
                <c:pt idx="496">
                  <c:v>0.29811262800157445</c:v>
                </c:pt>
                <c:pt idx="497">
                  <c:v>0.29628414077279458</c:v>
                </c:pt>
                <c:pt idx="498">
                  <c:v>0.29064180295094172</c:v>
                </c:pt>
                <c:pt idx="499">
                  <c:v>0.29008361103633112</c:v>
                </c:pt>
                <c:pt idx="500">
                  <c:v>0.27902303533027867</c:v>
                </c:pt>
                <c:pt idx="501">
                  <c:v>0.27985503558806279</c:v>
                </c:pt>
                <c:pt idx="502">
                  <c:v>0.28082236309679254</c:v>
                </c:pt>
                <c:pt idx="503">
                  <c:v>0.28011517532028246</c:v>
                </c:pt>
                <c:pt idx="504">
                  <c:v>0.28264745739383323</c:v>
                </c:pt>
                <c:pt idx="505">
                  <c:v>0.28164672187150269</c:v>
                </c:pt>
                <c:pt idx="506">
                  <c:v>0.28308968258460127</c:v>
                </c:pt>
                <c:pt idx="507">
                  <c:v>0.26800619049439361</c:v>
                </c:pt>
                <c:pt idx="508">
                  <c:v>0.2706771470886794</c:v>
                </c:pt>
                <c:pt idx="509">
                  <c:v>0.2753322064867712</c:v>
                </c:pt>
                <c:pt idx="510">
                  <c:v>0.27865563633784035</c:v>
                </c:pt>
                <c:pt idx="511">
                  <c:v>0.27613302175379306</c:v>
                </c:pt>
                <c:pt idx="512">
                  <c:v>0.27643346607267266</c:v>
                </c:pt>
                <c:pt idx="513">
                  <c:v>0.27549600766504584</c:v>
                </c:pt>
                <c:pt idx="514">
                  <c:v>0.27652363933828961</c:v>
                </c:pt>
                <c:pt idx="515">
                  <c:v>0.27710345070038478</c:v>
                </c:pt>
                <c:pt idx="516">
                  <c:v>0.27471464055754347</c:v>
                </c:pt>
                <c:pt idx="517">
                  <c:v>0.27482274468410595</c:v>
                </c:pt>
                <c:pt idx="518">
                  <c:v>0.27458124993073568</c:v>
                </c:pt>
                <c:pt idx="519">
                  <c:v>0.27668504450761694</c:v>
                </c:pt>
                <c:pt idx="520">
                  <c:v>0.28536406484361693</c:v>
                </c:pt>
                <c:pt idx="521">
                  <c:v>0.28510322996639376</c:v>
                </c:pt>
                <c:pt idx="522">
                  <c:v>0.27970879055365783</c:v>
                </c:pt>
                <c:pt idx="523">
                  <c:v>0.27741945194139078</c:v>
                </c:pt>
                <c:pt idx="524">
                  <c:v>0.27461424694688097</c:v>
                </c:pt>
                <c:pt idx="525">
                  <c:v>0.26855123897436256</c:v>
                </c:pt>
                <c:pt idx="526">
                  <c:v>0.26862396863895222</c:v>
                </c:pt>
                <c:pt idx="527">
                  <c:v>0.26551097739028967</c:v>
                </c:pt>
                <c:pt idx="528">
                  <c:v>0.26564253777797331</c:v>
                </c:pt>
                <c:pt idx="529">
                  <c:v>0.26686519088797478</c:v>
                </c:pt>
                <c:pt idx="530">
                  <c:v>0.26933836984784126</c:v>
                </c:pt>
                <c:pt idx="531">
                  <c:v>0.27002147556217487</c:v>
                </c:pt>
                <c:pt idx="532">
                  <c:v>0.27257598812893058</c:v>
                </c:pt>
                <c:pt idx="533">
                  <c:v>0.27410256528995197</c:v>
                </c:pt>
                <c:pt idx="534">
                  <c:v>0.28197715059497108</c:v>
                </c:pt>
                <c:pt idx="535">
                  <c:v>0.28496351763130179</c:v>
                </c:pt>
                <c:pt idx="536">
                  <c:v>0.28224396585762618</c:v>
                </c:pt>
                <c:pt idx="537">
                  <c:v>0.29031416590595027</c:v>
                </c:pt>
                <c:pt idx="538">
                  <c:v>0.28525007875094022</c:v>
                </c:pt>
                <c:pt idx="539">
                  <c:v>0.28112732383702987</c:v>
                </c:pt>
                <c:pt idx="540">
                  <c:v>0.28072802697932858</c:v>
                </c:pt>
                <c:pt idx="541">
                  <c:v>0.28503319486671097</c:v>
                </c:pt>
                <c:pt idx="542">
                  <c:v>0.28415402156899727</c:v>
                </c:pt>
                <c:pt idx="543">
                  <c:v>0.28497575582342916</c:v>
                </c:pt>
                <c:pt idx="544">
                  <c:v>0.2793722343664633</c:v>
                </c:pt>
                <c:pt idx="545">
                  <c:v>0.27606499288881314</c:v>
                </c:pt>
                <c:pt idx="546">
                  <c:v>0.28542203179937825</c:v>
                </c:pt>
                <c:pt idx="547">
                  <c:v>0.28755430289223177</c:v>
                </c:pt>
                <c:pt idx="548">
                  <c:v>0.29248629701796347</c:v>
                </c:pt>
                <c:pt idx="549">
                  <c:v>0.29243796501375074</c:v>
                </c:pt>
                <c:pt idx="550">
                  <c:v>0.29868914056862822</c:v>
                </c:pt>
                <c:pt idx="551">
                  <c:v>0.27433944957811346</c:v>
                </c:pt>
                <c:pt idx="552">
                  <c:v>0.27472789514661716</c:v>
                </c:pt>
                <c:pt idx="553">
                  <c:v>0.27684522913513149</c:v>
                </c:pt>
                <c:pt idx="554">
                  <c:v>0.27488809731018743</c:v>
                </c:pt>
                <c:pt idx="555">
                  <c:v>0.27863098451295121</c:v>
                </c:pt>
                <c:pt idx="556">
                  <c:v>0.2767860176584544</c:v>
                </c:pt>
                <c:pt idx="557">
                  <c:v>0.28170190945703638</c:v>
                </c:pt>
                <c:pt idx="558">
                  <c:v>0.28528652104876989</c:v>
                </c:pt>
                <c:pt idx="559">
                  <c:v>0.28405083605967768</c:v>
                </c:pt>
                <c:pt idx="560">
                  <c:v>0.27037545147938424</c:v>
                </c:pt>
                <c:pt idx="561">
                  <c:v>0.26599464367174241</c:v>
                </c:pt>
                <c:pt idx="562">
                  <c:v>0.26907163074801405</c:v>
                </c:pt>
              </c:numCache>
            </c:numRef>
          </c:val>
          <c:smooth val="0"/>
          <c:extLst>
            <c:ext xmlns:c16="http://schemas.microsoft.com/office/drawing/2014/chart" uri="{C3380CC4-5D6E-409C-BE32-E72D297353CC}">
              <c16:uniqueId val="{00000002-01F5-BA43-9E14-3EE01AC0A7E1}"/>
            </c:ext>
          </c:extLst>
        </c:ser>
        <c:dLbls>
          <c:showLegendKey val="0"/>
          <c:showVal val="0"/>
          <c:showCatName val="0"/>
          <c:showSerName val="0"/>
          <c:showPercent val="0"/>
          <c:showBubbleSize val="0"/>
        </c:dLbls>
        <c:smooth val="0"/>
        <c:axId val="1880332207"/>
        <c:axId val="1800421775"/>
      </c:lineChart>
      <c:catAx>
        <c:axId val="1880332207"/>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800421775"/>
        <c:crosses val="autoZero"/>
        <c:auto val="0"/>
        <c:lblAlgn val="ctr"/>
        <c:lblOffset val="800"/>
        <c:noMultiLvlLbl val="0"/>
      </c:catAx>
      <c:valAx>
        <c:axId val="18004217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880332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rot="0"/>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R_SMI</a:t>
            </a:r>
            <a:r>
              <a:rPr lang="en-GB" baseline="0"/>
              <a:t> &amp; </a:t>
            </a:r>
            <a:r>
              <a:rPr lang="el-GR" sz="1100" b="0" i="0" u="none" strike="noStrike" kern="1200" spc="0" baseline="0">
                <a:solidFill>
                  <a:sysClr val="windowText" lastClr="000000">
                    <a:lumMod val="65000"/>
                    <a:lumOff val="35000"/>
                  </a:sysClr>
                </a:solidFill>
              </a:rPr>
              <a:t>σ</a:t>
            </a:r>
            <a:r>
              <a:rPr lang="en-US" sz="1100" b="0" i="0" u="none" strike="noStrike" kern="1200" spc="0" baseline="0">
                <a:solidFill>
                  <a:sysClr val="windowText" lastClr="000000">
                    <a:lumMod val="65000"/>
                    <a:lumOff val="35000"/>
                  </a:sysClr>
                </a:solidFill>
              </a:rPr>
              <a:t> Estimations</a:t>
            </a:r>
            <a:r>
              <a:rPr lang="en-GB"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'EWMA &amp; GARCH Volatility Modelin'!$C$6</c:f>
              <c:strCache>
                <c:ptCount val="1"/>
                <c:pt idx="0">
                  <c:v>SMI</c:v>
                </c:pt>
              </c:strCache>
            </c:strRef>
          </c:tx>
          <c:spPr>
            <a:ln w="28575" cap="rnd">
              <a:solidFill>
                <a:schemeClr val="accent1"/>
              </a:solidFill>
              <a:round/>
            </a:ln>
            <a:effectLst/>
          </c:spPr>
          <c:marker>
            <c:symbol val="none"/>
          </c:marker>
          <c:val>
            <c:numRef>
              <c:f>'EWMA &amp; GARCH Volatility Modelin'!$C$7:$C$821</c:f>
              <c:numCache>
                <c:formatCode>0.000%</c:formatCode>
                <c:ptCount val="815"/>
                <c:pt idx="0">
                  <c:v>7.6455674420712301E-3</c:v>
                </c:pt>
                <c:pt idx="1">
                  <c:v>8.5562712909714693E-5</c:v>
                </c:pt>
                <c:pt idx="2">
                  <c:v>3.2135021614057E-3</c:v>
                </c:pt>
                <c:pt idx="3">
                  <c:v>3.4090772316179799E-3</c:v>
                </c:pt>
                <c:pt idx="4">
                  <c:v>-3.7274032794653001E-3</c:v>
                </c:pt>
                <c:pt idx="5">
                  <c:v>-6.5103758784468193E-4</c:v>
                </c:pt>
                <c:pt idx="6">
                  <c:v>-2.72658962127703E-3</c:v>
                </c:pt>
                <c:pt idx="7">
                  <c:v>-1.1516339424876501E-2</c:v>
                </c:pt>
                <c:pt idx="8">
                  <c:v>2.3440805059267099E-3</c:v>
                </c:pt>
                <c:pt idx="9">
                  <c:v>-1.5853312964601501E-2</c:v>
                </c:pt>
                <c:pt idx="10">
                  <c:v>1.7649118920433E-3</c:v>
                </c:pt>
                <c:pt idx="11">
                  <c:v>-4.9953223458070097E-3</c:v>
                </c:pt>
                <c:pt idx="12">
                  <c:v>8.7803176432750193E-3</c:v>
                </c:pt>
                <c:pt idx="13">
                  <c:v>-7.2499772821478202E-3</c:v>
                </c:pt>
                <c:pt idx="14">
                  <c:v>-1.43899333218788E-4</c:v>
                </c:pt>
                <c:pt idx="15">
                  <c:v>1.6391154104607498E-2</c:v>
                </c:pt>
                <c:pt idx="16">
                  <c:v>1.1173153808157801E-2</c:v>
                </c:pt>
                <c:pt idx="17">
                  <c:v>6.6977569129007498E-3</c:v>
                </c:pt>
                <c:pt idx="18">
                  <c:v>8.0941374100795794E-4</c:v>
                </c:pt>
                <c:pt idx="19">
                  <c:v>7.9658520466541205E-6</c:v>
                </c:pt>
                <c:pt idx="20">
                  <c:v>-4.4769851621563302E-3</c:v>
                </c:pt>
                <c:pt idx="21">
                  <c:v>-1.1130914818906702E-2</c:v>
                </c:pt>
                <c:pt idx="22">
                  <c:v>9.61818156084248E-3</c:v>
                </c:pt>
                <c:pt idx="23">
                  <c:v>2.0743402947639402E-2</c:v>
                </c:pt>
                <c:pt idx="24">
                  <c:v>-5.8951015622819005E-3</c:v>
                </c:pt>
                <c:pt idx="25">
                  <c:v>-9.8775369732291198E-3</c:v>
                </c:pt>
                <c:pt idx="26">
                  <c:v>7.3586096062303596E-3</c:v>
                </c:pt>
                <c:pt idx="27">
                  <c:v>2.4731265831412401E-3</c:v>
                </c:pt>
                <c:pt idx="28">
                  <c:v>5.6176436695640694E-3</c:v>
                </c:pt>
                <c:pt idx="29">
                  <c:v>6.3806906888068601E-3</c:v>
                </c:pt>
                <c:pt idx="30">
                  <c:v>8.0540125385832797E-3</c:v>
                </c:pt>
                <c:pt idx="31">
                  <c:v>-3.38984377667739E-3</c:v>
                </c:pt>
                <c:pt idx="32">
                  <c:v>-3.93798422546542E-3</c:v>
                </c:pt>
                <c:pt idx="33">
                  <c:v>4.9327153208229505E-3</c:v>
                </c:pt>
                <c:pt idx="34">
                  <c:v>-2.9519492703383699E-3</c:v>
                </c:pt>
                <c:pt idx="35">
                  <c:v>4.18579272586816E-4</c:v>
                </c:pt>
                <c:pt idx="36">
                  <c:v>-8.8397456788354908E-3</c:v>
                </c:pt>
                <c:pt idx="37">
                  <c:v>4.4242889828316403E-4</c:v>
                </c:pt>
                <c:pt idx="38">
                  <c:v>-1.5673790882044701E-2</c:v>
                </c:pt>
                <c:pt idx="39">
                  <c:v>8.9191278316442801E-3</c:v>
                </c:pt>
                <c:pt idx="40">
                  <c:v>-3.0873683085154103E-3</c:v>
                </c:pt>
                <c:pt idx="41">
                  <c:v>-3.9486637213234001E-3</c:v>
                </c:pt>
                <c:pt idx="42">
                  <c:v>-7.5117926282746092E-3</c:v>
                </c:pt>
                <c:pt idx="43">
                  <c:v>3.1381461960533404E-4</c:v>
                </c:pt>
                <c:pt idx="44">
                  <c:v>-3.0963657189530999E-4</c:v>
                </c:pt>
                <c:pt idx="45">
                  <c:v>2.7951075730396902E-3</c:v>
                </c:pt>
                <c:pt idx="46">
                  <c:v>-1.6332781919002299E-2</c:v>
                </c:pt>
                <c:pt idx="47">
                  <c:v>-3.8382753618468199E-2</c:v>
                </c:pt>
                <c:pt idx="48">
                  <c:v>5.4192736450431296E-3</c:v>
                </c:pt>
                <c:pt idx="49">
                  <c:v>1.2772081211928299E-2</c:v>
                </c:pt>
                <c:pt idx="50">
                  <c:v>6.4996126985925598E-3</c:v>
                </c:pt>
                <c:pt idx="51">
                  <c:v>-5.9503879155302598E-3</c:v>
                </c:pt>
                <c:pt idx="52">
                  <c:v>1.0100058099644199E-2</c:v>
                </c:pt>
                <c:pt idx="53">
                  <c:v>1.08865395215296E-2</c:v>
                </c:pt>
                <c:pt idx="54">
                  <c:v>4.5474939802669895E-5</c:v>
                </c:pt>
                <c:pt idx="55">
                  <c:v>-1.0211277360333799E-2</c:v>
                </c:pt>
                <c:pt idx="56">
                  <c:v>-7.6752764911866E-3</c:v>
                </c:pt>
                <c:pt idx="57">
                  <c:v>4.4115435453078097E-3</c:v>
                </c:pt>
                <c:pt idx="58">
                  <c:v>-3.1283745231189802E-3</c:v>
                </c:pt>
                <c:pt idx="59">
                  <c:v>1.74537740068447E-2</c:v>
                </c:pt>
                <c:pt idx="60">
                  <c:v>-4.4199585695769896E-3</c:v>
                </c:pt>
                <c:pt idx="61">
                  <c:v>-6.5935775472185602E-3</c:v>
                </c:pt>
                <c:pt idx="62">
                  <c:v>-1.68084360008341E-2</c:v>
                </c:pt>
                <c:pt idx="63">
                  <c:v>1.2929477021075698E-2</c:v>
                </c:pt>
                <c:pt idx="64">
                  <c:v>7.9672933593544204E-4</c:v>
                </c:pt>
                <c:pt idx="65">
                  <c:v>-9.5396153513482799E-3</c:v>
                </c:pt>
                <c:pt idx="66">
                  <c:v>-5.3978262646369101E-3</c:v>
                </c:pt>
                <c:pt idx="67">
                  <c:v>-4.2215341219737903E-3</c:v>
                </c:pt>
                <c:pt idx="68">
                  <c:v>-1.4625309159588202E-3</c:v>
                </c:pt>
                <c:pt idx="69">
                  <c:v>-2.55514212710189E-2</c:v>
                </c:pt>
                <c:pt idx="70">
                  <c:v>3.0123895338512299E-2</c:v>
                </c:pt>
                <c:pt idx="71">
                  <c:v>-4.3632463026410601E-5</c:v>
                </c:pt>
                <c:pt idx="72">
                  <c:v>-1.0386516957743902E-2</c:v>
                </c:pt>
                <c:pt idx="73">
                  <c:v>7.8498111211167088E-4</c:v>
                </c:pt>
                <c:pt idx="74">
                  <c:v>-1.6500753051900699E-2</c:v>
                </c:pt>
                <c:pt idx="75">
                  <c:v>-3.2166776191129398E-2</c:v>
                </c:pt>
                <c:pt idx="76">
                  <c:v>-8.4479271652850799E-3</c:v>
                </c:pt>
                <c:pt idx="77">
                  <c:v>-1.31740304723648E-2</c:v>
                </c:pt>
                <c:pt idx="78">
                  <c:v>3.9458534982511798E-2</c:v>
                </c:pt>
                <c:pt idx="79">
                  <c:v>-8.8967305514956393E-3</c:v>
                </c:pt>
                <c:pt idx="80">
                  <c:v>9.1818662976146312E-3</c:v>
                </c:pt>
                <c:pt idx="81">
                  <c:v>1.5940715515565699E-2</c:v>
                </c:pt>
                <c:pt idx="82">
                  <c:v>2.8064701874486099E-4</c:v>
                </c:pt>
                <c:pt idx="83">
                  <c:v>1.8723968667762002E-2</c:v>
                </c:pt>
                <c:pt idx="84">
                  <c:v>1.3521072561295899E-2</c:v>
                </c:pt>
                <c:pt idx="85">
                  <c:v>1.0206801840647499E-2</c:v>
                </c:pt>
                <c:pt idx="86">
                  <c:v>-1.1244519739912399E-3</c:v>
                </c:pt>
                <c:pt idx="87">
                  <c:v>2.57454452190719E-3</c:v>
                </c:pt>
                <c:pt idx="88">
                  <c:v>-8.4510162086380795E-3</c:v>
                </c:pt>
                <c:pt idx="89">
                  <c:v>2.6412530916370904E-3</c:v>
                </c:pt>
                <c:pt idx="90">
                  <c:v>-8.0645787208599707E-4</c:v>
                </c:pt>
                <c:pt idx="91">
                  <c:v>2.8276178513302304E-3</c:v>
                </c:pt>
                <c:pt idx="92">
                  <c:v>1.3954994761740501E-2</c:v>
                </c:pt>
                <c:pt idx="93">
                  <c:v>-6.6407530522969403E-3</c:v>
                </c:pt>
                <c:pt idx="94">
                  <c:v>-6.7139726594929103E-3</c:v>
                </c:pt>
                <c:pt idx="95">
                  <c:v>1.44301429607462E-3</c:v>
                </c:pt>
                <c:pt idx="96">
                  <c:v>1.3284479308108601E-2</c:v>
                </c:pt>
                <c:pt idx="97">
                  <c:v>2.9252948045117499E-3</c:v>
                </c:pt>
                <c:pt idx="98">
                  <c:v>-4.5947152448892999E-3</c:v>
                </c:pt>
                <c:pt idx="99">
                  <c:v>4.2502693581001304E-3</c:v>
                </c:pt>
                <c:pt idx="100">
                  <c:v>1.09296284564603E-2</c:v>
                </c:pt>
                <c:pt idx="101">
                  <c:v>1.67258956488081E-3</c:v>
                </c:pt>
                <c:pt idx="102">
                  <c:v>-1.19515182880697E-2</c:v>
                </c:pt>
                <c:pt idx="103">
                  <c:v>-1.55815616482701E-5</c:v>
                </c:pt>
                <c:pt idx="104">
                  <c:v>7.7871118876737802E-3</c:v>
                </c:pt>
                <c:pt idx="105">
                  <c:v>-1.55231020957233E-2</c:v>
                </c:pt>
                <c:pt idx="106">
                  <c:v>2.3405951387609398E-3</c:v>
                </c:pt>
                <c:pt idx="107">
                  <c:v>-7.1842076871964002E-4</c:v>
                </c:pt>
                <c:pt idx="108">
                  <c:v>-3.4954812237248901E-3</c:v>
                </c:pt>
                <c:pt idx="109">
                  <c:v>-1.41411298532272E-2</c:v>
                </c:pt>
                <c:pt idx="110">
                  <c:v>-1.2552722678782101E-2</c:v>
                </c:pt>
                <c:pt idx="111">
                  <c:v>9.9052442514715403E-3</c:v>
                </c:pt>
                <c:pt idx="112">
                  <c:v>1.4045324890739001E-3</c:v>
                </c:pt>
                <c:pt idx="113">
                  <c:v>5.0009676041553597E-3</c:v>
                </c:pt>
                <c:pt idx="114">
                  <c:v>-1.29473298618073E-2</c:v>
                </c:pt>
                <c:pt idx="115">
                  <c:v>2.5185605748225797E-3</c:v>
                </c:pt>
                <c:pt idx="116">
                  <c:v>-1.0135447248006E-2</c:v>
                </c:pt>
                <c:pt idx="117">
                  <c:v>-2.49254586387914E-4</c:v>
                </c:pt>
                <c:pt idx="118">
                  <c:v>-1.2364541208946801E-2</c:v>
                </c:pt>
                <c:pt idx="119">
                  <c:v>-2.4401528968493701E-2</c:v>
                </c:pt>
                <c:pt idx="120">
                  <c:v>8.5230773079452097E-3</c:v>
                </c:pt>
                <c:pt idx="121">
                  <c:v>1.0347903879579499E-3</c:v>
                </c:pt>
                <c:pt idx="122">
                  <c:v>-4.1138636140938198E-3</c:v>
                </c:pt>
                <c:pt idx="123">
                  <c:v>1.25402533883196E-2</c:v>
                </c:pt>
                <c:pt idx="124">
                  <c:v>1.8724656661306398E-3</c:v>
                </c:pt>
                <c:pt idx="125">
                  <c:v>4.9870234506641494E-3</c:v>
                </c:pt>
                <c:pt idx="126">
                  <c:v>-1.28987165684828E-2</c:v>
                </c:pt>
                <c:pt idx="127">
                  <c:v>-2.3287221592191498E-2</c:v>
                </c:pt>
                <c:pt idx="128">
                  <c:v>-4.5545428195681303E-5</c:v>
                </c:pt>
                <c:pt idx="129">
                  <c:v>1.3909351860530399E-2</c:v>
                </c:pt>
                <c:pt idx="130">
                  <c:v>1.5076576647259298E-3</c:v>
                </c:pt>
                <c:pt idx="131">
                  <c:v>7.1763265448132596E-4</c:v>
                </c:pt>
                <c:pt idx="132">
                  <c:v>1.35193607888632E-2</c:v>
                </c:pt>
                <c:pt idx="133">
                  <c:v>-3.0727790976888803E-3</c:v>
                </c:pt>
                <c:pt idx="134">
                  <c:v>-1.0098556354084999E-2</c:v>
                </c:pt>
                <c:pt idx="135">
                  <c:v>4.8788331769173895E-3</c:v>
                </c:pt>
                <c:pt idx="136">
                  <c:v>-1.8214257489073099E-3</c:v>
                </c:pt>
                <c:pt idx="137">
                  <c:v>4.3557951632644499E-4</c:v>
                </c:pt>
                <c:pt idx="138">
                  <c:v>-5.7903800877051603E-3</c:v>
                </c:pt>
                <c:pt idx="139">
                  <c:v>-1.2641609811855602E-2</c:v>
                </c:pt>
                <c:pt idx="140">
                  <c:v>-2.1003080028514098E-2</c:v>
                </c:pt>
                <c:pt idx="141">
                  <c:v>-1.6993507419772898E-2</c:v>
                </c:pt>
                <c:pt idx="142">
                  <c:v>-1.8096931711336903E-2</c:v>
                </c:pt>
                <c:pt idx="143">
                  <c:v>7.9004830997746398E-3</c:v>
                </c:pt>
                <c:pt idx="144">
                  <c:v>-2.8582383829061003E-2</c:v>
                </c:pt>
                <c:pt idx="145">
                  <c:v>-2.2968949440251799E-3</c:v>
                </c:pt>
                <c:pt idx="146">
                  <c:v>2.72925493147413E-3</c:v>
                </c:pt>
                <c:pt idx="147">
                  <c:v>4.6279042738184197E-3</c:v>
                </c:pt>
                <c:pt idx="148">
                  <c:v>-7.1263937352706794E-3</c:v>
                </c:pt>
                <c:pt idx="149">
                  <c:v>3.5377447906093901E-2</c:v>
                </c:pt>
                <c:pt idx="150">
                  <c:v>7.7336780422541098E-3</c:v>
                </c:pt>
                <c:pt idx="151">
                  <c:v>-8.9165589020240299E-3</c:v>
                </c:pt>
                <c:pt idx="152">
                  <c:v>2.0213702102189703E-4</c:v>
                </c:pt>
                <c:pt idx="153">
                  <c:v>-6.5252678714863201E-3</c:v>
                </c:pt>
                <c:pt idx="154">
                  <c:v>2.7176272321516298E-3</c:v>
                </c:pt>
                <c:pt idx="155">
                  <c:v>-6.3039572247131003E-3</c:v>
                </c:pt>
                <c:pt idx="156">
                  <c:v>1.2903865594772801E-2</c:v>
                </c:pt>
                <c:pt idx="157">
                  <c:v>9.2596514552183394E-3</c:v>
                </c:pt>
                <c:pt idx="158">
                  <c:v>6.7675097253989602E-3</c:v>
                </c:pt>
                <c:pt idx="159">
                  <c:v>1.1012922350486199E-3</c:v>
                </c:pt>
                <c:pt idx="160">
                  <c:v>3.86949230136868E-3</c:v>
                </c:pt>
                <c:pt idx="161">
                  <c:v>-1.4903140445889401E-2</c:v>
                </c:pt>
                <c:pt idx="162">
                  <c:v>-9.6587563726783197E-3</c:v>
                </c:pt>
                <c:pt idx="163">
                  <c:v>1.6904605484265801E-2</c:v>
                </c:pt>
                <c:pt idx="164">
                  <c:v>2.5582003602153602E-3</c:v>
                </c:pt>
                <c:pt idx="165">
                  <c:v>1.0163575274876699E-2</c:v>
                </c:pt>
                <c:pt idx="166">
                  <c:v>-5.6275188863024097E-3</c:v>
                </c:pt>
                <c:pt idx="167">
                  <c:v>6.8038747888492504E-3</c:v>
                </c:pt>
                <c:pt idx="168">
                  <c:v>-3.4681942642972303E-3</c:v>
                </c:pt>
                <c:pt idx="169">
                  <c:v>2.9945834182421001E-3</c:v>
                </c:pt>
                <c:pt idx="170">
                  <c:v>-2.4296043525465698E-3</c:v>
                </c:pt>
                <c:pt idx="171">
                  <c:v>-4.1042594066187299E-3</c:v>
                </c:pt>
                <c:pt idx="172">
                  <c:v>6.5647644502211302E-3</c:v>
                </c:pt>
                <c:pt idx="173">
                  <c:v>1.4896109030837401E-3</c:v>
                </c:pt>
                <c:pt idx="174">
                  <c:v>-2.4951921782794201E-3</c:v>
                </c:pt>
                <c:pt idx="175">
                  <c:v>5.4773343209864002E-3</c:v>
                </c:pt>
                <c:pt idx="176">
                  <c:v>2.11657566227274E-3</c:v>
                </c:pt>
                <c:pt idx="177">
                  <c:v>-7.1041662501476399E-3</c:v>
                </c:pt>
                <c:pt idx="178">
                  <c:v>3.8880785888672996E-3</c:v>
                </c:pt>
                <c:pt idx="179">
                  <c:v>-3.03025155442027E-3</c:v>
                </c:pt>
                <c:pt idx="180">
                  <c:v>2.0314349110426202E-3</c:v>
                </c:pt>
                <c:pt idx="181">
                  <c:v>-4.64310578399684E-5</c:v>
                </c:pt>
                <c:pt idx="182">
                  <c:v>-2.3610431565388402E-3</c:v>
                </c:pt>
                <c:pt idx="183">
                  <c:v>3.8912875299648097E-3</c:v>
                </c:pt>
                <c:pt idx="184">
                  <c:v>-3.67919911887426E-3</c:v>
                </c:pt>
                <c:pt idx="185">
                  <c:v>-2.0263878455295498E-4</c:v>
                </c:pt>
                <c:pt idx="186">
                  <c:v>3.5405880176353401E-3</c:v>
                </c:pt>
                <c:pt idx="187">
                  <c:v>-9.7265583290617698E-4</c:v>
                </c:pt>
                <c:pt idx="188">
                  <c:v>-6.3539548489914797E-3</c:v>
                </c:pt>
                <c:pt idx="189">
                  <c:v>-1.3781016116322299E-2</c:v>
                </c:pt>
                <c:pt idx="190">
                  <c:v>7.2999964074984504E-3</c:v>
                </c:pt>
                <c:pt idx="191">
                  <c:v>4.6312013288856103E-3</c:v>
                </c:pt>
                <c:pt idx="192">
                  <c:v>-1.10011627256274E-2</c:v>
                </c:pt>
                <c:pt idx="193">
                  <c:v>-4.1513031626062499E-3</c:v>
                </c:pt>
                <c:pt idx="194">
                  <c:v>-1.08150562128284E-3</c:v>
                </c:pt>
                <c:pt idx="195">
                  <c:v>-2.74843666904256E-3</c:v>
                </c:pt>
                <c:pt idx="196">
                  <c:v>-1.76502237242506E-2</c:v>
                </c:pt>
                <c:pt idx="197">
                  <c:v>2.1406979244576498E-2</c:v>
                </c:pt>
                <c:pt idx="198">
                  <c:v>-5.2822604957600801E-3</c:v>
                </c:pt>
                <c:pt idx="199">
                  <c:v>-2.6784177944726402E-3</c:v>
                </c:pt>
                <c:pt idx="200">
                  <c:v>-1.3731735892534799E-3</c:v>
                </c:pt>
                <c:pt idx="201">
                  <c:v>1.01864131174216E-2</c:v>
                </c:pt>
                <c:pt idx="202">
                  <c:v>8.303569927271541E-3</c:v>
                </c:pt>
                <c:pt idx="203">
                  <c:v>-9.0264368747104903E-3</c:v>
                </c:pt>
                <c:pt idx="204">
                  <c:v>-1.2591616888051301E-2</c:v>
                </c:pt>
                <c:pt idx="205">
                  <c:v>-7.1568006035171994E-4</c:v>
                </c:pt>
                <c:pt idx="206">
                  <c:v>-1.2659966709259601E-2</c:v>
                </c:pt>
                <c:pt idx="207">
                  <c:v>5.9922419816960104E-4</c:v>
                </c:pt>
                <c:pt idx="208">
                  <c:v>-1.3230836335006499E-2</c:v>
                </c:pt>
                <c:pt idx="209">
                  <c:v>-4.4989427082441306E-3</c:v>
                </c:pt>
                <c:pt idx="210">
                  <c:v>-1.26333029281229E-2</c:v>
                </c:pt>
                <c:pt idx="211">
                  <c:v>-1.5524389787561701E-2</c:v>
                </c:pt>
                <c:pt idx="212">
                  <c:v>-6.4275676063383306E-3</c:v>
                </c:pt>
                <c:pt idx="213">
                  <c:v>5.3419723324579201E-3</c:v>
                </c:pt>
                <c:pt idx="214">
                  <c:v>9.3153913100136806E-3</c:v>
                </c:pt>
                <c:pt idx="215">
                  <c:v>-9.1746153973963889E-3</c:v>
                </c:pt>
                <c:pt idx="216">
                  <c:v>1.3880033800654099E-2</c:v>
                </c:pt>
                <c:pt idx="217">
                  <c:v>2.2554221487360803E-3</c:v>
                </c:pt>
                <c:pt idx="218">
                  <c:v>2.9172916552215801E-2</c:v>
                </c:pt>
                <c:pt idx="219">
                  <c:v>-1.0691354454764499E-2</c:v>
                </c:pt>
                <c:pt idx="220">
                  <c:v>-8.2613577668720888E-3</c:v>
                </c:pt>
                <c:pt idx="221">
                  <c:v>-7.944648523626861E-3</c:v>
                </c:pt>
                <c:pt idx="222">
                  <c:v>-4.4670956661631003E-3</c:v>
                </c:pt>
                <c:pt idx="223">
                  <c:v>-5.32965439736343E-3</c:v>
                </c:pt>
                <c:pt idx="224">
                  <c:v>-8.3351338106296593E-4</c:v>
                </c:pt>
                <c:pt idx="225">
                  <c:v>2.8017059285754199E-3</c:v>
                </c:pt>
                <c:pt idx="226">
                  <c:v>9.9189401077057707E-3</c:v>
                </c:pt>
                <c:pt idx="227">
                  <c:v>1.6396707282694201E-2</c:v>
                </c:pt>
                <c:pt idx="228">
                  <c:v>7.6247919082117399E-3</c:v>
                </c:pt>
                <c:pt idx="229">
                  <c:v>-8.9445644749569491E-3</c:v>
                </c:pt>
                <c:pt idx="230">
                  <c:v>-1.02000587563066E-3</c:v>
                </c:pt>
                <c:pt idx="231">
                  <c:v>-5.2362732056844196E-3</c:v>
                </c:pt>
                <c:pt idx="232">
                  <c:v>1.6981564576388799E-2</c:v>
                </c:pt>
                <c:pt idx="233">
                  <c:v>1.6781481628177199E-2</c:v>
                </c:pt>
                <c:pt idx="234">
                  <c:v>4.0724491703063494E-3</c:v>
                </c:pt>
                <c:pt idx="235">
                  <c:v>-1.0224000450326801E-2</c:v>
                </c:pt>
                <c:pt idx="236">
                  <c:v>6.1417928264482198E-3</c:v>
                </c:pt>
                <c:pt idx="237">
                  <c:v>5.1575234794680701E-3</c:v>
                </c:pt>
                <c:pt idx="238">
                  <c:v>-4.0895287069447799E-3</c:v>
                </c:pt>
                <c:pt idx="239">
                  <c:v>2.0932980802203997E-3</c:v>
                </c:pt>
                <c:pt idx="240">
                  <c:v>-8.8498761030009199E-3</c:v>
                </c:pt>
                <c:pt idx="241">
                  <c:v>7.2054927882798606E-3</c:v>
                </c:pt>
                <c:pt idx="242">
                  <c:v>-3.46444475472196E-3</c:v>
                </c:pt>
                <c:pt idx="243">
                  <c:v>7.1297207947771304E-3</c:v>
                </c:pt>
                <c:pt idx="244">
                  <c:v>7.1389532407539705E-3</c:v>
                </c:pt>
                <c:pt idx="245">
                  <c:v>1.9823023434097201E-2</c:v>
                </c:pt>
                <c:pt idx="246">
                  <c:v>5.9857989482714393E-4</c:v>
                </c:pt>
                <c:pt idx="247">
                  <c:v>-1.14639349161387E-2</c:v>
                </c:pt>
                <c:pt idx="248">
                  <c:v>2.42134200886989E-3</c:v>
                </c:pt>
                <c:pt idx="249">
                  <c:v>-8.1257187089511795E-3</c:v>
                </c:pt>
                <c:pt idx="250">
                  <c:v>-1.7138826629714498E-3</c:v>
                </c:pt>
                <c:pt idx="251">
                  <c:v>1.1688557139026098E-2</c:v>
                </c:pt>
                <c:pt idx="252">
                  <c:v>3.5805560355346398E-3</c:v>
                </c:pt>
                <c:pt idx="253">
                  <c:v>-9.6931540111055894E-4</c:v>
                </c:pt>
                <c:pt idx="254">
                  <c:v>1.8201749358361899E-3</c:v>
                </c:pt>
                <c:pt idx="255">
                  <c:v>6.6316308587941394E-3</c:v>
                </c:pt>
                <c:pt idx="256">
                  <c:v>-5.2568915089978808E-4</c:v>
                </c:pt>
                <c:pt idx="257">
                  <c:v>-7.5570144796535095E-3</c:v>
                </c:pt>
                <c:pt idx="258">
                  <c:v>4.50986148419896E-3</c:v>
                </c:pt>
                <c:pt idx="259">
                  <c:v>9.9241895086656894E-3</c:v>
                </c:pt>
                <c:pt idx="260">
                  <c:v>-3.5655804774693501E-3</c:v>
                </c:pt>
                <c:pt idx="261">
                  <c:v>-3.0845605525375798E-4</c:v>
                </c:pt>
                <c:pt idx="262">
                  <c:v>-7.62384651954672E-3</c:v>
                </c:pt>
                <c:pt idx="263">
                  <c:v>-8.9457313236667099E-3</c:v>
                </c:pt>
                <c:pt idx="264">
                  <c:v>-4.9245697903155207E-4</c:v>
                </c:pt>
                <c:pt idx="265">
                  <c:v>5.7952071872311396E-3</c:v>
                </c:pt>
                <c:pt idx="266">
                  <c:v>-3.1317383089425298E-3</c:v>
                </c:pt>
                <c:pt idx="267">
                  <c:v>9.3340138391559899E-3</c:v>
                </c:pt>
                <c:pt idx="268">
                  <c:v>2.1614081249641203E-3</c:v>
                </c:pt>
                <c:pt idx="269">
                  <c:v>-2.5137447315674199E-2</c:v>
                </c:pt>
                <c:pt idx="270">
                  <c:v>-1.00885768534851E-2</c:v>
                </c:pt>
                <c:pt idx="271">
                  <c:v>2.6484924983694003E-4</c:v>
                </c:pt>
                <c:pt idx="272">
                  <c:v>-1.05855106294243E-2</c:v>
                </c:pt>
                <c:pt idx="273">
                  <c:v>1.7487297798563797E-2</c:v>
                </c:pt>
                <c:pt idx="274">
                  <c:v>-6.5419943690684301E-3</c:v>
                </c:pt>
                <c:pt idx="275">
                  <c:v>2.7882569466210999E-3</c:v>
                </c:pt>
                <c:pt idx="276">
                  <c:v>3.1966886248835304E-3</c:v>
                </c:pt>
                <c:pt idx="277">
                  <c:v>-2.4491821275389701E-3</c:v>
                </c:pt>
                <c:pt idx="278">
                  <c:v>4.13164455776837E-3</c:v>
                </c:pt>
                <c:pt idx="279">
                  <c:v>-1.1784797808688201E-2</c:v>
                </c:pt>
                <c:pt idx="280">
                  <c:v>2.32296245593119E-2</c:v>
                </c:pt>
                <c:pt idx="281">
                  <c:v>1.47228439587809E-2</c:v>
                </c:pt>
                <c:pt idx="282">
                  <c:v>-7.4395079229303499E-3</c:v>
                </c:pt>
                <c:pt idx="283">
                  <c:v>7.8812647923121003E-3</c:v>
                </c:pt>
                <c:pt idx="284">
                  <c:v>6.1042909614572507E-3</c:v>
                </c:pt>
                <c:pt idx="285">
                  <c:v>-4.4967798794930403E-3</c:v>
                </c:pt>
                <c:pt idx="286">
                  <c:v>7.5125681621988002E-3</c:v>
                </c:pt>
                <c:pt idx="287">
                  <c:v>3.7183091553307703E-3</c:v>
                </c:pt>
                <c:pt idx="288">
                  <c:v>2.6251230507035001E-4</c:v>
                </c:pt>
                <c:pt idx="289">
                  <c:v>9.8487423966167002E-3</c:v>
                </c:pt>
                <c:pt idx="290">
                  <c:v>-3.1019320559912901E-3</c:v>
                </c:pt>
                <c:pt idx="291">
                  <c:v>-9.4701236572252104E-3</c:v>
                </c:pt>
                <c:pt idx="292">
                  <c:v>3.2014449869219802E-3</c:v>
                </c:pt>
                <c:pt idx="293">
                  <c:v>9.8497834645463397E-3</c:v>
                </c:pt>
                <c:pt idx="294">
                  <c:v>1.7582869056287299E-6</c:v>
                </c:pt>
                <c:pt idx="295">
                  <c:v>-1.3384978164354599E-4</c:v>
                </c:pt>
                <c:pt idx="296">
                  <c:v>-7.6461672953166407E-3</c:v>
                </c:pt>
                <c:pt idx="297">
                  <c:v>1.3017965341568499E-3</c:v>
                </c:pt>
                <c:pt idx="298">
                  <c:v>4.1779333765416997E-3</c:v>
                </c:pt>
                <c:pt idx="299">
                  <c:v>-8.24798866264842E-3</c:v>
                </c:pt>
                <c:pt idx="300">
                  <c:v>-7.5185762864946604E-3</c:v>
                </c:pt>
                <c:pt idx="301">
                  <c:v>-1.11727987155763E-3</c:v>
                </c:pt>
                <c:pt idx="302">
                  <c:v>1.4387221457204001E-2</c:v>
                </c:pt>
                <c:pt idx="303">
                  <c:v>-5.8271892957205695E-3</c:v>
                </c:pt>
                <c:pt idx="304">
                  <c:v>-4.3767271232479895E-3</c:v>
                </c:pt>
                <c:pt idx="305">
                  <c:v>3.77530469148879E-3</c:v>
                </c:pt>
                <c:pt idx="306">
                  <c:v>-5.1922272741729003E-3</c:v>
                </c:pt>
                <c:pt idx="307">
                  <c:v>-7.7792305833934705E-3</c:v>
                </c:pt>
                <c:pt idx="308">
                  <c:v>7.0864825482044305E-3</c:v>
                </c:pt>
                <c:pt idx="309">
                  <c:v>2.0136461029709399E-3</c:v>
                </c:pt>
                <c:pt idx="310">
                  <c:v>3.6286344881646298E-3</c:v>
                </c:pt>
                <c:pt idx="311">
                  <c:v>-6.89752743338956E-3</c:v>
                </c:pt>
                <c:pt idx="312">
                  <c:v>5.4823263817402801E-3</c:v>
                </c:pt>
                <c:pt idx="313">
                  <c:v>2.2983824529698698E-3</c:v>
                </c:pt>
                <c:pt idx="314">
                  <c:v>1.6071045867263002E-3</c:v>
                </c:pt>
                <c:pt idx="315">
                  <c:v>-4.6497893683888902E-3</c:v>
                </c:pt>
                <c:pt idx="316">
                  <c:v>-5.8659809025908205E-3</c:v>
                </c:pt>
                <c:pt idx="317">
                  <c:v>3.4125959248996101E-3</c:v>
                </c:pt>
                <c:pt idx="318">
                  <c:v>-1.08358436701818E-2</c:v>
                </c:pt>
                <c:pt idx="319">
                  <c:v>-3.80836349605928E-3</c:v>
                </c:pt>
                <c:pt idx="320">
                  <c:v>9.9034041150818305E-3</c:v>
                </c:pt>
                <c:pt idx="321">
                  <c:v>2.1955308903229801E-3</c:v>
                </c:pt>
                <c:pt idx="322">
                  <c:v>-3.8287684123341397E-3</c:v>
                </c:pt>
                <c:pt idx="323">
                  <c:v>-7.4606463417503602E-3</c:v>
                </c:pt>
                <c:pt idx="324">
                  <c:v>-3.5089443384416202E-3</c:v>
                </c:pt>
                <c:pt idx="325">
                  <c:v>-6.9305209003320796E-3</c:v>
                </c:pt>
                <c:pt idx="326">
                  <c:v>-1.6767929133002599E-2</c:v>
                </c:pt>
                <c:pt idx="327">
                  <c:v>-1.2373326748781199E-2</c:v>
                </c:pt>
                <c:pt idx="328">
                  <c:v>7.9630936110932603E-3</c:v>
                </c:pt>
                <c:pt idx="329">
                  <c:v>-1.8692527085465201E-2</c:v>
                </c:pt>
                <c:pt idx="330">
                  <c:v>1.9275282360026801E-2</c:v>
                </c:pt>
                <c:pt idx="331">
                  <c:v>-9.847142317100481E-3</c:v>
                </c:pt>
                <c:pt idx="332">
                  <c:v>2.8350103947714003E-3</c:v>
                </c:pt>
                <c:pt idx="333">
                  <c:v>1.3993789209452601E-2</c:v>
                </c:pt>
                <c:pt idx="334">
                  <c:v>-9.5466091285933909E-4</c:v>
                </c:pt>
                <c:pt idx="335">
                  <c:v>-5.9118234402561996E-3</c:v>
                </c:pt>
                <c:pt idx="336">
                  <c:v>-7.88384073163295E-3</c:v>
                </c:pt>
                <c:pt idx="337">
                  <c:v>1.4311458727142901E-2</c:v>
                </c:pt>
                <c:pt idx="338">
                  <c:v>4.9029917762499695E-3</c:v>
                </c:pt>
                <c:pt idx="339">
                  <c:v>1.1458915540841701E-2</c:v>
                </c:pt>
                <c:pt idx="340">
                  <c:v>6.2846717819682292E-3</c:v>
                </c:pt>
                <c:pt idx="341">
                  <c:v>6.7097519601400004E-3</c:v>
                </c:pt>
                <c:pt idx="342">
                  <c:v>-1.18391452165034E-3</c:v>
                </c:pt>
                <c:pt idx="343">
                  <c:v>-1.76724455892607E-3</c:v>
                </c:pt>
                <c:pt idx="344">
                  <c:v>3.78523757880033E-3</c:v>
                </c:pt>
                <c:pt idx="345">
                  <c:v>1.0316493822807299E-2</c:v>
                </c:pt>
                <c:pt idx="346">
                  <c:v>3.1367620519286901E-3</c:v>
                </c:pt>
                <c:pt idx="347">
                  <c:v>-2.9565777307280997E-3</c:v>
                </c:pt>
                <c:pt idx="348">
                  <c:v>2.3999874970130801E-3</c:v>
                </c:pt>
                <c:pt idx="349">
                  <c:v>7.4532052919280504E-3</c:v>
                </c:pt>
                <c:pt idx="350">
                  <c:v>-2.7422301553044997E-3</c:v>
                </c:pt>
                <c:pt idx="351">
                  <c:v>4.1743112793080003E-3</c:v>
                </c:pt>
                <c:pt idx="352">
                  <c:v>6.3762761716823393E-4</c:v>
                </c:pt>
                <c:pt idx="353">
                  <c:v>2.14886912173994E-3</c:v>
                </c:pt>
                <c:pt idx="354">
                  <c:v>6.1394165153780796E-3</c:v>
                </c:pt>
                <c:pt idx="355">
                  <c:v>5.7760598781109098E-4</c:v>
                </c:pt>
                <c:pt idx="356">
                  <c:v>4.0044090359323496E-3</c:v>
                </c:pt>
                <c:pt idx="357">
                  <c:v>-1.2872634578455999E-2</c:v>
                </c:pt>
                <c:pt idx="358">
                  <c:v>-2.65842846898678E-4</c:v>
                </c:pt>
                <c:pt idx="359">
                  <c:v>6.6233373268853504E-3</c:v>
                </c:pt>
                <c:pt idx="360">
                  <c:v>-1.2079292441728999E-3</c:v>
                </c:pt>
                <c:pt idx="361">
                  <c:v>7.2536392092794602E-3</c:v>
                </c:pt>
                <c:pt idx="362">
                  <c:v>-4.3299185493833594E-3</c:v>
                </c:pt>
                <c:pt idx="363">
                  <c:v>8.5431753772795497E-3</c:v>
                </c:pt>
                <c:pt idx="364">
                  <c:v>3.5490694568729398E-3</c:v>
                </c:pt>
                <c:pt idx="365">
                  <c:v>-4.2440728985548796E-3</c:v>
                </c:pt>
                <c:pt idx="366">
                  <c:v>-8.5574680138026313E-3</c:v>
                </c:pt>
                <c:pt idx="367">
                  <c:v>6.6162969267484694E-3</c:v>
                </c:pt>
                <c:pt idx="368">
                  <c:v>3.6239450711061899E-3</c:v>
                </c:pt>
                <c:pt idx="369">
                  <c:v>1.16942930332131E-3</c:v>
                </c:pt>
                <c:pt idx="370">
                  <c:v>-5.0426633202335005E-3</c:v>
                </c:pt>
                <c:pt idx="371">
                  <c:v>-7.1260339096128602E-3</c:v>
                </c:pt>
                <c:pt idx="372">
                  <c:v>1.16616842168981E-2</c:v>
                </c:pt>
                <c:pt idx="373">
                  <c:v>-1.54977021316071E-3</c:v>
                </c:pt>
                <c:pt idx="374">
                  <c:v>-5.9139406695929396E-3</c:v>
                </c:pt>
                <c:pt idx="375">
                  <c:v>-8.8610723345008396E-3</c:v>
                </c:pt>
                <c:pt idx="376">
                  <c:v>-5.0845937882429901E-3</c:v>
                </c:pt>
                <c:pt idx="377">
                  <c:v>9.6230528194525197E-3</c:v>
                </c:pt>
                <c:pt idx="378">
                  <c:v>-1.3275413075796301E-2</c:v>
                </c:pt>
                <c:pt idx="379">
                  <c:v>-5.72165473633412E-3</c:v>
                </c:pt>
                <c:pt idx="380">
                  <c:v>6.9873763039711703E-3</c:v>
                </c:pt>
                <c:pt idx="381">
                  <c:v>1.3019466269218001E-2</c:v>
                </c:pt>
                <c:pt idx="382">
                  <c:v>-2.4770993871657803E-3</c:v>
                </c:pt>
                <c:pt idx="383">
                  <c:v>4.66632053213755E-3</c:v>
                </c:pt>
                <c:pt idx="384">
                  <c:v>-1.0477450062497401E-2</c:v>
                </c:pt>
                <c:pt idx="385">
                  <c:v>-3.45507057023775E-3</c:v>
                </c:pt>
                <c:pt idx="386">
                  <c:v>-4.8172363586999004E-3</c:v>
                </c:pt>
                <c:pt idx="387">
                  <c:v>4.1603975689163903E-3</c:v>
                </c:pt>
                <c:pt idx="388">
                  <c:v>2.3027461560041203E-3</c:v>
                </c:pt>
                <c:pt idx="389">
                  <c:v>-4.3229528675119396E-3</c:v>
                </c:pt>
                <c:pt idx="390">
                  <c:v>2.1747413791872701E-3</c:v>
                </c:pt>
                <c:pt idx="391">
                  <c:v>7.3813623438627697E-3</c:v>
                </c:pt>
                <c:pt idx="392">
                  <c:v>-1.4960642039734399E-2</c:v>
                </c:pt>
                <c:pt idx="393">
                  <c:v>-3.7683045188687801E-3</c:v>
                </c:pt>
                <c:pt idx="394">
                  <c:v>8.7426876877838501E-4</c:v>
                </c:pt>
                <c:pt idx="395">
                  <c:v>3.3801891460480899E-3</c:v>
                </c:pt>
                <c:pt idx="396">
                  <c:v>-7.0684601680663902E-3</c:v>
                </c:pt>
                <c:pt idx="397">
                  <c:v>6.73530384214249E-5</c:v>
                </c:pt>
                <c:pt idx="398">
                  <c:v>3.6699391444212598E-3</c:v>
                </c:pt>
                <c:pt idx="399">
                  <c:v>-1.1658845245677799E-3</c:v>
                </c:pt>
                <c:pt idx="400">
                  <c:v>9.8277934809953803E-3</c:v>
                </c:pt>
                <c:pt idx="401">
                  <c:v>-5.4197514616011102E-3</c:v>
                </c:pt>
                <c:pt idx="402">
                  <c:v>-2.2494834034740797E-3</c:v>
                </c:pt>
                <c:pt idx="403">
                  <c:v>-1.8503861564168202E-2</c:v>
                </c:pt>
                <c:pt idx="404">
                  <c:v>-1.0183183486358801E-2</c:v>
                </c:pt>
                <c:pt idx="405">
                  <c:v>4.3313626593122203E-3</c:v>
                </c:pt>
                <c:pt idx="406">
                  <c:v>3.7155868982092699E-3</c:v>
                </c:pt>
                <c:pt idx="407">
                  <c:v>5.1489161254323302E-3</c:v>
                </c:pt>
                <c:pt idx="408">
                  <c:v>2.3810064905260798E-4</c:v>
                </c:pt>
                <c:pt idx="409">
                  <c:v>8.0327579318259998E-3</c:v>
                </c:pt>
                <c:pt idx="410">
                  <c:v>-1.20600043500417E-2</c:v>
                </c:pt>
                <c:pt idx="411">
                  <c:v>1.1602001542066101E-2</c:v>
                </c:pt>
                <c:pt idx="412">
                  <c:v>1.4951479751863499E-3</c:v>
                </c:pt>
                <c:pt idx="413">
                  <c:v>7.3203632646248098E-3</c:v>
                </c:pt>
                <c:pt idx="414">
                  <c:v>5.2012093472542098E-4</c:v>
                </c:pt>
                <c:pt idx="415">
                  <c:v>-2.6500966993928598E-3</c:v>
                </c:pt>
                <c:pt idx="416">
                  <c:v>4.8069802067631697E-3</c:v>
                </c:pt>
                <c:pt idx="417">
                  <c:v>-4.2613924121829199E-3</c:v>
                </c:pt>
                <c:pt idx="418">
                  <c:v>1.6959006380262199E-2</c:v>
                </c:pt>
                <c:pt idx="419">
                  <c:v>-4.8775716193617501E-3</c:v>
                </c:pt>
                <c:pt idx="420">
                  <c:v>-7.4981341837443395E-4</c:v>
                </c:pt>
                <c:pt idx="421">
                  <c:v>-8.5371241202734007E-3</c:v>
                </c:pt>
                <c:pt idx="422">
                  <c:v>-1.11944839045714E-2</c:v>
                </c:pt>
                <c:pt idx="423">
                  <c:v>1.01903784728585E-3</c:v>
                </c:pt>
                <c:pt idx="424">
                  <c:v>8.0961475033514098E-4</c:v>
                </c:pt>
                <c:pt idx="425">
                  <c:v>-4.5144107968355602E-3</c:v>
                </c:pt>
                <c:pt idx="426">
                  <c:v>2.1901399028347803E-3</c:v>
                </c:pt>
                <c:pt idx="427">
                  <c:v>6.1591498534441201E-3</c:v>
                </c:pt>
                <c:pt idx="428">
                  <c:v>-6.1136249780249195E-3</c:v>
                </c:pt>
                <c:pt idx="429">
                  <c:v>2.5704123702949798E-3</c:v>
                </c:pt>
                <c:pt idx="430">
                  <c:v>-1.12411769641026E-2</c:v>
                </c:pt>
                <c:pt idx="431">
                  <c:v>6.4560008379266299E-4</c:v>
                </c:pt>
                <c:pt idx="432">
                  <c:v>-9.7727444316864E-3</c:v>
                </c:pt>
                <c:pt idx="433">
                  <c:v>-4.2097536921040703E-3</c:v>
                </c:pt>
                <c:pt idx="434">
                  <c:v>8.5554392358422294E-4</c:v>
                </c:pt>
                <c:pt idx="435">
                  <c:v>2.5206429249575702E-3</c:v>
                </c:pt>
                <c:pt idx="436">
                  <c:v>9.00702498906902E-3</c:v>
                </c:pt>
                <c:pt idx="437">
                  <c:v>2.9094184363454001E-4</c:v>
                </c:pt>
                <c:pt idx="438">
                  <c:v>-1.8161672194084699E-3</c:v>
                </c:pt>
                <c:pt idx="439">
                  <c:v>6.9234276169514095E-3</c:v>
                </c:pt>
                <c:pt idx="440">
                  <c:v>6.6607356963399502E-3</c:v>
                </c:pt>
                <c:pt idx="441">
                  <c:v>-1.4429347718795098E-3</c:v>
                </c:pt>
                <c:pt idx="442">
                  <c:v>3.2224131860238902E-3</c:v>
                </c:pt>
                <c:pt idx="443">
                  <c:v>-4.5665161132965003E-3</c:v>
                </c:pt>
                <c:pt idx="444">
                  <c:v>-1.0496390306437099E-2</c:v>
                </c:pt>
                <c:pt idx="445">
                  <c:v>-3.1465223079211102E-3</c:v>
                </c:pt>
                <c:pt idx="446">
                  <c:v>6.31746820948442E-3</c:v>
                </c:pt>
                <c:pt idx="447">
                  <c:v>-4.07917643555943E-3</c:v>
                </c:pt>
                <c:pt idx="448">
                  <c:v>2.1577364633866801E-3</c:v>
                </c:pt>
                <c:pt idx="449">
                  <c:v>1.3598362504207901E-3</c:v>
                </c:pt>
                <c:pt idx="450">
                  <c:v>-9.7819927091780091E-4</c:v>
                </c:pt>
                <c:pt idx="451">
                  <c:v>1.11090505627562E-2</c:v>
                </c:pt>
                <c:pt idx="452">
                  <c:v>8.956195159370621E-3</c:v>
                </c:pt>
                <c:pt idx="453">
                  <c:v>-9.5651274496280012E-3</c:v>
                </c:pt>
                <c:pt idx="454">
                  <c:v>-1.9761141353646901E-3</c:v>
                </c:pt>
                <c:pt idx="455">
                  <c:v>7.7164457546212697E-3</c:v>
                </c:pt>
                <c:pt idx="456">
                  <c:v>-6.2188830020513093E-3</c:v>
                </c:pt>
                <c:pt idx="457">
                  <c:v>-6.3133382278749393E-3</c:v>
                </c:pt>
                <c:pt idx="458">
                  <c:v>-4.5457446310015402E-5</c:v>
                </c:pt>
                <c:pt idx="459">
                  <c:v>-5.4980490546208101E-3</c:v>
                </c:pt>
                <c:pt idx="460">
                  <c:v>-6.5172796741478304E-3</c:v>
                </c:pt>
                <c:pt idx="461">
                  <c:v>3.2598044393219398E-3</c:v>
                </c:pt>
                <c:pt idx="462">
                  <c:v>4.1873385270736405E-3</c:v>
                </c:pt>
                <c:pt idx="463">
                  <c:v>-9.1079023528557405E-3</c:v>
                </c:pt>
                <c:pt idx="464">
                  <c:v>-9.2305091417008694E-3</c:v>
                </c:pt>
                <c:pt idx="465">
                  <c:v>-6.6706092740553792E-4</c:v>
                </c:pt>
                <c:pt idx="466">
                  <c:v>2.5061210387395897E-3</c:v>
                </c:pt>
                <c:pt idx="467">
                  <c:v>5.0487908748266799E-3</c:v>
                </c:pt>
                <c:pt idx="468">
                  <c:v>-1.4164786015068401E-3</c:v>
                </c:pt>
                <c:pt idx="469">
                  <c:v>1.6581761053464199E-2</c:v>
                </c:pt>
                <c:pt idx="470">
                  <c:v>3.32731764615856E-3</c:v>
                </c:pt>
                <c:pt idx="471">
                  <c:v>-5.3020102143115297E-3</c:v>
                </c:pt>
                <c:pt idx="472">
                  <c:v>-7.2380561231696304E-3</c:v>
                </c:pt>
                <c:pt idx="473">
                  <c:v>-1.0336087359336102E-3</c:v>
                </c:pt>
                <c:pt idx="474">
                  <c:v>-6.8886741654770002E-3</c:v>
                </c:pt>
                <c:pt idx="475">
                  <c:v>-1.2814883638376899E-2</c:v>
                </c:pt>
                <c:pt idx="476">
                  <c:v>-2.1283210859440703E-2</c:v>
                </c:pt>
                <c:pt idx="477">
                  <c:v>-9.5360819772922698E-3</c:v>
                </c:pt>
                <c:pt idx="478">
                  <c:v>-1.6117621451327E-3</c:v>
                </c:pt>
                <c:pt idx="479">
                  <c:v>4.3452754408941302E-3</c:v>
                </c:pt>
                <c:pt idx="480">
                  <c:v>2.3238759366477298E-3</c:v>
                </c:pt>
                <c:pt idx="481">
                  <c:v>-3.1955654622021199E-3</c:v>
                </c:pt>
                <c:pt idx="482">
                  <c:v>-4.2422803001410598E-3</c:v>
                </c:pt>
                <c:pt idx="483">
                  <c:v>5.66478791841773E-3</c:v>
                </c:pt>
                <c:pt idx="484">
                  <c:v>8.6414289608782691E-4</c:v>
                </c:pt>
                <c:pt idx="485">
                  <c:v>1.08482174075776E-2</c:v>
                </c:pt>
                <c:pt idx="486">
                  <c:v>8.3865591969280989E-3</c:v>
                </c:pt>
                <c:pt idx="487">
                  <c:v>-1.1619935344675499E-3</c:v>
                </c:pt>
                <c:pt idx="488">
                  <c:v>-2.7577402293432697E-4</c:v>
                </c:pt>
                <c:pt idx="489">
                  <c:v>-5.4094184247954703E-4</c:v>
                </c:pt>
                <c:pt idx="490">
                  <c:v>2.2730268000585798E-3</c:v>
                </c:pt>
                <c:pt idx="491">
                  <c:v>4.7124540821983302E-3</c:v>
                </c:pt>
                <c:pt idx="492">
                  <c:v>-8.4204990862148891E-3</c:v>
                </c:pt>
                <c:pt idx="493">
                  <c:v>3.31957042098718E-3</c:v>
                </c:pt>
                <c:pt idx="494">
                  <c:v>1.18350311328507E-2</c:v>
                </c:pt>
                <c:pt idx="495">
                  <c:v>-7.0323643621605892E-4</c:v>
                </c:pt>
                <c:pt idx="496">
                  <c:v>-6.0818872627046404E-3</c:v>
                </c:pt>
                <c:pt idx="497">
                  <c:v>8.8601213151189295E-3</c:v>
                </c:pt>
                <c:pt idx="498">
                  <c:v>2.7018316245253001E-4</c:v>
                </c:pt>
                <c:pt idx="499">
                  <c:v>3.9073031545706601E-3</c:v>
                </c:pt>
                <c:pt idx="500">
                  <c:v>4.6518141360618595E-3</c:v>
                </c:pt>
                <c:pt idx="501">
                  <c:v>4.3508575223210003E-3</c:v>
                </c:pt>
                <c:pt idx="502">
                  <c:v>-5.3738536730555397E-3</c:v>
                </c:pt>
                <c:pt idx="503">
                  <c:v>-5.6074999886855902E-3</c:v>
                </c:pt>
                <c:pt idx="504">
                  <c:v>3.9495287302540004E-3</c:v>
                </c:pt>
                <c:pt idx="505">
                  <c:v>4.7625058065920902E-3</c:v>
                </c:pt>
                <c:pt idx="506">
                  <c:v>3.0438512141555104E-3</c:v>
                </c:pt>
                <c:pt idx="507">
                  <c:v>5.9771461753663699E-3</c:v>
                </c:pt>
                <c:pt idx="508">
                  <c:v>1.12941916777375E-3</c:v>
                </c:pt>
                <c:pt idx="509">
                  <c:v>3.3573699427795699E-3</c:v>
                </c:pt>
                <c:pt idx="510">
                  <c:v>-3.04696448935593E-3</c:v>
                </c:pt>
                <c:pt idx="511">
                  <c:v>9.4517139889551613E-3</c:v>
                </c:pt>
                <c:pt idx="512">
                  <c:v>5.2917619344803298E-3</c:v>
                </c:pt>
                <c:pt idx="513">
                  <c:v>1.87433514278967E-3</c:v>
                </c:pt>
                <c:pt idx="514">
                  <c:v>3.3799043549469499E-3</c:v>
                </c:pt>
                <c:pt idx="515">
                  <c:v>1.88060217933228E-3</c:v>
                </c:pt>
                <c:pt idx="516">
                  <c:v>-1.6108302331958499E-3</c:v>
                </c:pt>
                <c:pt idx="517">
                  <c:v>-3.22498565688467E-3</c:v>
                </c:pt>
                <c:pt idx="518">
                  <c:v>-8.3962274176785302E-4</c:v>
                </c:pt>
                <c:pt idx="519">
                  <c:v>-1.3886895920300899E-4</c:v>
                </c:pt>
                <c:pt idx="520">
                  <c:v>-1.1018694652916699E-3</c:v>
                </c:pt>
                <c:pt idx="521">
                  <c:v>1.84012282332046E-3</c:v>
                </c:pt>
                <c:pt idx="522">
                  <c:v>-3.5070247389864502E-3</c:v>
                </c:pt>
                <c:pt idx="523">
                  <c:v>-5.0773127658968395E-3</c:v>
                </c:pt>
                <c:pt idx="524">
                  <c:v>7.2571853995615498E-3</c:v>
                </c:pt>
                <c:pt idx="525">
                  <c:v>2.9151911515359302E-3</c:v>
                </c:pt>
                <c:pt idx="526">
                  <c:v>4.8437887006587098E-3</c:v>
                </c:pt>
                <c:pt idx="527">
                  <c:v>-3.4272063357916301E-3</c:v>
                </c:pt>
                <c:pt idx="528">
                  <c:v>3.9784633309269905E-3</c:v>
                </c:pt>
                <c:pt idx="529">
                  <c:v>1.6243922964211898E-3</c:v>
                </c:pt>
                <c:pt idx="530">
                  <c:v>5.6481150518594703E-4</c:v>
                </c:pt>
                <c:pt idx="531">
                  <c:v>-9.0076797483668002E-3</c:v>
                </c:pt>
                <c:pt idx="532">
                  <c:v>6.5257410031942494E-3</c:v>
                </c:pt>
                <c:pt idx="533">
                  <c:v>2.8924083531856E-4</c:v>
                </c:pt>
                <c:pt idx="534">
                  <c:v>-7.2210097077989302E-3</c:v>
                </c:pt>
                <c:pt idx="535">
                  <c:v>3.3475687147173001E-3</c:v>
                </c:pt>
                <c:pt idx="536">
                  <c:v>-3.1608890766455702E-3</c:v>
                </c:pt>
                <c:pt idx="537">
                  <c:v>1.1194825129178401E-2</c:v>
                </c:pt>
                <c:pt idx="538">
                  <c:v>-1.1182854017860299E-2</c:v>
                </c:pt>
                <c:pt idx="539">
                  <c:v>4.2657520113376004E-3</c:v>
                </c:pt>
                <c:pt idx="540">
                  <c:v>1.08927652653045E-3</c:v>
                </c:pt>
                <c:pt idx="541">
                  <c:v>1.6157457579136499E-2</c:v>
                </c:pt>
                <c:pt idx="542">
                  <c:v>3.48566308320386E-3</c:v>
                </c:pt>
                <c:pt idx="543">
                  <c:v>1.16375414382519E-3</c:v>
                </c:pt>
                <c:pt idx="544">
                  <c:v>-9.5912706301360898E-3</c:v>
                </c:pt>
                <c:pt idx="545">
                  <c:v>-1.05411822200194E-2</c:v>
                </c:pt>
                <c:pt idx="546">
                  <c:v>2.29818844386686E-3</c:v>
                </c:pt>
                <c:pt idx="547">
                  <c:v>3.09560047549983E-3</c:v>
                </c:pt>
                <c:pt idx="548">
                  <c:v>-2.6113945432071298E-3</c:v>
                </c:pt>
                <c:pt idx="549">
                  <c:v>-3.0933977532221404E-3</c:v>
                </c:pt>
                <c:pt idx="550">
                  <c:v>-6.3685498910476205E-3</c:v>
                </c:pt>
                <c:pt idx="551">
                  <c:v>-4.2438768706474202E-3</c:v>
                </c:pt>
                <c:pt idx="552">
                  <c:v>7.9081790404378297E-3</c:v>
                </c:pt>
                <c:pt idx="553">
                  <c:v>-3.2654639241849097E-3</c:v>
                </c:pt>
                <c:pt idx="554">
                  <c:v>6.3585931856979805E-3</c:v>
                </c:pt>
                <c:pt idx="555">
                  <c:v>6.2902317948576505E-3</c:v>
                </c:pt>
                <c:pt idx="556">
                  <c:v>2.3420661192996499E-3</c:v>
                </c:pt>
                <c:pt idx="557">
                  <c:v>1.29394631328048E-2</c:v>
                </c:pt>
                <c:pt idx="558">
                  <c:v>-2.4632161845770102E-3</c:v>
                </c:pt>
                <c:pt idx="559">
                  <c:v>-3.7251146126925298E-3</c:v>
                </c:pt>
                <c:pt idx="560">
                  <c:v>9.7125687078576297E-3</c:v>
                </c:pt>
                <c:pt idx="561">
                  <c:v>-3.8162945194039001E-3</c:v>
                </c:pt>
                <c:pt idx="562">
                  <c:v>-1.0850788321047299E-3</c:v>
                </c:pt>
                <c:pt idx="563">
                  <c:v>-2.27886648716268E-3</c:v>
                </c:pt>
                <c:pt idx="564">
                  <c:v>2.1442194595631099E-3</c:v>
                </c:pt>
                <c:pt idx="565">
                  <c:v>4.8140604932180803E-3</c:v>
                </c:pt>
                <c:pt idx="566">
                  <c:v>-1.4027777548787301E-3</c:v>
                </c:pt>
                <c:pt idx="567">
                  <c:v>-1.2248969159351899E-3</c:v>
                </c:pt>
                <c:pt idx="568">
                  <c:v>7.2169044373546695E-3</c:v>
                </c:pt>
                <c:pt idx="569">
                  <c:v>2.5028896401975099E-3</c:v>
                </c:pt>
                <c:pt idx="570">
                  <c:v>6.1998323782053097E-3</c:v>
                </c:pt>
                <c:pt idx="571">
                  <c:v>3.26714422199625E-3</c:v>
                </c:pt>
                <c:pt idx="572">
                  <c:v>6.5777294193958202E-3</c:v>
                </c:pt>
                <c:pt idx="573">
                  <c:v>2.4150256820705198E-3</c:v>
                </c:pt>
                <c:pt idx="574">
                  <c:v>-5.9170019012618705E-3</c:v>
                </c:pt>
                <c:pt idx="575">
                  <c:v>-3.8022083406130604E-3</c:v>
                </c:pt>
                <c:pt idx="576">
                  <c:v>-4.4964697128533297E-3</c:v>
                </c:pt>
                <c:pt idx="577">
                  <c:v>-3.9431074429614396E-3</c:v>
                </c:pt>
                <c:pt idx="578">
                  <c:v>3.5265571503373299E-3</c:v>
                </c:pt>
                <c:pt idx="579">
                  <c:v>7.31874855726233E-3</c:v>
                </c:pt>
                <c:pt idx="580">
                  <c:v>-4.4145656118649203E-3</c:v>
                </c:pt>
                <c:pt idx="581">
                  <c:v>-1.2827509746995399E-3</c:v>
                </c:pt>
                <c:pt idx="582">
                  <c:v>3.7221788596548599E-3</c:v>
                </c:pt>
                <c:pt idx="583">
                  <c:v>2.1702100874338901E-3</c:v>
                </c:pt>
                <c:pt idx="584">
                  <c:v>2.1119449397442001E-3</c:v>
                </c:pt>
                <c:pt idx="585">
                  <c:v>-1.15451445871019E-2</c:v>
                </c:pt>
                <c:pt idx="586">
                  <c:v>1.8859752706417098E-3</c:v>
                </c:pt>
                <c:pt idx="587">
                  <c:v>6.3926205849698103E-3</c:v>
                </c:pt>
                <c:pt idx="588">
                  <c:v>-1.6708534989821899E-2</c:v>
                </c:pt>
                <c:pt idx="589">
                  <c:v>4.4669867003501703E-3</c:v>
                </c:pt>
                <c:pt idx="590">
                  <c:v>-3.56005405845993E-3</c:v>
                </c:pt>
                <c:pt idx="591">
                  <c:v>-9.40678019467733E-4</c:v>
                </c:pt>
                <c:pt idx="592">
                  <c:v>-2.5635776479551097E-3</c:v>
                </c:pt>
                <c:pt idx="593">
                  <c:v>-7.5148387072342306E-3</c:v>
                </c:pt>
                <c:pt idx="594">
                  <c:v>1.42665743865855E-3</c:v>
                </c:pt>
                <c:pt idx="595">
                  <c:v>-1.7475582221706001E-2</c:v>
                </c:pt>
                <c:pt idx="596">
                  <c:v>3.1407042274635899E-3</c:v>
                </c:pt>
                <c:pt idx="597">
                  <c:v>-1.24358757342624E-4</c:v>
                </c:pt>
                <c:pt idx="598">
                  <c:v>5.8738636396162801E-3</c:v>
                </c:pt>
                <c:pt idx="599">
                  <c:v>2.7765228793676898E-3</c:v>
                </c:pt>
                <c:pt idx="600">
                  <c:v>1.2480993515636201E-2</c:v>
                </c:pt>
                <c:pt idx="601">
                  <c:v>-8.5803469285853293E-3</c:v>
                </c:pt>
                <c:pt idx="602">
                  <c:v>-9.6854034425050087E-3</c:v>
                </c:pt>
                <c:pt idx="603">
                  <c:v>7.4338647131280099E-3</c:v>
                </c:pt>
                <c:pt idx="604">
                  <c:v>-1.0544284506530601E-3</c:v>
                </c:pt>
                <c:pt idx="605">
                  <c:v>-6.3049945009573307E-3</c:v>
                </c:pt>
                <c:pt idx="606">
                  <c:v>-4.5538256620175598E-3</c:v>
                </c:pt>
                <c:pt idx="607">
                  <c:v>5.6489508081118897E-3</c:v>
                </c:pt>
                <c:pt idx="608">
                  <c:v>4.8533668626646797E-3</c:v>
                </c:pt>
                <c:pt idx="609">
                  <c:v>1.6359419418423102E-2</c:v>
                </c:pt>
                <c:pt idx="610">
                  <c:v>7.7512250658067208E-3</c:v>
                </c:pt>
                <c:pt idx="611">
                  <c:v>1.30567351611792E-2</c:v>
                </c:pt>
                <c:pt idx="612">
                  <c:v>1.22340542403787E-3</c:v>
                </c:pt>
                <c:pt idx="613">
                  <c:v>1.3587001055666002E-3</c:v>
                </c:pt>
                <c:pt idx="614">
                  <c:v>9.7750933915878805E-3</c:v>
                </c:pt>
                <c:pt idx="615">
                  <c:v>3.98326930550396E-3</c:v>
                </c:pt>
                <c:pt idx="616">
                  <c:v>7.6448613050601397E-3</c:v>
                </c:pt>
                <c:pt idx="617">
                  <c:v>-3.03138938980129E-3</c:v>
                </c:pt>
                <c:pt idx="618">
                  <c:v>-3.5685913551364301E-3</c:v>
                </c:pt>
                <c:pt idx="619">
                  <c:v>6.7587061444207498E-4</c:v>
                </c:pt>
                <c:pt idx="620">
                  <c:v>-2.9290271588428003E-3</c:v>
                </c:pt>
                <c:pt idx="621">
                  <c:v>-6.4704320265231898E-3</c:v>
                </c:pt>
                <c:pt idx="622">
                  <c:v>-5.1261894063331301E-3</c:v>
                </c:pt>
                <c:pt idx="623">
                  <c:v>7.6457179490947401E-3</c:v>
                </c:pt>
                <c:pt idx="624">
                  <c:v>9.8419593414251702E-3</c:v>
                </c:pt>
                <c:pt idx="625">
                  <c:v>5.14890538259704E-4</c:v>
                </c:pt>
                <c:pt idx="626">
                  <c:v>1.58337338583169E-4</c:v>
                </c:pt>
                <c:pt idx="627">
                  <c:v>1.1747588784239E-2</c:v>
                </c:pt>
                <c:pt idx="628">
                  <c:v>7.5086245215469907E-3</c:v>
                </c:pt>
                <c:pt idx="629">
                  <c:v>1.1035645322678899E-3</c:v>
                </c:pt>
                <c:pt idx="630">
                  <c:v>-9.5481836693175302E-3</c:v>
                </c:pt>
                <c:pt idx="631">
                  <c:v>-5.3405189985888902E-3</c:v>
                </c:pt>
                <c:pt idx="632">
                  <c:v>7.8411763532071303E-3</c:v>
                </c:pt>
                <c:pt idx="633">
                  <c:v>-5.8847166746545101E-3</c:v>
                </c:pt>
                <c:pt idx="634">
                  <c:v>-4.2488711617463199E-3</c:v>
                </c:pt>
                <c:pt idx="635">
                  <c:v>-3.4100292368037799E-3</c:v>
                </c:pt>
                <c:pt idx="636">
                  <c:v>3.58994764262177E-3</c:v>
                </c:pt>
                <c:pt idx="637">
                  <c:v>6.7691073672633195E-3</c:v>
                </c:pt>
                <c:pt idx="638">
                  <c:v>-9.5057278964482093E-3</c:v>
                </c:pt>
                <c:pt idx="639">
                  <c:v>1.2021990551456901E-2</c:v>
                </c:pt>
                <c:pt idx="640">
                  <c:v>-5.83791254670229E-3</c:v>
                </c:pt>
                <c:pt idx="641">
                  <c:v>-5.8404838290039198E-3</c:v>
                </c:pt>
                <c:pt idx="642">
                  <c:v>-9.4995670648134701E-4</c:v>
                </c:pt>
                <c:pt idx="643">
                  <c:v>-8.7318568035865598E-4</c:v>
                </c:pt>
                <c:pt idx="644">
                  <c:v>4.6508871006067896E-3</c:v>
                </c:pt>
                <c:pt idx="645">
                  <c:v>-3.20243912835271E-3</c:v>
                </c:pt>
                <c:pt idx="646">
                  <c:v>6.0622265231446894E-4</c:v>
                </c:pt>
                <c:pt idx="647">
                  <c:v>-1.0116569146549901E-3</c:v>
                </c:pt>
                <c:pt idx="648">
                  <c:v>3.7913741160400197E-3</c:v>
                </c:pt>
                <c:pt idx="649">
                  <c:v>-1.18684312340866E-3</c:v>
                </c:pt>
                <c:pt idx="650">
                  <c:v>9.4561222670737008E-3</c:v>
                </c:pt>
                <c:pt idx="651">
                  <c:v>8.6074187534026497E-3</c:v>
                </c:pt>
                <c:pt idx="652">
                  <c:v>8.9267917362612012E-3</c:v>
                </c:pt>
                <c:pt idx="653">
                  <c:v>-6.9006072027982803E-3</c:v>
                </c:pt>
                <c:pt idx="654">
                  <c:v>-1.5408680679461701E-3</c:v>
                </c:pt>
                <c:pt idx="655">
                  <c:v>5.9532225071052798E-3</c:v>
                </c:pt>
                <c:pt idx="656">
                  <c:v>-6.9981164594418097E-3</c:v>
                </c:pt>
                <c:pt idx="657">
                  <c:v>-6.0561249852877294E-3</c:v>
                </c:pt>
                <c:pt idx="658">
                  <c:v>1.0129111365844099E-2</c:v>
                </c:pt>
                <c:pt idx="659">
                  <c:v>-1.45781163509872E-3</c:v>
                </c:pt>
                <c:pt idx="660">
                  <c:v>-6.1609142156927501E-3</c:v>
                </c:pt>
                <c:pt idx="661">
                  <c:v>-8.0004338037450388E-3</c:v>
                </c:pt>
                <c:pt idx="662">
                  <c:v>1.1230182360194501E-2</c:v>
                </c:pt>
                <c:pt idx="663">
                  <c:v>-2.1720206997543003E-3</c:v>
                </c:pt>
                <c:pt idx="664">
                  <c:v>5.49527579489983E-3</c:v>
                </c:pt>
                <c:pt idx="665">
                  <c:v>2.88384843737432E-3</c:v>
                </c:pt>
                <c:pt idx="666">
                  <c:v>-3.5878007524916405E-2</c:v>
                </c:pt>
                <c:pt idx="667">
                  <c:v>-2.7978865799461003E-2</c:v>
                </c:pt>
                <c:pt idx="668">
                  <c:v>-2.8410832518276303E-3</c:v>
                </c:pt>
                <c:pt idx="669">
                  <c:v>2.8905744337962499E-2</c:v>
                </c:pt>
                <c:pt idx="670">
                  <c:v>-1.3291842891575102E-3</c:v>
                </c:pt>
                <c:pt idx="671">
                  <c:v>3.2546879274954997E-3</c:v>
                </c:pt>
                <c:pt idx="672">
                  <c:v>6.5591857897140393E-4</c:v>
                </c:pt>
                <c:pt idx="673">
                  <c:v>4.5840048783336498E-3</c:v>
                </c:pt>
                <c:pt idx="674">
                  <c:v>1.2046338638044001E-2</c:v>
                </c:pt>
                <c:pt idx="675">
                  <c:v>6.4939117327547004E-3</c:v>
                </c:pt>
                <c:pt idx="676">
                  <c:v>3.16879549065807E-3</c:v>
                </c:pt>
                <c:pt idx="677">
                  <c:v>7.0975272024107403E-3</c:v>
                </c:pt>
                <c:pt idx="678">
                  <c:v>-7.0705108033808307E-4</c:v>
                </c:pt>
                <c:pt idx="679">
                  <c:v>-1.34102933341395E-3</c:v>
                </c:pt>
                <c:pt idx="680">
                  <c:v>4.5180532909456696E-3</c:v>
                </c:pt>
                <c:pt idx="681">
                  <c:v>3.4136149097132502E-3</c:v>
                </c:pt>
                <c:pt idx="682">
                  <c:v>5.5816781564121899E-4</c:v>
                </c:pt>
                <c:pt idx="683">
                  <c:v>-4.6645056781666697E-3</c:v>
                </c:pt>
                <c:pt idx="684">
                  <c:v>4.2268038878703305E-3</c:v>
                </c:pt>
                <c:pt idx="685">
                  <c:v>5.58884272771087E-3</c:v>
                </c:pt>
                <c:pt idx="686">
                  <c:v>1.52026800353E-3</c:v>
                </c:pt>
                <c:pt idx="687">
                  <c:v>-7.10821071061285E-3</c:v>
                </c:pt>
                <c:pt idx="688">
                  <c:v>-1.39311858652545E-2</c:v>
                </c:pt>
                <c:pt idx="689">
                  <c:v>-1.1894364796944501E-2</c:v>
                </c:pt>
                <c:pt idx="690">
                  <c:v>-1.02315263455761E-2</c:v>
                </c:pt>
                <c:pt idx="691">
                  <c:v>6.0795195688696504E-3</c:v>
                </c:pt>
                <c:pt idx="692">
                  <c:v>-1.3290826049577799E-3</c:v>
                </c:pt>
                <c:pt idx="693">
                  <c:v>-3.4942884495423598E-3</c:v>
                </c:pt>
                <c:pt idx="694">
                  <c:v>4.9848758261017397E-3</c:v>
                </c:pt>
                <c:pt idx="695">
                  <c:v>4.5850005068035398E-3</c:v>
                </c:pt>
                <c:pt idx="696">
                  <c:v>-2.6425737111565001E-3</c:v>
                </c:pt>
                <c:pt idx="697">
                  <c:v>3.1081098286922498E-3</c:v>
                </c:pt>
                <c:pt idx="698">
                  <c:v>-5.0220839585715105E-3</c:v>
                </c:pt>
                <c:pt idx="699">
                  <c:v>6.3423140231035902E-3</c:v>
                </c:pt>
                <c:pt idx="700">
                  <c:v>-1.0301989236867299E-2</c:v>
                </c:pt>
                <c:pt idx="701">
                  <c:v>2.6208932426272603E-3</c:v>
                </c:pt>
                <c:pt idx="702">
                  <c:v>6.9779085061458801E-3</c:v>
                </c:pt>
                <c:pt idx="703">
                  <c:v>8.261285939287431E-3</c:v>
                </c:pt>
                <c:pt idx="704">
                  <c:v>5.0404788964211102E-3</c:v>
                </c:pt>
                <c:pt idx="705">
                  <c:v>2.0009560961120601E-3</c:v>
                </c:pt>
                <c:pt idx="706">
                  <c:v>-5.3277381344855003E-3</c:v>
                </c:pt>
                <c:pt idx="707">
                  <c:v>-6.7554338364943503E-3</c:v>
                </c:pt>
                <c:pt idx="708">
                  <c:v>2.9312774882343999E-3</c:v>
                </c:pt>
                <c:pt idx="709">
                  <c:v>-9.0558311938676497E-3</c:v>
                </c:pt>
                <c:pt idx="710">
                  <c:v>-1.26737215603933E-3</c:v>
                </c:pt>
                <c:pt idx="711">
                  <c:v>9.6779419127135293E-4</c:v>
                </c:pt>
                <c:pt idx="712">
                  <c:v>1.90100833328932E-4</c:v>
                </c:pt>
                <c:pt idx="713">
                  <c:v>9.3203726559314398E-3</c:v>
                </c:pt>
                <c:pt idx="714">
                  <c:v>-3.72650206788061E-3</c:v>
                </c:pt>
                <c:pt idx="715">
                  <c:v>6.3287426513363096E-3</c:v>
                </c:pt>
                <c:pt idx="716">
                  <c:v>8.6415353803432904E-3</c:v>
                </c:pt>
                <c:pt idx="717">
                  <c:v>-3.2932594387112802E-3</c:v>
                </c:pt>
                <c:pt idx="718">
                  <c:v>-2.10987389163797E-3</c:v>
                </c:pt>
                <c:pt idx="719">
                  <c:v>9.1199621640769505E-3</c:v>
                </c:pt>
                <c:pt idx="720">
                  <c:v>1.8279953454882699E-3</c:v>
                </c:pt>
                <c:pt idx="721">
                  <c:v>-5.2646758361997101E-3</c:v>
                </c:pt>
                <c:pt idx="722">
                  <c:v>-8.0365130480537506E-3</c:v>
                </c:pt>
                <c:pt idx="723">
                  <c:v>-1.3338302123735398E-3</c:v>
                </c:pt>
                <c:pt idx="724">
                  <c:v>2.1350853265409402E-3</c:v>
                </c:pt>
                <c:pt idx="725">
                  <c:v>9.0028897572191902E-4</c:v>
                </c:pt>
                <c:pt idx="726">
                  <c:v>4.4298203272488098E-3</c:v>
                </c:pt>
                <c:pt idx="727">
                  <c:v>-1.1227616681883199E-2</c:v>
                </c:pt>
                <c:pt idx="728">
                  <c:v>-1.0980479790981299E-2</c:v>
                </c:pt>
                <c:pt idx="729">
                  <c:v>-1.4604024198148101E-2</c:v>
                </c:pt>
                <c:pt idx="730">
                  <c:v>1.47783433441555E-2</c:v>
                </c:pt>
                <c:pt idx="731">
                  <c:v>-5.8707153984668406E-3</c:v>
                </c:pt>
                <c:pt idx="732">
                  <c:v>-2.6002362491238601E-3</c:v>
                </c:pt>
                <c:pt idx="733">
                  <c:v>-1.5775714466113001E-3</c:v>
                </c:pt>
                <c:pt idx="734">
                  <c:v>5.8838781984549204E-3</c:v>
                </c:pt>
                <c:pt idx="735">
                  <c:v>-1.0009315525083501E-2</c:v>
                </c:pt>
                <c:pt idx="736">
                  <c:v>8.9066275493618896E-3</c:v>
                </c:pt>
                <c:pt idx="737">
                  <c:v>-1.60214625377187E-2</c:v>
                </c:pt>
                <c:pt idx="738">
                  <c:v>-7.0688131539276E-4</c:v>
                </c:pt>
                <c:pt idx="739">
                  <c:v>6.8211880508746107E-3</c:v>
                </c:pt>
                <c:pt idx="740">
                  <c:v>-1.3290044989185099E-2</c:v>
                </c:pt>
                <c:pt idx="741">
                  <c:v>1.0798336158706001E-3</c:v>
                </c:pt>
                <c:pt idx="742">
                  <c:v>-8.4340895641313793E-3</c:v>
                </c:pt>
                <c:pt idx="743">
                  <c:v>-1.5521482576985599E-4</c:v>
                </c:pt>
                <c:pt idx="744">
                  <c:v>4.5023900450493698E-3</c:v>
                </c:pt>
                <c:pt idx="745">
                  <c:v>1.07755824921766E-2</c:v>
                </c:pt>
                <c:pt idx="746">
                  <c:v>-3.2359056902647697E-3</c:v>
                </c:pt>
                <c:pt idx="747">
                  <c:v>-3.9137242358066003E-3</c:v>
                </c:pt>
                <c:pt idx="748">
                  <c:v>9.5708532680904802E-4</c:v>
                </c:pt>
                <c:pt idx="749">
                  <c:v>1.0322079246098901E-2</c:v>
                </c:pt>
                <c:pt idx="750">
                  <c:v>5.5287520657341105E-3</c:v>
                </c:pt>
                <c:pt idx="751">
                  <c:v>4.2917629244687496E-4</c:v>
                </c:pt>
                <c:pt idx="752">
                  <c:v>-4.2852905166300597E-3</c:v>
                </c:pt>
                <c:pt idx="753">
                  <c:v>6.0959177516650698E-4</c:v>
                </c:pt>
                <c:pt idx="754">
                  <c:v>-8.5978770891315104E-4</c:v>
                </c:pt>
                <c:pt idx="755">
                  <c:v>-1.60728754477723E-3</c:v>
                </c:pt>
                <c:pt idx="756">
                  <c:v>-1.01455490795346E-2</c:v>
                </c:pt>
                <c:pt idx="757">
                  <c:v>3.3913100049560701E-3</c:v>
                </c:pt>
                <c:pt idx="758">
                  <c:v>2.9087815869155396E-3</c:v>
                </c:pt>
                <c:pt idx="759">
                  <c:v>-1.8289521736342099E-3</c:v>
                </c:pt>
                <c:pt idx="760">
                  <c:v>6.0618443479087904E-4</c:v>
                </c:pt>
                <c:pt idx="761">
                  <c:v>3.3335686108910603E-3</c:v>
                </c:pt>
                <c:pt idx="762">
                  <c:v>-8.6550993996388197E-3</c:v>
                </c:pt>
                <c:pt idx="763">
                  <c:v>-1.9251509464186502E-2</c:v>
                </c:pt>
                <c:pt idx="764">
                  <c:v>-2.6209353029644699E-3</c:v>
                </c:pt>
                <c:pt idx="765">
                  <c:v>9.0782501057513603E-3</c:v>
                </c:pt>
                <c:pt idx="766">
                  <c:v>8.7968710064221193E-3</c:v>
                </c:pt>
                <c:pt idx="767">
                  <c:v>9.9728480291649802E-4</c:v>
                </c:pt>
                <c:pt idx="768">
                  <c:v>1.9929949276389302E-3</c:v>
                </c:pt>
                <c:pt idx="769">
                  <c:v>5.7735788809634104E-3</c:v>
                </c:pt>
                <c:pt idx="770">
                  <c:v>1.19441782069862E-2</c:v>
                </c:pt>
                <c:pt idx="771">
                  <c:v>3.84071696310805E-3</c:v>
                </c:pt>
                <c:pt idx="772">
                  <c:v>-7.09852112225994E-3</c:v>
                </c:pt>
                <c:pt idx="773">
                  <c:v>-7.6482303009848193E-3</c:v>
                </c:pt>
                <c:pt idx="774">
                  <c:v>7.2988650292149502E-5</c:v>
                </c:pt>
                <c:pt idx="775">
                  <c:v>6.76497446408896E-3</c:v>
                </c:pt>
                <c:pt idx="776">
                  <c:v>1.3602848145576501E-2</c:v>
                </c:pt>
                <c:pt idx="777">
                  <c:v>4.0419404638576397E-3</c:v>
                </c:pt>
                <c:pt idx="778">
                  <c:v>1.0082073862798399E-2</c:v>
                </c:pt>
                <c:pt idx="779">
                  <c:v>7.9869935884735403E-3</c:v>
                </c:pt>
                <c:pt idx="780">
                  <c:v>4.7108540810860602E-3</c:v>
                </c:pt>
                <c:pt idx="781">
                  <c:v>1.7839553834071401E-3</c:v>
                </c:pt>
                <c:pt idx="782">
                  <c:v>1.05250671764784E-2</c:v>
                </c:pt>
                <c:pt idx="783">
                  <c:v>3.1271935843575297E-3</c:v>
                </c:pt>
                <c:pt idx="784">
                  <c:v>6.01179850876731E-3</c:v>
                </c:pt>
                <c:pt idx="785">
                  <c:v>5.9233200609984903E-3</c:v>
                </c:pt>
                <c:pt idx="786">
                  <c:v>-5.9095870245928707E-4</c:v>
                </c:pt>
                <c:pt idx="787">
                  <c:v>-3.9941531468291602E-3</c:v>
                </c:pt>
                <c:pt idx="788">
                  <c:v>-5.6812238390576697E-3</c:v>
                </c:pt>
                <c:pt idx="789">
                  <c:v>8.3318408025592205E-3</c:v>
                </c:pt>
                <c:pt idx="790">
                  <c:v>3.5587691781475599E-3</c:v>
                </c:pt>
                <c:pt idx="791">
                  <c:v>-2.44492132704454E-3</c:v>
                </c:pt>
                <c:pt idx="792">
                  <c:v>2.73972193358251E-3</c:v>
                </c:pt>
                <c:pt idx="793">
                  <c:v>5.2515978512532799E-3</c:v>
                </c:pt>
                <c:pt idx="794">
                  <c:v>1.5551592164293401E-3</c:v>
                </c:pt>
                <c:pt idx="795">
                  <c:v>1.84960733294765E-2</c:v>
                </c:pt>
                <c:pt idx="796">
                  <c:v>-8.4315998038902995E-3</c:v>
                </c:pt>
                <c:pt idx="797">
                  <c:v>4.2141895107894404E-3</c:v>
                </c:pt>
                <c:pt idx="798">
                  <c:v>-7.4037222782581402E-3</c:v>
                </c:pt>
                <c:pt idx="799">
                  <c:v>7.4721974558511397E-4</c:v>
                </c:pt>
                <c:pt idx="800">
                  <c:v>1.0970922399052101E-2</c:v>
                </c:pt>
                <c:pt idx="801">
                  <c:v>3.5253598178330798E-4</c:v>
                </c:pt>
                <c:pt idx="802">
                  <c:v>5.5465268229428696E-3</c:v>
                </c:pt>
                <c:pt idx="803">
                  <c:v>1.3431934861147701E-3</c:v>
                </c:pt>
                <c:pt idx="804">
                  <c:v>-6.4529277894060898E-3</c:v>
                </c:pt>
                <c:pt idx="805">
                  <c:v>3.5601150953179501E-3</c:v>
                </c:pt>
                <c:pt idx="806">
                  <c:v>1.2472743651682201E-2</c:v>
                </c:pt>
                <c:pt idx="807">
                  <c:v>-1.21474965570377E-2</c:v>
                </c:pt>
                <c:pt idx="808">
                  <c:v>8.1509241936545893E-3</c:v>
                </c:pt>
                <c:pt idx="809">
                  <c:v>-6.3577250024565704E-3</c:v>
                </c:pt>
                <c:pt idx="810">
                  <c:v>3.62975120663122E-3</c:v>
                </c:pt>
                <c:pt idx="811">
                  <c:v>-4.8353125925971706E-3</c:v>
                </c:pt>
                <c:pt idx="812">
                  <c:v>-2.4682415990178602E-2</c:v>
                </c:pt>
                <c:pt idx="813">
                  <c:v>1.3880982541734701E-2</c:v>
                </c:pt>
                <c:pt idx="814">
                  <c:v>-2.5054536708699598E-3</c:v>
                </c:pt>
              </c:numCache>
            </c:numRef>
          </c:val>
          <c:smooth val="0"/>
          <c:extLst>
            <c:ext xmlns:c16="http://schemas.microsoft.com/office/drawing/2014/chart" uri="{C3380CC4-5D6E-409C-BE32-E72D297353CC}">
              <c16:uniqueId val="{00000000-9E84-9748-A5E2-2343DB223709}"/>
            </c:ext>
          </c:extLst>
        </c:ser>
        <c:ser>
          <c:idx val="1"/>
          <c:order val="1"/>
          <c:tx>
            <c:strRef>
              <c:f>'EWMA &amp; GARCH Volatility Modelin'!$G$6</c:f>
              <c:strCache>
                <c:ptCount val="1"/>
                <c:pt idx="0">
                  <c:v>σEWMA</c:v>
                </c:pt>
              </c:strCache>
            </c:strRef>
          </c:tx>
          <c:spPr>
            <a:ln w="28575" cap="rnd">
              <a:solidFill>
                <a:schemeClr val="accent2"/>
              </a:solidFill>
              <a:round/>
            </a:ln>
            <a:effectLst/>
          </c:spPr>
          <c:marker>
            <c:symbol val="none"/>
          </c:marker>
          <c:val>
            <c:numRef>
              <c:f>'EWMA &amp; GARCH Volatility Modelin'!$G$7:$G$821</c:f>
              <c:numCache>
                <c:formatCode>0.00%</c:formatCode>
                <c:ptCount val="815"/>
                <c:pt idx="0">
                  <c:v>7.6455674420712301E-3</c:v>
                </c:pt>
                <c:pt idx="1">
                  <c:v>8.5562712909714693E-5</c:v>
                </c:pt>
                <c:pt idx="2">
                  <c:v>3.2135021614057E-3</c:v>
                </c:pt>
                <c:pt idx="3">
                  <c:v>3.4090772316179799E-3</c:v>
                </c:pt>
                <c:pt idx="4">
                  <c:v>3.7274032794653001E-3</c:v>
                </c:pt>
                <c:pt idx="5">
                  <c:v>6.5103758784468193E-4</c:v>
                </c:pt>
                <c:pt idx="6">
                  <c:v>2.72658962127703E-3</c:v>
                </c:pt>
                <c:pt idx="7">
                  <c:v>1.1516339424876501E-2</c:v>
                </c:pt>
                <c:pt idx="8">
                  <c:v>2.3440805059267099E-3</c:v>
                </c:pt>
                <c:pt idx="9">
                  <c:v>1.5853312964601501E-2</c:v>
                </c:pt>
                <c:pt idx="10">
                  <c:v>1.7649118920433E-3</c:v>
                </c:pt>
                <c:pt idx="11">
                  <c:v>4.9953223458070097E-3</c:v>
                </c:pt>
                <c:pt idx="12">
                  <c:v>8.7803176432750193E-3</c:v>
                </c:pt>
                <c:pt idx="13">
                  <c:v>7.2499772821478202E-3</c:v>
                </c:pt>
                <c:pt idx="14">
                  <c:v>1.43899333218788E-4</c:v>
                </c:pt>
                <c:pt idx="15">
                  <c:v>1.6391154104607498E-2</c:v>
                </c:pt>
                <c:pt idx="16">
                  <c:v>1.1173153808157801E-2</c:v>
                </c:pt>
                <c:pt idx="17">
                  <c:v>6.6977569129007498E-3</c:v>
                </c:pt>
                <c:pt idx="18">
                  <c:v>8.0941374100795794E-4</c:v>
                </c:pt>
                <c:pt idx="19">
                  <c:v>7.9658520466541205E-6</c:v>
                </c:pt>
                <c:pt idx="20">
                  <c:v>4.4769851621563302E-3</c:v>
                </c:pt>
                <c:pt idx="21">
                  <c:v>1.1130914818906702E-2</c:v>
                </c:pt>
                <c:pt idx="22">
                  <c:v>9.61818156084248E-3</c:v>
                </c:pt>
                <c:pt idx="23">
                  <c:v>2.0743402947639402E-2</c:v>
                </c:pt>
                <c:pt idx="24">
                  <c:v>5.8951015622819005E-3</c:v>
                </c:pt>
                <c:pt idx="25">
                  <c:v>9.8775369732291198E-3</c:v>
                </c:pt>
                <c:pt idx="26">
                  <c:v>7.3586096062303596E-3</c:v>
                </c:pt>
                <c:pt idx="27">
                  <c:v>2.4731265831412401E-3</c:v>
                </c:pt>
                <c:pt idx="28">
                  <c:v>5.6176436695640694E-3</c:v>
                </c:pt>
                <c:pt idx="29">
                  <c:v>6.3806906888068601E-3</c:v>
                </c:pt>
                <c:pt idx="30">
                  <c:v>8.0540125385832797E-3</c:v>
                </c:pt>
                <c:pt idx="31">
                  <c:v>3.38984377667739E-3</c:v>
                </c:pt>
                <c:pt idx="32">
                  <c:v>3.93798422546542E-3</c:v>
                </c:pt>
                <c:pt idx="33">
                  <c:v>4.9327153208229505E-3</c:v>
                </c:pt>
                <c:pt idx="34">
                  <c:v>2.9519492703383699E-3</c:v>
                </c:pt>
                <c:pt idx="35">
                  <c:v>4.18579272586816E-4</c:v>
                </c:pt>
                <c:pt idx="36">
                  <c:v>8.8397456788354908E-3</c:v>
                </c:pt>
                <c:pt idx="37">
                  <c:v>4.4242889828316403E-4</c:v>
                </c:pt>
                <c:pt idx="38">
                  <c:v>1.5673790882044701E-2</c:v>
                </c:pt>
                <c:pt idx="39">
                  <c:v>8.9191278316442801E-3</c:v>
                </c:pt>
                <c:pt idx="40">
                  <c:v>3.0873683085154103E-3</c:v>
                </c:pt>
                <c:pt idx="41">
                  <c:v>3.9486637213234001E-3</c:v>
                </c:pt>
                <c:pt idx="42">
                  <c:v>7.5117926282746092E-3</c:v>
                </c:pt>
                <c:pt idx="43">
                  <c:v>3.1381461960533404E-4</c:v>
                </c:pt>
                <c:pt idx="44">
                  <c:v>3.0963657189530999E-4</c:v>
                </c:pt>
                <c:pt idx="45">
                  <c:v>2.7951075730396902E-3</c:v>
                </c:pt>
                <c:pt idx="46">
                  <c:v>1.6332781919002299E-2</c:v>
                </c:pt>
                <c:pt idx="47">
                  <c:v>3.8382753618468199E-2</c:v>
                </c:pt>
                <c:pt idx="48">
                  <c:v>5.4192736450431296E-3</c:v>
                </c:pt>
                <c:pt idx="49">
                  <c:v>1.2772081211928299E-2</c:v>
                </c:pt>
                <c:pt idx="50">
                  <c:v>6.4996126985925598E-3</c:v>
                </c:pt>
                <c:pt idx="51">
                  <c:v>5.9503879155302598E-3</c:v>
                </c:pt>
                <c:pt idx="52">
                  <c:v>1.0100058099644199E-2</c:v>
                </c:pt>
                <c:pt idx="53">
                  <c:v>1.08865395215296E-2</c:v>
                </c:pt>
                <c:pt idx="54">
                  <c:v>4.5474939802669895E-5</c:v>
                </c:pt>
                <c:pt idx="55">
                  <c:v>1.0211277360333799E-2</c:v>
                </c:pt>
                <c:pt idx="56">
                  <c:v>7.6752764911866E-3</c:v>
                </c:pt>
                <c:pt idx="57">
                  <c:v>4.4115435453078097E-3</c:v>
                </c:pt>
                <c:pt idx="58">
                  <c:v>3.1283745231189802E-3</c:v>
                </c:pt>
                <c:pt idx="59">
                  <c:v>1.74537740068447E-2</c:v>
                </c:pt>
                <c:pt idx="60">
                  <c:v>4.4199585695769896E-3</c:v>
                </c:pt>
                <c:pt idx="61">
                  <c:v>6.5935775472185602E-3</c:v>
                </c:pt>
                <c:pt idx="62">
                  <c:v>1.68084360008341E-2</c:v>
                </c:pt>
                <c:pt idx="63">
                  <c:v>1.2929477021075698E-2</c:v>
                </c:pt>
                <c:pt idx="64">
                  <c:v>7.9672933593544204E-4</c:v>
                </c:pt>
                <c:pt idx="65">
                  <c:v>9.5396153513482799E-3</c:v>
                </c:pt>
                <c:pt idx="66">
                  <c:v>5.3978262646369101E-3</c:v>
                </c:pt>
                <c:pt idx="67">
                  <c:v>4.2215341219737903E-3</c:v>
                </c:pt>
                <c:pt idx="68">
                  <c:v>1.4625309159588202E-3</c:v>
                </c:pt>
                <c:pt idx="69">
                  <c:v>2.55514212710189E-2</c:v>
                </c:pt>
                <c:pt idx="70">
                  <c:v>3.0123895338512299E-2</c:v>
                </c:pt>
                <c:pt idx="71">
                  <c:v>4.3632463026410601E-5</c:v>
                </c:pt>
                <c:pt idx="72">
                  <c:v>1.0386516957743902E-2</c:v>
                </c:pt>
                <c:pt idx="73">
                  <c:v>7.8498111211167088E-4</c:v>
                </c:pt>
                <c:pt idx="74">
                  <c:v>1.6500753051900699E-2</c:v>
                </c:pt>
                <c:pt idx="75">
                  <c:v>3.2166776191129398E-2</c:v>
                </c:pt>
                <c:pt idx="76">
                  <c:v>8.4479271652850799E-3</c:v>
                </c:pt>
                <c:pt idx="77">
                  <c:v>1.31740304723648E-2</c:v>
                </c:pt>
                <c:pt idx="78">
                  <c:v>3.9458534982511798E-2</c:v>
                </c:pt>
                <c:pt idx="79">
                  <c:v>8.8967305514956393E-3</c:v>
                </c:pt>
                <c:pt idx="80">
                  <c:v>9.1818662976146312E-3</c:v>
                </c:pt>
                <c:pt idx="81">
                  <c:v>1.5940715515565699E-2</c:v>
                </c:pt>
                <c:pt idx="82">
                  <c:v>2.8064701874486099E-4</c:v>
                </c:pt>
                <c:pt idx="83">
                  <c:v>1.8723968667762002E-2</c:v>
                </c:pt>
                <c:pt idx="84">
                  <c:v>1.3521072561295899E-2</c:v>
                </c:pt>
                <c:pt idx="85">
                  <c:v>1.0206801840647499E-2</c:v>
                </c:pt>
                <c:pt idx="86">
                  <c:v>1.1244519739912399E-3</c:v>
                </c:pt>
                <c:pt idx="87">
                  <c:v>2.57454452190719E-3</c:v>
                </c:pt>
                <c:pt idx="88">
                  <c:v>8.4510162086380795E-3</c:v>
                </c:pt>
                <c:pt idx="89">
                  <c:v>2.6412530916370904E-3</c:v>
                </c:pt>
                <c:pt idx="90">
                  <c:v>8.0645787208599707E-4</c:v>
                </c:pt>
                <c:pt idx="91">
                  <c:v>2.8276178513302304E-3</c:v>
                </c:pt>
                <c:pt idx="92">
                  <c:v>1.3954994761740501E-2</c:v>
                </c:pt>
                <c:pt idx="93">
                  <c:v>6.6407530522969403E-3</c:v>
                </c:pt>
                <c:pt idx="94">
                  <c:v>6.7139726594929103E-3</c:v>
                </c:pt>
                <c:pt idx="95">
                  <c:v>1.44301429607462E-3</c:v>
                </c:pt>
                <c:pt idx="96">
                  <c:v>1.3284479308108601E-2</c:v>
                </c:pt>
                <c:pt idx="97">
                  <c:v>2.9252948045117499E-3</c:v>
                </c:pt>
                <c:pt idx="98">
                  <c:v>4.5947152448892999E-3</c:v>
                </c:pt>
                <c:pt idx="99">
                  <c:v>4.2502693581001304E-3</c:v>
                </c:pt>
                <c:pt idx="100">
                  <c:v>1.09296284564603E-2</c:v>
                </c:pt>
                <c:pt idx="101">
                  <c:v>1.67258956488081E-3</c:v>
                </c:pt>
                <c:pt idx="102">
                  <c:v>1.19515182880697E-2</c:v>
                </c:pt>
                <c:pt idx="103">
                  <c:v>1.55815616482701E-5</c:v>
                </c:pt>
                <c:pt idx="104">
                  <c:v>7.7871118876737802E-3</c:v>
                </c:pt>
                <c:pt idx="105">
                  <c:v>1.55231020957233E-2</c:v>
                </c:pt>
                <c:pt idx="106">
                  <c:v>2.3405951387609398E-3</c:v>
                </c:pt>
                <c:pt idx="107">
                  <c:v>7.1842076871964002E-4</c:v>
                </c:pt>
                <c:pt idx="108">
                  <c:v>3.4954812237248901E-3</c:v>
                </c:pt>
                <c:pt idx="109">
                  <c:v>1.41411298532272E-2</c:v>
                </c:pt>
                <c:pt idx="110">
                  <c:v>1.2552722678782101E-2</c:v>
                </c:pt>
                <c:pt idx="111">
                  <c:v>9.9052442514715403E-3</c:v>
                </c:pt>
                <c:pt idx="112">
                  <c:v>1.4045324890739001E-3</c:v>
                </c:pt>
                <c:pt idx="113">
                  <c:v>5.0009676041553597E-3</c:v>
                </c:pt>
                <c:pt idx="114">
                  <c:v>1.29473298618073E-2</c:v>
                </c:pt>
                <c:pt idx="115">
                  <c:v>2.5185605748225797E-3</c:v>
                </c:pt>
                <c:pt idx="116">
                  <c:v>1.0135447248006E-2</c:v>
                </c:pt>
                <c:pt idx="117">
                  <c:v>2.49254586387914E-4</c:v>
                </c:pt>
                <c:pt idx="118">
                  <c:v>1.2364541208946801E-2</c:v>
                </c:pt>
                <c:pt idx="119">
                  <c:v>2.4401528968493701E-2</c:v>
                </c:pt>
                <c:pt idx="120">
                  <c:v>8.5230773079452097E-3</c:v>
                </c:pt>
                <c:pt idx="121">
                  <c:v>1.0347903879579499E-3</c:v>
                </c:pt>
                <c:pt idx="122">
                  <c:v>4.1138636140938198E-3</c:v>
                </c:pt>
                <c:pt idx="123">
                  <c:v>1.25402533883196E-2</c:v>
                </c:pt>
                <c:pt idx="124">
                  <c:v>1.8724656661306398E-3</c:v>
                </c:pt>
                <c:pt idx="125">
                  <c:v>4.9870234506641494E-3</c:v>
                </c:pt>
                <c:pt idx="126">
                  <c:v>1.28987165684828E-2</c:v>
                </c:pt>
                <c:pt idx="127">
                  <c:v>2.3287221592191498E-2</c:v>
                </c:pt>
                <c:pt idx="128">
                  <c:v>4.5545428195681303E-5</c:v>
                </c:pt>
                <c:pt idx="129">
                  <c:v>1.3909351860530399E-2</c:v>
                </c:pt>
                <c:pt idx="130">
                  <c:v>1.5076576647259298E-3</c:v>
                </c:pt>
                <c:pt idx="131">
                  <c:v>7.1763265448132596E-4</c:v>
                </c:pt>
                <c:pt idx="132">
                  <c:v>1.35193607888632E-2</c:v>
                </c:pt>
                <c:pt idx="133">
                  <c:v>3.0727790976888803E-3</c:v>
                </c:pt>
                <c:pt idx="134">
                  <c:v>1.0098556354084999E-2</c:v>
                </c:pt>
                <c:pt idx="135">
                  <c:v>4.8788331769173895E-3</c:v>
                </c:pt>
                <c:pt idx="136">
                  <c:v>1.8214257489073099E-3</c:v>
                </c:pt>
                <c:pt idx="137">
                  <c:v>4.3557951632644499E-4</c:v>
                </c:pt>
                <c:pt idx="138">
                  <c:v>5.7903800877051603E-3</c:v>
                </c:pt>
                <c:pt idx="139">
                  <c:v>1.2641609811855602E-2</c:v>
                </c:pt>
                <c:pt idx="140">
                  <c:v>2.1003080028514098E-2</c:v>
                </c:pt>
                <c:pt idx="141">
                  <c:v>1.6993507419772898E-2</c:v>
                </c:pt>
                <c:pt idx="142">
                  <c:v>1.8096931711336903E-2</c:v>
                </c:pt>
                <c:pt idx="143">
                  <c:v>7.9004830997746398E-3</c:v>
                </c:pt>
                <c:pt idx="144">
                  <c:v>2.8582383829061003E-2</c:v>
                </c:pt>
                <c:pt idx="145">
                  <c:v>2.2968949440251799E-3</c:v>
                </c:pt>
                <c:pt idx="146">
                  <c:v>2.72925493147413E-3</c:v>
                </c:pt>
                <c:pt idx="147">
                  <c:v>4.6279042738184197E-3</c:v>
                </c:pt>
                <c:pt idx="148">
                  <c:v>7.1263937352706794E-3</c:v>
                </c:pt>
                <c:pt idx="149">
                  <c:v>3.5377447906093901E-2</c:v>
                </c:pt>
                <c:pt idx="150">
                  <c:v>7.7336780422541098E-3</c:v>
                </c:pt>
                <c:pt idx="151">
                  <c:v>8.9165589020240299E-3</c:v>
                </c:pt>
                <c:pt idx="152">
                  <c:v>2.0213702102189703E-4</c:v>
                </c:pt>
                <c:pt idx="153">
                  <c:v>6.5252678714863201E-3</c:v>
                </c:pt>
                <c:pt idx="154">
                  <c:v>2.7176272321516298E-3</c:v>
                </c:pt>
                <c:pt idx="155">
                  <c:v>6.3039572247131003E-3</c:v>
                </c:pt>
                <c:pt idx="156">
                  <c:v>1.2903865594772801E-2</c:v>
                </c:pt>
                <c:pt idx="157">
                  <c:v>9.2596514552183394E-3</c:v>
                </c:pt>
                <c:pt idx="158">
                  <c:v>6.7675097253989602E-3</c:v>
                </c:pt>
                <c:pt idx="159">
                  <c:v>1.1012922350486199E-3</c:v>
                </c:pt>
                <c:pt idx="160">
                  <c:v>3.86949230136868E-3</c:v>
                </c:pt>
                <c:pt idx="161">
                  <c:v>1.4903140445889401E-2</c:v>
                </c:pt>
                <c:pt idx="162">
                  <c:v>9.6587563726783197E-3</c:v>
                </c:pt>
                <c:pt idx="163">
                  <c:v>1.6904605484265801E-2</c:v>
                </c:pt>
                <c:pt idx="164">
                  <c:v>2.5582003602153602E-3</c:v>
                </c:pt>
                <c:pt idx="165">
                  <c:v>1.0163575274876699E-2</c:v>
                </c:pt>
                <c:pt idx="166">
                  <c:v>5.6275188863024097E-3</c:v>
                </c:pt>
                <c:pt idx="167">
                  <c:v>6.8038747888492504E-3</c:v>
                </c:pt>
                <c:pt idx="168">
                  <c:v>3.4681942642972303E-3</c:v>
                </c:pt>
                <c:pt idx="169">
                  <c:v>2.9945834182421001E-3</c:v>
                </c:pt>
                <c:pt idx="170">
                  <c:v>2.4296043525465698E-3</c:v>
                </c:pt>
                <c:pt idx="171">
                  <c:v>4.1042594066187299E-3</c:v>
                </c:pt>
                <c:pt idx="172">
                  <c:v>6.5647644502211302E-3</c:v>
                </c:pt>
                <c:pt idx="173">
                  <c:v>1.4896109030837401E-3</c:v>
                </c:pt>
                <c:pt idx="174">
                  <c:v>2.4951921782794201E-3</c:v>
                </c:pt>
                <c:pt idx="175">
                  <c:v>5.4773343209864002E-3</c:v>
                </c:pt>
                <c:pt idx="176">
                  <c:v>2.11657566227274E-3</c:v>
                </c:pt>
                <c:pt idx="177">
                  <c:v>7.1041662501476399E-3</c:v>
                </c:pt>
                <c:pt idx="178">
                  <c:v>3.8880785888672996E-3</c:v>
                </c:pt>
                <c:pt idx="179">
                  <c:v>3.03025155442027E-3</c:v>
                </c:pt>
                <c:pt idx="180">
                  <c:v>2.0314349110426202E-3</c:v>
                </c:pt>
                <c:pt idx="181">
                  <c:v>4.64310578399684E-5</c:v>
                </c:pt>
                <c:pt idx="182">
                  <c:v>2.3610431565388402E-3</c:v>
                </c:pt>
                <c:pt idx="183">
                  <c:v>3.8912875299648097E-3</c:v>
                </c:pt>
                <c:pt idx="184">
                  <c:v>3.67919911887426E-3</c:v>
                </c:pt>
                <c:pt idx="185">
                  <c:v>2.0263878455295498E-4</c:v>
                </c:pt>
                <c:pt idx="186">
                  <c:v>3.5405880176353401E-3</c:v>
                </c:pt>
                <c:pt idx="187">
                  <c:v>9.7265583290617698E-4</c:v>
                </c:pt>
                <c:pt idx="188">
                  <c:v>6.3539548489914797E-3</c:v>
                </c:pt>
                <c:pt idx="189">
                  <c:v>1.3781016116322299E-2</c:v>
                </c:pt>
                <c:pt idx="190">
                  <c:v>7.2999964074984504E-3</c:v>
                </c:pt>
                <c:pt idx="191">
                  <c:v>4.6312013288856103E-3</c:v>
                </c:pt>
                <c:pt idx="192">
                  <c:v>1.10011627256274E-2</c:v>
                </c:pt>
                <c:pt idx="193">
                  <c:v>4.1513031626062499E-3</c:v>
                </c:pt>
                <c:pt idx="194">
                  <c:v>1.08150562128284E-3</c:v>
                </c:pt>
                <c:pt idx="195">
                  <c:v>2.74843666904256E-3</c:v>
                </c:pt>
                <c:pt idx="196">
                  <c:v>1.76502237242506E-2</c:v>
                </c:pt>
                <c:pt idx="197">
                  <c:v>2.1406979244576498E-2</c:v>
                </c:pt>
                <c:pt idx="198">
                  <c:v>5.2822604957600801E-3</c:v>
                </c:pt>
                <c:pt idx="199">
                  <c:v>2.6784177944726402E-3</c:v>
                </c:pt>
                <c:pt idx="200">
                  <c:v>1.3731735892534799E-3</c:v>
                </c:pt>
                <c:pt idx="201">
                  <c:v>1.01864131174216E-2</c:v>
                </c:pt>
                <c:pt idx="202">
                  <c:v>8.303569927271541E-3</c:v>
                </c:pt>
                <c:pt idx="203">
                  <c:v>9.0264368747104903E-3</c:v>
                </c:pt>
                <c:pt idx="204">
                  <c:v>1.2591616888051301E-2</c:v>
                </c:pt>
                <c:pt idx="205">
                  <c:v>7.1568006035171994E-4</c:v>
                </c:pt>
                <c:pt idx="206">
                  <c:v>1.2659966709259601E-2</c:v>
                </c:pt>
                <c:pt idx="207">
                  <c:v>5.9922419816960104E-4</c:v>
                </c:pt>
                <c:pt idx="208">
                  <c:v>1.3230836335006499E-2</c:v>
                </c:pt>
                <c:pt idx="209">
                  <c:v>4.4989427082441306E-3</c:v>
                </c:pt>
                <c:pt idx="210">
                  <c:v>1.26333029281229E-2</c:v>
                </c:pt>
                <c:pt idx="211">
                  <c:v>1.5524389787561701E-2</c:v>
                </c:pt>
                <c:pt idx="212">
                  <c:v>6.4275676063383306E-3</c:v>
                </c:pt>
                <c:pt idx="213">
                  <c:v>5.3419723324579201E-3</c:v>
                </c:pt>
                <c:pt idx="214">
                  <c:v>9.3153913100136806E-3</c:v>
                </c:pt>
                <c:pt idx="215">
                  <c:v>9.1746153973963889E-3</c:v>
                </c:pt>
                <c:pt idx="216">
                  <c:v>1.3880033800654099E-2</c:v>
                </c:pt>
                <c:pt idx="217">
                  <c:v>2.2554221487360803E-3</c:v>
                </c:pt>
                <c:pt idx="218">
                  <c:v>2.9172916552215801E-2</c:v>
                </c:pt>
                <c:pt idx="219">
                  <c:v>1.0691354454764499E-2</c:v>
                </c:pt>
                <c:pt idx="220">
                  <c:v>8.2613577668720888E-3</c:v>
                </c:pt>
                <c:pt idx="221">
                  <c:v>7.944648523626861E-3</c:v>
                </c:pt>
                <c:pt idx="222">
                  <c:v>4.4670956661631003E-3</c:v>
                </c:pt>
                <c:pt idx="223">
                  <c:v>5.32965439736343E-3</c:v>
                </c:pt>
                <c:pt idx="224">
                  <c:v>8.3351338106296593E-4</c:v>
                </c:pt>
                <c:pt idx="225">
                  <c:v>2.8017059285754199E-3</c:v>
                </c:pt>
                <c:pt idx="226">
                  <c:v>9.9189401077057707E-3</c:v>
                </c:pt>
                <c:pt idx="227">
                  <c:v>1.6396707282694201E-2</c:v>
                </c:pt>
                <c:pt idx="228">
                  <c:v>7.6247919082117399E-3</c:v>
                </c:pt>
                <c:pt idx="229">
                  <c:v>8.9445644749569491E-3</c:v>
                </c:pt>
                <c:pt idx="230">
                  <c:v>1.02000587563066E-3</c:v>
                </c:pt>
                <c:pt idx="231">
                  <c:v>5.2362732056844196E-3</c:v>
                </c:pt>
                <c:pt idx="232">
                  <c:v>1.6981564576388799E-2</c:v>
                </c:pt>
                <c:pt idx="233">
                  <c:v>1.6781481628177199E-2</c:v>
                </c:pt>
                <c:pt idx="234">
                  <c:v>4.0724491703063494E-3</c:v>
                </c:pt>
                <c:pt idx="235">
                  <c:v>1.0224000450326801E-2</c:v>
                </c:pt>
                <c:pt idx="236">
                  <c:v>6.1417928264482198E-3</c:v>
                </c:pt>
                <c:pt idx="237">
                  <c:v>5.1575234794680701E-3</c:v>
                </c:pt>
                <c:pt idx="238">
                  <c:v>4.0895287069447799E-3</c:v>
                </c:pt>
                <c:pt idx="239">
                  <c:v>2.0932980802203997E-3</c:v>
                </c:pt>
                <c:pt idx="240">
                  <c:v>8.8498761030009199E-3</c:v>
                </c:pt>
                <c:pt idx="241">
                  <c:v>7.2054927882798606E-3</c:v>
                </c:pt>
                <c:pt idx="242">
                  <c:v>3.46444475472196E-3</c:v>
                </c:pt>
                <c:pt idx="243">
                  <c:v>7.1297207947771304E-3</c:v>
                </c:pt>
                <c:pt idx="244">
                  <c:v>7.1389532407539705E-3</c:v>
                </c:pt>
                <c:pt idx="245">
                  <c:v>1.9823023434097201E-2</c:v>
                </c:pt>
                <c:pt idx="246">
                  <c:v>5.9857989482714393E-4</c:v>
                </c:pt>
                <c:pt idx="247">
                  <c:v>1.14639349161387E-2</c:v>
                </c:pt>
                <c:pt idx="248">
                  <c:v>2.42134200886989E-3</c:v>
                </c:pt>
                <c:pt idx="249">
                  <c:v>8.1257187089511795E-3</c:v>
                </c:pt>
                <c:pt idx="250">
                  <c:v>1.7138826629714498E-3</c:v>
                </c:pt>
                <c:pt idx="251">
                  <c:v>1.1688557139026098E-2</c:v>
                </c:pt>
                <c:pt idx="252">
                  <c:v>3.5805560355346398E-3</c:v>
                </c:pt>
                <c:pt idx="253">
                  <c:v>9.6931540111055894E-4</c:v>
                </c:pt>
                <c:pt idx="254">
                  <c:v>1.8201749358361899E-3</c:v>
                </c:pt>
                <c:pt idx="255">
                  <c:v>6.6316308587941394E-3</c:v>
                </c:pt>
                <c:pt idx="256">
                  <c:v>5.2568915089978808E-4</c:v>
                </c:pt>
                <c:pt idx="257">
                  <c:v>7.5570144796535095E-3</c:v>
                </c:pt>
                <c:pt idx="258">
                  <c:v>4.50986148419896E-3</c:v>
                </c:pt>
                <c:pt idx="259">
                  <c:v>9.9241895086656894E-3</c:v>
                </c:pt>
                <c:pt idx="260">
                  <c:v>3.5655804774693501E-3</c:v>
                </c:pt>
                <c:pt idx="261">
                  <c:v>3.0845605525375798E-4</c:v>
                </c:pt>
                <c:pt idx="262">
                  <c:v>7.62384651954672E-3</c:v>
                </c:pt>
                <c:pt idx="263">
                  <c:v>8.9457313236667099E-3</c:v>
                </c:pt>
                <c:pt idx="264">
                  <c:v>4.9245697903155207E-4</c:v>
                </c:pt>
                <c:pt idx="265">
                  <c:v>5.7952071872311396E-3</c:v>
                </c:pt>
                <c:pt idx="266">
                  <c:v>3.1317383089425298E-3</c:v>
                </c:pt>
                <c:pt idx="267">
                  <c:v>9.3340138391559899E-3</c:v>
                </c:pt>
                <c:pt idx="268">
                  <c:v>2.1614081249641203E-3</c:v>
                </c:pt>
                <c:pt idx="269">
                  <c:v>2.5137447315674199E-2</c:v>
                </c:pt>
                <c:pt idx="270">
                  <c:v>1.00885768534851E-2</c:v>
                </c:pt>
                <c:pt idx="271">
                  <c:v>2.6484924983694003E-4</c:v>
                </c:pt>
                <c:pt idx="272">
                  <c:v>1.05855106294243E-2</c:v>
                </c:pt>
                <c:pt idx="273">
                  <c:v>1.7487297798563797E-2</c:v>
                </c:pt>
                <c:pt idx="274">
                  <c:v>6.5419943690684301E-3</c:v>
                </c:pt>
                <c:pt idx="275">
                  <c:v>2.7882569466210999E-3</c:v>
                </c:pt>
                <c:pt idx="276">
                  <c:v>3.1966886248835304E-3</c:v>
                </c:pt>
                <c:pt idx="277">
                  <c:v>2.4491821275389701E-3</c:v>
                </c:pt>
                <c:pt idx="278">
                  <c:v>4.13164455776837E-3</c:v>
                </c:pt>
                <c:pt idx="279">
                  <c:v>1.1784797808688201E-2</c:v>
                </c:pt>
                <c:pt idx="280">
                  <c:v>2.32296245593119E-2</c:v>
                </c:pt>
                <c:pt idx="281">
                  <c:v>1.47228439587809E-2</c:v>
                </c:pt>
                <c:pt idx="282">
                  <c:v>7.4395079229303499E-3</c:v>
                </c:pt>
                <c:pt idx="283">
                  <c:v>7.8812647923121003E-3</c:v>
                </c:pt>
                <c:pt idx="284">
                  <c:v>6.1042909614572507E-3</c:v>
                </c:pt>
                <c:pt idx="285">
                  <c:v>4.4967798794930403E-3</c:v>
                </c:pt>
                <c:pt idx="286">
                  <c:v>7.5125681621988002E-3</c:v>
                </c:pt>
                <c:pt idx="287">
                  <c:v>3.7183091553307703E-3</c:v>
                </c:pt>
                <c:pt idx="288">
                  <c:v>2.6251230507035001E-4</c:v>
                </c:pt>
                <c:pt idx="289">
                  <c:v>9.8487423966167002E-3</c:v>
                </c:pt>
                <c:pt idx="290">
                  <c:v>3.1019320559912901E-3</c:v>
                </c:pt>
                <c:pt idx="291">
                  <c:v>9.4701236572252104E-3</c:v>
                </c:pt>
                <c:pt idx="292">
                  <c:v>3.2014449869219802E-3</c:v>
                </c:pt>
                <c:pt idx="293">
                  <c:v>9.8497834645463397E-3</c:v>
                </c:pt>
                <c:pt idx="294">
                  <c:v>1.7582869056287299E-6</c:v>
                </c:pt>
                <c:pt idx="295">
                  <c:v>1.3384978164354599E-4</c:v>
                </c:pt>
                <c:pt idx="296">
                  <c:v>7.6461672953166407E-3</c:v>
                </c:pt>
                <c:pt idx="297">
                  <c:v>1.3017965341568499E-3</c:v>
                </c:pt>
                <c:pt idx="298">
                  <c:v>4.1779333765416997E-3</c:v>
                </c:pt>
                <c:pt idx="299">
                  <c:v>8.24798866264842E-3</c:v>
                </c:pt>
                <c:pt idx="300">
                  <c:v>7.5185762864946604E-3</c:v>
                </c:pt>
                <c:pt idx="301">
                  <c:v>1.11727987155763E-3</c:v>
                </c:pt>
                <c:pt idx="302">
                  <c:v>1.4387221457204001E-2</c:v>
                </c:pt>
                <c:pt idx="303">
                  <c:v>5.8271892957205695E-3</c:v>
                </c:pt>
                <c:pt idx="304">
                  <c:v>4.3767271232479895E-3</c:v>
                </c:pt>
                <c:pt idx="305">
                  <c:v>3.77530469148879E-3</c:v>
                </c:pt>
                <c:pt idx="306">
                  <c:v>5.1922272741729003E-3</c:v>
                </c:pt>
                <c:pt idx="307">
                  <c:v>7.7792305833934705E-3</c:v>
                </c:pt>
                <c:pt idx="308">
                  <c:v>7.0864825482044305E-3</c:v>
                </c:pt>
                <c:pt idx="309">
                  <c:v>2.0136461029709399E-3</c:v>
                </c:pt>
                <c:pt idx="310">
                  <c:v>3.6286344881646298E-3</c:v>
                </c:pt>
                <c:pt idx="311">
                  <c:v>6.89752743338956E-3</c:v>
                </c:pt>
                <c:pt idx="312">
                  <c:v>5.4823263817402801E-3</c:v>
                </c:pt>
                <c:pt idx="313">
                  <c:v>2.2983824529698698E-3</c:v>
                </c:pt>
                <c:pt idx="314">
                  <c:v>1.6071045867263002E-3</c:v>
                </c:pt>
                <c:pt idx="315">
                  <c:v>4.6497893683888902E-3</c:v>
                </c:pt>
                <c:pt idx="316">
                  <c:v>5.8659809025908205E-3</c:v>
                </c:pt>
                <c:pt idx="317">
                  <c:v>3.4125959248996101E-3</c:v>
                </c:pt>
                <c:pt idx="318">
                  <c:v>1.08358436701818E-2</c:v>
                </c:pt>
                <c:pt idx="319">
                  <c:v>3.80836349605928E-3</c:v>
                </c:pt>
                <c:pt idx="320">
                  <c:v>9.9034041150818305E-3</c:v>
                </c:pt>
                <c:pt idx="321">
                  <c:v>2.1955308903229801E-3</c:v>
                </c:pt>
                <c:pt idx="322">
                  <c:v>3.8287684123341397E-3</c:v>
                </c:pt>
                <c:pt idx="323">
                  <c:v>7.4606463417503602E-3</c:v>
                </c:pt>
                <c:pt idx="324">
                  <c:v>3.5089443384416202E-3</c:v>
                </c:pt>
                <c:pt idx="325">
                  <c:v>6.9305209003320796E-3</c:v>
                </c:pt>
                <c:pt idx="326">
                  <c:v>1.6767929133002599E-2</c:v>
                </c:pt>
                <c:pt idx="327">
                  <c:v>1.2373326748781199E-2</c:v>
                </c:pt>
                <c:pt idx="328">
                  <c:v>7.9630936110932603E-3</c:v>
                </c:pt>
                <c:pt idx="329">
                  <c:v>1.8692527085465201E-2</c:v>
                </c:pt>
                <c:pt idx="330">
                  <c:v>1.9275282360026801E-2</c:v>
                </c:pt>
                <c:pt idx="331">
                  <c:v>9.847142317100481E-3</c:v>
                </c:pt>
                <c:pt idx="332">
                  <c:v>2.8350103947714003E-3</c:v>
                </c:pt>
                <c:pt idx="333">
                  <c:v>1.3993789209452601E-2</c:v>
                </c:pt>
                <c:pt idx="334">
                  <c:v>9.5466091285933909E-4</c:v>
                </c:pt>
                <c:pt idx="335">
                  <c:v>5.9118234402561996E-3</c:v>
                </c:pt>
                <c:pt idx="336">
                  <c:v>7.88384073163295E-3</c:v>
                </c:pt>
                <c:pt idx="337">
                  <c:v>1.4311458727142901E-2</c:v>
                </c:pt>
                <c:pt idx="338">
                  <c:v>4.9029917762499695E-3</c:v>
                </c:pt>
                <c:pt idx="339">
                  <c:v>1.1458915540841701E-2</c:v>
                </c:pt>
                <c:pt idx="340">
                  <c:v>6.2846717819682292E-3</c:v>
                </c:pt>
                <c:pt idx="341">
                  <c:v>6.7097519601400004E-3</c:v>
                </c:pt>
                <c:pt idx="342">
                  <c:v>1.18391452165034E-3</c:v>
                </c:pt>
                <c:pt idx="343">
                  <c:v>1.76724455892607E-3</c:v>
                </c:pt>
                <c:pt idx="344">
                  <c:v>3.78523757880033E-3</c:v>
                </c:pt>
                <c:pt idx="345">
                  <c:v>1.0316493822807299E-2</c:v>
                </c:pt>
                <c:pt idx="346">
                  <c:v>3.1367620519286901E-3</c:v>
                </c:pt>
                <c:pt idx="347">
                  <c:v>2.9565777307280997E-3</c:v>
                </c:pt>
                <c:pt idx="348">
                  <c:v>2.3999874970130801E-3</c:v>
                </c:pt>
                <c:pt idx="349">
                  <c:v>7.4532052919280504E-3</c:v>
                </c:pt>
                <c:pt idx="350">
                  <c:v>2.7422301553044997E-3</c:v>
                </c:pt>
                <c:pt idx="351">
                  <c:v>4.1743112793080003E-3</c:v>
                </c:pt>
                <c:pt idx="352">
                  <c:v>6.3762761716823393E-4</c:v>
                </c:pt>
                <c:pt idx="353">
                  <c:v>2.14886912173994E-3</c:v>
                </c:pt>
                <c:pt idx="354">
                  <c:v>6.1394165153780796E-3</c:v>
                </c:pt>
                <c:pt idx="355">
                  <c:v>5.7760598781109098E-4</c:v>
                </c:pt>
                <c:pt idx="356">
                  <c:v>4.0044090359323496E-3</c:v>
                </c:pt>
                <c:pt idx="357">
                  <c:v>1.2872634578455999E-2</c:v>
                </c:pt>
                <c:pt idx="358">
                  <c:v>2.65842846898678E-4</c:v>
                </c:pt>
                <c:pt idx="359">
                  <c:v>6.6233373268853504E-3</c:v>
                </c:pt>
                <c:pt idx="360">
                  <c:v>1.2079292441728999E-3</c:v>
                </c:pt>
                <c:pt idx="361">
                  <c:v>7.2536392092794602E-3</c:v>
                </c:pt>
                <c:pt idx="362">
                  <c:v>4.3299185493833594E-3</c:v>
                </c:pt>
                <c:pt idx="363">
                  <c:v>8.5431753772795497E-3</c:v>
                </c:pt>
                <c:pt idx="364">
                  <c:v>3.5490694568729398E-3</c:v>
                </c:pt>
                <c:pt idx="365">
                  <c:v>4.2440728985548796E-3</c:v>
                </c:pt>
                <c:pt idx="366">
                  <c:v>8.5574680138026313E-3</c:v>
                </c:pt>
                <c:pt idx="367">
                  <c:v>6.6162969267484694E-3</c:v>
                </c:pt>
                <c:pt idx="368">
                  <c:v>3.6239450711061899E-3</c:v>
                </c:pt>
                <c:pt idx="369">
                  <c:v>1.16942930332131E-3</c:v>
                </c:pt>
                <c:pt idx="370">
                  <c:v>5.0426633202335005E-3</c:v>
                </c:pt>
                <c:pt idx="371">
                  <c:v>7.1260339096128602E-3</c:v>
                </c:pt>
                <c:pt idx="372">
                  <c:v>1.16616842168981E-2</c:v>
                </c:pt>
                <c:pt idx="373">
                  <c:v>1.54977021316071E-3</c:v>
                </c:pt>
                <c:pt idx="374">
                  <c:v>5.9139406695929396E-3</c:v>
                </c:pt>
                <c:pt idx="375">
                  <c:v>8.8610723345008396E-3</c:v>
                </c:pt>
                <c:pt idx="376">
                  <c:v>5.0845937882429901E-3</c:v>
                </c:pt>
                <c:pt idx="377">
                  <c:v>9.6230528194525197E-3</c:v>
                </c:pt>
                <c:pt idx="378">
                  <c:v>1.3275413075796301E-2</c:v>
                </c:pt>
                <c:pt idx="379">
                  <c:v>5.72165473633412E-3</c:v>
                </c:pt>
                <c:pt idx="380">
                  <c:v>6.9873763039711703E-3</c:v>
                </c:pt>
                <c:pt idx="381">
                  <c:v>1.3019466269218001E-2</c:v>
                </c:pt>
                <c:pt idx="382">
                  <c:v>2.4770993871657803E-3</c:v>
                </c:pt>
                <c:pt idx="383">
                  <c:v>4.66632053213755E-3</c:v>
                </c:pt>
                <c:pt idx="384">
                  <c:v>1.0477450062497401E-2</c:v>
                </c:pt>
                <c:pt idx="385">
                  <c:v>3.45507057023775E-3</c:v>
                </c:pt>
                <c:pt idx="386">
                  <c:v>4.8172363586999004E-3</c:v>
                </c:pt>
                <c:pt idx="387">
                  <c:v>4.1603975689163903E-3</c:v>
                </c:pt>
                <c:pt idx="388">
                  <c:v>2.3027461560041203E-3</c:v>
                </c:pt>
                <c:pt idx="389">
                  <c:v>4.3229528675119396E-3</c:v>
                </c:pt>
                <c:pt idx="390">
                  <c:v>2.1747413791872701E-3</c:v>
                </c:pt>
                <c:pt idx="391">
                  <c:v>7.3813623438627697E-3</c:v>
                </c:pt>
                <c:pt idx="392">
                  <c:v>1.4960642039734399E-2</c:v>
                </c:pt>
                <c:pt idx="393">
                  <c:v>3.7683045188687801E-3</c:v>
                </c:pt>
                <c:pt idx="394">
                  <c:v>8.7426876877838501E-4</c:v>
                </c:pt>
                <c:pt idx="395">
                  <c:v>3.3801891460480899E-3</c:v>
                </c:pt>
                <c:pt idx="396">
                  <c:v>7.0684601680663902E-3</c:v>
                </c:pt>
                <c:pt idx="397">
                  <c:v>6.73530384214249E-5</c:v>
                </c:pt>
                <c:pt idx="398">
                  <c:v>3.6699391444212598E-3</c:v>
                </c:pt>
                <c:pt idx="399">
                  <c:v>1.1658845245677799E-3</c:v>
                </c:pt>
                <c:pt idx="400">
                  <c:v>9.8277934809953803E-3</c:v>
                </c:pt>
                <c:pt idx="401">
                  <c:v>5.4197514616011102E-3</c:v>
                </c:pt>
                <c:pt idx="402">
                  <c:v>2.2494834034740797E-3</c:v>
                </c:pt>
                <c:pt idx="403">
                  <c:v>1.8503861564168202E-2</c:v>
                </c:pt>
                <c:pt idx="404">
                  <c:v>1.0183183486358801E-2</c:v>
                </c:pt>
                <c:pt idx="405">
                  <c:v>4.3313626593122203E-3</c:v>
                </c:pt>
                <c:pt idx="406">
                  <c:v>3.7155868982092699E-3</c:v>
                </c:pt>
                <c:pt idx="407">
                  <c:v>5.1489161254323302E-3</c:v>
                </c:pt>
                <c:pt idx="408">
                  <c:v>2.3810064905260798E-4</c:v>
                </c:pt>
                <c:pt idx="409">
                  <c:v>8.0327579318259998E-3</c:v>
                </c:pt>
                <c:pt idx="410">
                  <c:v>1.20600043500417E-2</c:v>
                </c:pt>
                <c:pt idx="411">
                  <c:v>1.1602001542066101E-2</c:v>
                </c:pt>
                <c:pt idx="412">
                  <c:v>1.4951479751863499E-3</c:v>
                </c:pt>
                <c:pt idx="413">
                  <c:v>7.3203632646248098E-3</c:v>
                </c:pt>
                <c:pt idx="414">
                  <c:v>5.2012093472542098E-4</c:v>
                </c:pt>
                <c:pt idx="415">
                  <c:v>2.6500966993928598E-3</c:v>
                </c:pt>
                <c:pt idx="416">
                  <c:v>4.8069802067631697E-3</c:v>
                </c:pt>
                <c:pt idx="417">
                  <c:v>4.2613924121829199E-3</c:v>
                </c:pt>
                <c:pt idx="418">
                  <c:v>1.6959006380262199E-2</c:v>
                </c:pt>
                <c:pt idx="419">
                  <c:v>4.8775716193617501E-3</c:v>
                </c:pt>
                <c:pt idx="420">
                  <c:v>7.4981341837443395E-4</c:v>
                </c:pt>
                <c:pt idx="421">
                  <c:v>8.5371241202734007E-3</c:v>
                </c:pt>
                <c:pt idx="422">
                  <c:v>1.11944839045714E-2</c:v>
                </c:pt>
                <c:pt idx="423">
                  <c:v>1.01903784728585E-3</c:v>
                </c:pt>
                <c:pt idx="424">
                  <c:v>8.0961475033514098E-4</c:v>
                </c:pt>
                <c:pt idx="425">
                  <c:v>4.5144107968355602E-3</c:v>
                </c:pt>
                <c:pt idx="426">
                  <c:v>2.1901399028347803E-3</c:v>
                </c:pt>
                <c:pt idx="427">
                  <c:v>6.1591498534441201E-3</c:v>
                </c:pt>
                <c:pt idx="428">
                  <c:v>6.1136249780249195E-3</c:v>
                </c:pt>
                <c:pt idx="429">
                  <c:v>2.5704123702949798E-3</c:v>
                </c:pt>
                <c:pt idx="430">
                  <c:v>1.12411769641026E-2</c:v>
                </c:pt>
                <c:pt idx="431">
                  <c:v>6.4560008379266299E-4</c:v>
                </c:pt>
                <c:pt idx="432">
                  <c:v>9.7727444316864E-3</c:v>
                </c:pt>
                <c:pt idx="433">
                  <c:v>4.2097536921040703E-3</c:v>
                </c:pt>
                <c:pt idx="434">
                  <c:v>8.5554392358422294E-4</c:v>
                </c:pt>
                <c:pt idx="435">
                  <c:v>2.5206429249575702E-3</c:v>
                </c:pt>
                <c:pt idx="436">
                  <c:v>9.00702498906902E-3</c:v>
                </c:pt>
                <c:pt idx="437">
                  <c:v>2.9094184363454001E-4</c:v>
                </c:pt>
                <c:pt idx="438">
                  <c:v>1.8161672194084699E-3</c:v>
                </c:pt>
                <c:pt idx="439">
                  <c:v>6.9234276169514095E-3</c:v>
                </c:pt>
                <c:pt idx="440">
                  <c:v>6.6607356963399502E-3</c:v>
                </c:pt>
                <c:pt idx="441">
                  <c:v>1.4429347718795098E-3</c:v>
                </c:pt>
                <c:pt idx="442">
                  <c:v>3.2224131860238902E-3</c:v>
                </c:pt>
                <c:pt idx="443">
                  <c:v>4.5665161132965003E-3</c:v>
                </c:pt>
                <c:pt idx="444">
                  <c:v>1.0496390306437099E-2</c:v>
                </c:pt>
                <c:pt idx="445">
                  <c:v>3.1465223079211102E-3</c:v>
                </c:pt>
                <c:pt idx="446">
                  <c:v>6.31746820948442E-3</c:v>
                </c:pt>
                <c:pt idx="447">
                  <c:v>4.07917643555943E-3</c:v>
                </c:pt>
                <c:pt idx="448">
                  <c:v>2.1577364633866801E-3</c:v>
                </c:pt>
                <c:pt idx="449">
                  <c:v>1.3598362504207901E-3</c:v>
                </c:pt>
                <c:pt idx="450">
                  <c:v>9.7819927091780091E-4</c:v>
                </c:pt>
                <c:pt idx="451">
                  <c:v>1.11090505627562E-2</c:v>
                </c:pt>
                <c:pt idx="452">
                  <c:v>8.956195159370621E-3</c:v>
                </c:pt>
                <c:pt idx="453">
                  <c:v>9.5651274496280012E-3</c:v>
                </c:pt>
                <c:pt idx="454">
                  <c:v>1.9761141353646901E-3</c:v>
                </c:pt>
                <c:pt idx="455">
                  <c:v>7.7164457546212697E-3</c:v>
                </c:pt>
                <c:pt idx="456">
                  <c:v>6.2188830020513093E-3</c:v>
                </c:pt>
                <c:pt idx="457">
                  <c:v>6.3133382278749393E-3</c:v>
                </c:pt>
                <c:pt idx="458">
                  <c:v>4.5457446310015402E-5</c:v>
                </c:pt>
                <c:pt idx="459">
                  <c:v>5.4980490546208101E-3</c:v>
                </c:pt>
                <c:pt idx="460">
                  <c:v>6.5172796741478304E-3</c:v>
                </c:pt>
                <c:pt idx="461">
                  <c:v>3.2598044393219398E-3</c:v>
                </c:pt>
                <c:pt idx="462">
                  <c:v>4.1873385270736405E-3</c:v>
                </c:pt>
                <c:pt idx="463">
                  <c:v>9.1079023528557405E-3</c:v>
                </c:pt>
                <c:pt idx="464">
                  <c:v>9.2305091417008694E-3</c:v>
                </c:pt>
                <c:pt idx="465">
                  <c:v>6.6706092740553792E-4</c:v>
                </c:pt>
                <c:pt idx="466">
                  <c:v>2.5061210387395897E-3</c:v>
                </c:pt>
                <c:pt idx="467">
                  <c:v>5.0487908748266799E-3</c:v>
                </c:pt>
                <c:pt idx="468">
                  <c:v>1.4164786015068401E-3</c:v>
                </c:pt>
                <c:pt idx="469">
                  <c:v>1.6581761053464199E-2</c:v>
                </c:pt>
                <c:pt idx="470">
                  <c:v>3.32731764615856E-3</c:v>
                </c:pt>
                <c:pt idx="471">
                  <c:v>5.3020102143115297E-3</c:v>
                </c:pt>
                <c:pt idx="472">
                  <c:v>7.2380561231696304E-3</c:v>
                </c:pt>
                <c:pt idx="473">
                  <c:v>1.0336087359336102E-3</c:v>
                </c:pt>
                <c:pt idx="474">
                  <c:v>6.8886741654770002E-3</c:v>
                </c:pt>
                <c:pt idx="475">
                  <c:v>1.2814883638376899E-2</c:v>
                </c:pt>
                <c:pt idx="476">
                  <c:v>2.1283210859440703E-2</c:v>
                </c:pt>
                <c:pt idx="477">
                  <c:v>9.5360819772922698E-3</c:v>
                </c:pt>
                <c:pt idx="478">
                  <c:v>1.6117621451327E-3</c:v>
                </c:pt>
                <c:pt idx="479">
                  <c:v>4.3452754408941302E-3</c:v>
                </c:pt>
                <c:pt idx="480">
                  <c:v>2.3238759366477298E-3</c:v>
                </c:pt>
                <c:pt idx="481">
                  <c:v>3.1955654622021199E-3</c:v>
                </c:pt>
                <c:pt idx="482">
                  <c:v>4.2422803001410598E-3</c:v>
                </c:pt>
                <c:pt idx="483">
                  <c:v>5.66478791841773E-3</c:v>
                </c:pt>
                <c:pt idx="484">
                  <c:v>8.6414289608782691E-4</c:v>
                </c:pt>
                <c:pt idx="485">
                  <c:v>1.08482174075776E-2</c:v>
                </c:pt>
                <c:pt idx="486">
                  <c:v>8.3865591969280989E-3</c:v>
                </c:pt>
                <c:pt idx="487">
                  <c:v>1.1619935344675499E-3</c:v>
                </c:pt>
                <c:pt idx="488">
                  <c:v>2.7577402293432697E-4</c:v>
                </c:pt>
                <c:pt idx="489">
                  <c:v>5.4094184247954703E-4</c:v>
                </c:pt>
                <c:pt idx="490">
                  <c:v>2.2730268000585798E-3</c:v>
                </c:pt>
                <c:pt idx="491">
                  <c:v>4.7124540821983302E-3</c:v>
                </c:pt>
                <c:pt idx="492">
                  <c:v>8.4204990862148891E-3</c:v>
                </c:pt>
                <c:pt idx="493">
                  <c:v>3.31957042098718E-3</c:v>
                </c:pt>
                <c:pt idx="494">
                  <c:v>1.18350311328507E-2</c:v>
                </c:pt>
                <c:pt idx="495">
                  <c:v>7.0323643621605892E-4</c:v>
                </c:pt>
                <c:pt idx="496">
                  <c:v>6.0818872627046404E-3</c:v>
                </c:pt>
                <c:pt idx="497">
                  <c:v>8.8601213151189295E-3</c:v>
                </c:pt>
                <c:pt idx="498">
                  <c:v>2.7018316245253001E-4</c:v>
                </c:pt>
                <c:pt idx="499">
                  <c:v>3.9073031545706601E-3</c:v>
                </c:pt>
                <c:pt idx="500">
                  <c:v>4.6518141360618595E-3</c:v>
                </c:pt>
                <c:pt idx="501">
                  <c:v>4.3508575223210003E-3</c:v>
                </c:pt>
                <c:pt idx="502">
                  <c:v>5.3738536730555397E-3</c:v>
                </c:pt>
                <c:pt idx="503">
                  <c:v>5.6074999886855902E-3</c:v>
                </c:pt>
                <c:pt idx="504">
                  <c:v>3.9495287302540004E-3</c:v>
                </c:pt>
                <c:pt idx="505">
                  <c:v>4.7625058065920902E-3</c:v>
                </c:pt>
                <c:pt idx="506">
                  <c:v>3.0438512141555104E-3</c:v>
                </c:pt>
                <c:pt idx="507">
                  <c:v>5.9771461753663699E-3</c:v>
                </c:pt>
                <c:pt idx="508">
                  <c:v>1.12941916777375E-3</c:v>
                </c:pt>
                <c:pt idx="509">
                  <c:v>3.3573699427795699E-3</c:v>
                </c:pt>
                <c:pt idx="510">
                  <c:v>3.04696448935593E-3</c:v>
                </c:pt>
                <c:pt idx="511">
                  <c:v>9.4517139889551613E-3</c:v>
                </c:pt>
                <c:pt idx="512">
                  <c:v>5.2917619344803298E-3</c:v>
                </c:pt>
                <c:pt idx="513">
                  <c:v>1.87433514278967E-3</c:v>
                </c:pt>
                <c:pt idx="514">
                  <c:v>3.3799043549469499E-3</c:v>
                </c:pt>
                <c:pt idx="515">
                  <c:v>1.88060217933228E-3</c:v>
                </c:pt>
                <c:pt idx="516">
                  <c:v>1.6108302331958499E-3</c:v>
                </c:pt>
                <c:pt idx="517">
                  <c:v>3.22498565688467E-3</c:v>
                </c:pt>
                <c:pt idx="518">
                  <c:v>8.3962274176785302E-4</c:v>
                </c:pt>
                <c:pt idx="519">
                  <c:v>1.3886895920300899E-4</c:v>
                </c:pt>
                <c:pt idx="520">
                  <c:v>1.1018694652916699E-3</c:v>
                </c:pt>
                <c:pt idx="521">
                  <c:v>1.84012282332046E-3</c:v>
                </c:pt>
                <c:pt idx="522">
                  <c:v>3.5070247389864502E-3</c:v>
                </c:pt>
                <c:pt idx="523">
                  <c:v>5.0773127658968395E-3</c:v>
                </c:pt>
                <c:pt idx="524">
                  <c:v>7.2571853995615498E-3</c:v>
                </c:pt>
                <c:pt idx="525">
                  <c:v>2.9151911515359302E-3</c:v>
                </c:pt>
                <c:pt idx="526">
                  <c:v>4.8437887006587098E-3</c:v>
                </c:pt>
                <c:pt idx="527">
                  <c:v>3.4272063357916301E-3</c:v>
                </c:pt>
                <c:pt idx="528">
                  <c:v>3.9784633309269905E-3</c:v>
                </c:pt>
                <c:pt idx="529">
                  <c:v>1.6243922964211898E-3</c:v>
                </c:pt>
                <c:pt idx="530">
                  <c:v>5.6481150518594703E-4</c:v>
                </c:pt>
                <c:pt idx="531">
                  <c:v>9.0076797483668002E-3</c:v>
                </c:pt>
                <c:pt idx="532">
                  <c:v>6.5257410031942494E-3</c:v>
                </c:pt>
                <c:pt idx="533">
                  <c:v>2.8924083531856E-4</c:v>
                </c:pt>
                <c:pt idx="534">
                  <c:v>7.2210097077989302E-3</c:v>
                </c:pt>
                <c:pt idx="535">
                  <c:v>3.3475687147173001E-3</c:v>
                </c:pt>
                <c:pt idx="536">
                  <c:v>3.1608890766455702E-3</c:v>
                </c:pt>
                <c:pt idx="537">
                  <c:v>1.1194825129178401E-2</c:v>
                </c:pt>
                <c:pt idx="538">
                  <c:v>1.1182854017860299E-2</c:v>
                </c:pt>
                <c:pt idx="539">
                  <c:v>4.2657520113376004E-3</c:v>
                </c:pt>
                <c:pt idx="540">
                  <c:v>1.08927652653045E-3</c:v>
                </c:pt>
                <c:pt idx="541">
                  <c:v>1.6157457579136499E-2</c:v>
                </c:pt>
                <c:pt idx="542">
                  <c:v>3.48566308320386E-3</c:v>
                </c:pt>
                <c:pt idx="543">
                  <c:v>1.16375414382519E-3</c:v>
                </c:pt>
                <c:pt idx="544">
                  <c:v>9.5912706301360898E-3</c:v>
                </c:pt>
                <c:pt idx="545">
                  <c:v>1.05411822200194E-2</c:v>
                </c:pt>
                <c:pt idx="546">
                  <c:v>2.29818844386686E-3</c:v>
                </c:pt>
                <c:pt idx="547">
                  <c:v>3.09560047549983E-3</c:v>
                </c:pt>
                <c:pt idx="548">
                  <c:v>2.6113945432071298E-3</c:v>
                </c:pt>
                <c:pt idx="549">
                  <c:v>3.0933977532221404E-3</c:v>
                </c:pt>
                <c:pt idx="550">
                  <c:v>6.3685498910476205E-3</c:v>
                </c:pt>
                <c:pt idx="551">
                  <c:v>4.2438768706474202E-3</c:v>
                </c:pt>
                <c:pt idx="552">
                  <c:v>7.9081790404378297E-3</c:v>
                </c:pt>
                <c:pt idx="553">
                  <c:v>3.2654639241849097E-3</c:v>
                </c:pt>
                <c:pt idx="554">
                  <c:v>6.3585931856979805E-3</c:v>
                </c:pt>
                <c:pt idx="555">
                  <c:v>6.2902317948576505E-3</c:v>
                </c:pt>
                <c:pt idx="556">
                  <c:v>2.3420661192996499E-3</c:v>
                </c:pt>
                <c:pt idx="557">
                  <c:v>1.29394631328048E-2</c:v>
                </c:pt>
                <c:pt idx="558">
                  <c:v>2.4632161845770102E-3</c:v>
                </c:pt>
                <c:pt idx="559">
                  <c:v>3.7251146126925298E-3</c:v>
                </c:pt>
                <c:pt idx="560">
                  <c:v>9.7125687078576297E-3</c:v>
                </c:pt>
                <c:pt idx="561">
                  <c:v>3.8162945194039001E-3</c:v>
                </c:pt>
                <c:pt idx="562">
                  <c:v>1.0850788321047299E-3</c:v>
                </c:pt>
                <c:pt idx="563">
                  <c:v>2.27886648716268E-3</c:v>
                </c:pt>
                <c:pt idx="564">
                  <c:v>2.1442194595631099E-3</c:v>
                </c:pt>
                <c:pt idx="565">
                  <c:v>4.8140604932180803E-3</c:v>
                </c:pt>
                <c:pt idx="566">
                  <c:v>1.4027777548787301E-3</c:v>
                </c:pt>
                <c:pt idx="567">
                  <c:v>1.2248969159351899E-3</c:v>
                </c:pt>
                <c:pt idx="568">
                  <c:v>7.2169044373546695E-3</c:v>
                </c:pt>
                <c:pt idx="569">
                  <c:v>2.5028896401975099E-3</c:v>
                </c:pt>
                <c:pt idx="570">
                  <c:v>6.1998323782053097E-3</c:v>
                </c:pt>
                <c:pt idx="571">
                  <c:v>3.26714422199625E-3</c:v>
                </c:pt>
                <c:pt idx="572">
                  <c:v>6.5777294193958202E-3</c:v>
                </c:pt>
                <c:pt idx="573">
                  <c:v>2.4150256820705198E-3</c:v>
                </c:pt>
                <c:pt idx="574">
                  <c:v>5.9170019012618705E-3</c:v>
                </c:pt>
                <c:pt idx="575">
                  <c:v>3.8022083406130604E-3</c:v>
                </c:pt>
                <c:pt idx="576">
                  <c:v>4.4964697128533297E-3</c:v>
                </c:pt>
                <c:pt idx="577">
                  <c:v>3.9431074429614396E-3</c:v>
                </c:pt>
                <c:pt idx="578">
                  <c:v>3.5265571503373299E-3</c:v>
                </c:pt>
                <c:pt idx="579">
                  <c:v>7.31874855726233E-3</c:v>
                </c:pt>
                <c:pt idx="580">
                  <c:v>4.4145656118649203E-3</c:v>
                </c:pt>
                <c:pt idx="581">
                  <c:v>1.2827509746995399E-3</c:v>
                </c:pt>
                <c:pt idx="582">
                  <c:v>3.7221788596548599E-3</c:v>
                </c:pt>
                <c:pt idx="583">
                  <c:v>2.1702100874338901E-3</c:v>
                </c:pt>
                <c:pt idx="584">
                  <c:v>2.1119449397442001E-3</c:v>
                </c:pt>
                <c:pt idx="585">
                  <c:v>1.15451445871019E-2</c:v>
                </c:pt>
                <c:pt idx="586">
                  <c:v>1.8859752706417098E-3</c:v>
                </c:pt>
                <c:pt idx="587">
                  <c:v>6.3926205849698103E-3</c:v>
                </c:pt>
                <c:pt idx="588">
                  <c:v>1.6708534989821899E-2</c:v>
                </c:pt>
                <c:pt idx="589">
                  <c:v>4.4669867003501703E-3</c:v>
                </c:pt>
                <c:pt idx="590">
                  <c:v>3.56005405845993E-3</c:v>
                </c:pt>
                <c:pt idx="591">
                  <c:v>9.40678019467733E-4</c:v>
                </c:pt>
                <c:pt idx="592">
                  <c:v>2.5635776479551097E-3</c:v>
                </c:pt>
                <c:pt idx="593">
                  <c:v>7.5148387072342306E-3</c:v>
                </c:pt>
                <c:pt idx="594">
                  <c:v>1.42665743865855E-3</c:v>
                </c:pt>
                <c:pt idx="595">
                  <c:v>1.7475582221706001E-2</c:v>
                </c:pt>
                <c:pt idx="596">
                  <c:v>3.1407042274635899E-3</c:v>
                </c:pt>
                <c:pt idx="597">
                  <c:v>1.24358757342624E-4</c:v>
                </c:pt>
                <c:pt idx="598">
                  <c:v>5.8738636396162801E-3</c:v>
                </c:pt>
                <c:pt idx="599">
                  <c:v>2.7765228793676898E-3</c:v>
                </c:pt>
                <c:pt idx="600">
                  <c:v>1.2480993515636201E-2</c:v>
                </c:pt>
                <c:pt idx="601">
                  <c:v>8.5803469285853293E-3</c:v>
                </c:pt>
                <c:pt idx="602">
                  <c:v>9.6854034425050087E-3</c:v>
                </c:pt>
                <c:pt idx="603">
                  <c:v>7.4338647131280099E-3</c:v>
                </c:pt>
                <c:pt idx="604">
                  <c:v>1.0544284506530601E-3</c:v>
                </c:pt>
                <c:pt idx="605">
                  <c:v>6.3049945009573307E-3</c:v>
                </c:pt>
                <c:pt idx="606">
                  <c:v>4.5538256620175598E-3</c:v>
                </c:pt>
                <c:pt idx="607">
                  <c:v>5.6489508081118897E-3</c:v>
                </c:pt>
                <c:pt idx="608">
                  <c:v>4.8533668626646797E-3</c:v>
                </c:pt>
                <c:pt idx="609">
                  <c:v>1.6359419418423102E-2</c:v>
                </c:pt>
                <c:pt idx="610">
                  <c:v>7.7512250658067208E-3</c:v>
                </c:pt>
                <c:pt idx="611">
                  <c:v>1.30567351611792E-2</c:v>
                </c:pt>
                <c:pt idx="612">
                  <c:v>1.22340542403787E-3</c:v>
                </c:pt>
                <c:pt idx="613">
                  <c:v>1.3587001055666002E-3</c:v>
                </c:pt>
                <c:pt idx="614">
                  <c:v>9.7750933915878805E-3</c:v>
                </c:pt>
                <c:pt idx="615">
                  <c:v>3.98326930550396E-3</c:v>
                </c:pt>
                <c:pt idx="616">
                  <c:v>7.6448613050601397E-3</c:v>
                </c:pt>
                <c:pt idx="617">
                  <c:v>3.03138938980129E-3</c:v>
                </c:pt>
                <c:pt idx="618">
                  <c:v>3.5685913551364301E-3</c:v>
                </c:pt>
                <c:pt idx="619">
                  <c:v>6.7587061444207498E-4</c:v>
                </c:pt>
                <c:pt idx="620">
                  <c:v>2.9290271588428003E-3</c:v>
                </c:pt>
                <c:pt idx="621">
                  <c:v>6.4704320265231898E-3</c:v>
                </c:pt>
                <c:pt idx="622">
                  <c:v>5.1261894063331301E-3</c:v>
                </c:pt>
                <c:pt idx="623">
                  <c:v>7.6457179490947401E-3</c:v>
                </c:pt>
                <c:pt idx="624">
                  <c:v>9.8419593414251702E-3</c:v>
                </c:pt>
                <c:pt idx="625">
                  <c:v>5.14890538259704E-4</c:v>
                </c:pt>
                <c:pt idx="626">
                  <c:v>1.58337338583169E-4</c:v>
                </c:pt>
                <c:pt idx="627">
                  <c:v>1.1747588784239E-2</c:v>
                </c:pt>
                <c:pt idx="628">
                  <c:v>7.5086245215469907E-3</c:v>
                </c:pt>
                <c:pt idx="629">
                  <c:v>1.1035645322678899E-3</c:v>
                </c:pt>
                <c:pt idx="630">
                  <c:v>9.5481836693175302E-3</c:v>
                </c:pt>
                <c:pt idx="631">
                  <c:v>5.3405189985888902E-3</c:v>
                </c:pt>
                <c:pt idx="632">
                  <c:v>7.8411763532071303E-3</c:v>
                </c:pt>
                <c:pt idx="633">
                  <c:v>5.8847166746545101E-3</c:v>
                </c:pt>
                <c:pt idx="634">
                  <c:v>4.2488711617463199E-3</c:v>
                </c:pt>
                <c:pt idx="635">
                  <c:v>3.4100292368037799E-3</c:v>
                </c:pt>
                <c:pt idx="636">
                  <c:v>3.58994764262177E-3</c:v>
                </c:pt>
                <c:pt idx="637">
                  <c:v>6.7691073672633195E-3</c:v>
                </c:pt>
                <c:pt idx="638">
                  <c:v>9.5057278964482093E-3</c:v>
                </c:pt>
                <c:pt idx="639">
                  <c:v>1.2021990551456901E-2</c:v>
                </c:pt>
                <c:pt idx="640">
                  <c:v>5.83791254670229E-3</c:v>
                </c:pt>
                <c:pt idx="641">
                  <c:v>5.8404838290039198E-3</c:v>
                </c:pt>
                <c:pt idx="642">
                  <c:v>9.4995670648134701E-4</c:v>
                </c:pt>
                <c:pt idx="643">
                  <c:v>8.7318568035865598E-4</c:v>
                </c:pt>
                <c:pt idx="644">
                  <c:v>4.6508871006067896E-3</c:v>
                </c:pt>
                <c:pt idx="645">
                  <c:v>3.20243912835271E-3</c:v>
                </c:pt>
                <c:pt idx="646">
                  <c:v>6.0622265231446894E-4</c:v>
                </c:pt>
                <c:pt idx="647">
                  <c:v>1.0116569146549901E-3</c:v>
                </c:pt>
                <c:pt idx="648">
                  <c:v>3.7913741160400197E-3</c:v>
                </c:pt>
                <c:pt idx="649">
                  <c:v>1.18684312340866E-3</c:v>
                </c:pt>
                <c:pt idx="650">
                  <c:v>9.4561222670737008E-3</c:v>
                </c:pt>
                <c:pt idx="651">
                  <c:v>8.6074187534026497E-3</c:v>
                </c:pt>
                <c:pt idx="652">
                  <c:v>8.9267917362612012E-3</c:v>
                </c:pt>
                <c:pt idx="653">
                  <c:v>6.9006072027982803E-3</c:v>
                </c:pt>
                <c:pt idx="654">
                  <c:v>1.5408680679461701E-3</c:v>
                </c:pt>
                <c:pt idx="655">
                  <c:v>5.9532225071052798E-3</c:v>
                </c:pt>
                <c:pt idx="656">
                  <c:v>6.9981164594418097E-3</c:v>
                </c:pt>
                <c:pt idx="657">
                  <c:v>6.0561249852877294E-3</c:v>
                </c:pt>
                <c:pt idx="658">
                  <c:v>1.0129111365844099E-2</c:v>
                </c:pt>
                <c:pt idx="659">
                  <c:v>1.45781163509872E-3</c:v>
                </c:pt>
                <c:pt idx="660">
                  <c:v>6.1609142156927501E-3</c:v>
                </c:pt>
                <c:pt idx="661">
                  <c:v>8.0004338037450388E-3</c:v>
                </c:pt>
                <c:pt idx="662">
                  <c:v>1.1230182360194501E-2</c:v>
                </c:pt>
                <c:pt idx="663">
                  <c:v>2.1720206997543003E-3</c:v>
                </c:pt>
                <c:pt idx="664">
                  <c:v>5.49527579489983E-3</c:v>
                </c:pt>
                <c:pt idx="665">
                  <c:v>2.88384843737432E-3</c:v>
                </c:pt>
                <c:pt idx="666">
                  <c:v>3.5878007524916405E-2</c:v>
                </c:pt>
                <c:pt idx="667">
                  <c:v>2.7978865799461003E-2</c:v>
                </c:pt>
                <c:pt idx="668">
                  <c:v>2.8410832518276303E-3</c:v>
                </c:pt>
                <c:pt idx="669">
                  <c:v>2.8905744337962499E-2</c:v>
                </c:pt>
                <c:pt idx="670">
                  <c:v>1.3291842891575102E-3</c:v>
                </c:pt>
                <c:pt idx="671">
                  <c:v>3.2546879274954997E-3</c:v>
                </c:pt>
                <c:pt idx="672">
                  <c:v>6.5591857897140393E-4</c:v>
                </c:pt>
                <c:pt idx="673">
                  <c:v>4.5840048783336498E-3</c:v>
                </c:pt>
                <c:pt idx="674">
                  <c:v>1.2046338638044001E-2</c:v>
                </c:pt>
                <c:pt idx="675">
                  <c:v>6.4939117327547004E-3</c:v>
                </c:pt>
                <c:pt idx="676">
                  <c:v>3.16879549065807E-3</c:v>
                </c:pt>
                <c:pt idx="677">
                  <c:v>7.0975272024107403E-3</c:v>
                </c:pt>
                <c:pt idx="678">
                  <c:v>7.0705108033808307E-4</c:v>
                </c:pt>
                <c:pt idx="679">
                  <c:v>1.34102933341395E-3</c:v>
                </c:pt>
                <c:pt idx="680">
                  <c:v>4.5180532909456696E-3</c:v>
                </c:pt>
                <c:pt idx="681">
                  <c:v>3.4136149097132502E-3</c:v>
                </c:pt>
                <c:pt idx="682">
                  <c:v>5.5816781564121899E-4</c:v>
                </c:pt>
                <c:pt idx="683">
                  <c:v>4.6645056781666697E-3</c:v>
                </c:pt>
                <c:pt idx="684">
                  <c:v>4.2268038878703305E-3</c:v>
                </c:pt>
                <c:pt idx="685">
                  <c:v>5.58884272771087E-3</c:v>
                </c:pt>
                <c:pt idx="686">
                  <c:v>1.52026800353E-3</c:v>
                </c:pt>
                <c:pt idx="687">
                  <c:v>7.10821071061285E-3</c:v>
                </c:pt>
                <c:pt idx="688">
                  <c:v>1.39311858652545E-2</c:v>
                </c:pt>
                <c:pt idx="689">
                  <c:v>1.1894364796944501E-2</c:v>
                </c:pt>
                <c:pt idx="690">
                  <c:v>1.02315263455761E-2</c:v>
                </c:pt>
                <c:pt idx="691">
                  <c:v>6.0795195688696504E-3</c:v>
                </c:pt>
                <c:pt idx="692">
                  <c:v>1.3290826049577799E-3</c:v>
                </c:pt>
                <c:pt idx="693">
                  <c:v>3.4942884495423598E-3</c:v>
                </c:pt>
                <c:pt idx="694">
                  <c:v>4.9848758261017397E-3</c:v>
                </c:pt>
                <c:pt idx="695">
                  <c:v>4.5850005068035398E-3</c:v>
                </c:pt>
                <c:pt idx="696">
                  <c:v>2.6425737111565001E-3</c:v>
                </c:pt>
                <c:pt idx="697">
                  <c:v>3.1081098286922498E-3</c:v>
                </c:pt>
                <c:pt idx="698">
                  <c:v>5.0220839585715105E-3</c:v>
                </c:pt>
                <c:pt idx="699">
                  <c:v>6.3423140231035902E-3</c:v>
                </c:pt>
                <c:pt idx="700">
                  <c:v>1.0301989236867299E-2</c:v>
                </c:pt>
                <c:pt idx="701">
                  <c:v>2.6208932426272603E-3</c:v>
                </c:pt>
                <c:pt idx="702">
                  <c:v>6.9779085061458801E-3</c:v>
                </c:pt>
                <c:pt idx="703">
                  <c:v>8.261285939287431E-3</c:v>
                </c:pt>
                <c:pt idx="704">
                  <c:v>5.0404788964211102E-3</c:v>
                </c:pt>
                <c:pt idx="705">
                  <c:v>2.0009560961120601E-3</c:v>
                </c:pt>
                <c:pt idx="706">
                  <c:v>5.3277381344855003E-3</c:v>
                </c:pt>
                <c:pt idx="707">
                  <c:v>6.7554338364943503E-3</c:v>
                </c:pt>
                <c:pt idx="708">
                  <c:v>2.9312774882343999E-3</c:v>
                </c:pt>
                <c:pt idx="709">
                  <c:v>9.0558311938676497E-3</c:v>
                </c:pt>
                <c:pt idx="710">
                  <c:v>1.26737215603933E-3</c:v>
                </c:pt>
                <c:pt idx="711">
                  <c:v>9.6779419127135293E-4</c:v>
                </c:pt>
                <c:pt idx="712">
                  <c:v>1.90100833328932E-4</c:v>
                </c:pt>
                <c:pt idx="713">
                  <c:v>9.3203726559314398E-3</c:v>
                </c:pt>
                <c:pt idx="714">
                  <c:v>3.72650206788061E-3</c:v>
                </c:pt>
                <c:pt idx="715">
                  <c:v>6.3287426513363096E-3</c:v>
                </c:pt>
                <c:pt idx="716">
                  <c:v>8.6415353803432904E-3</c:v>
                </c:pt>
                <c:pt idx="717">
                  <c:v>3.2932594387112802E-3</c:v>
                </c:pt>
                <c:pt idx="718">
                  <c:v>2.10987389163797E-3</c:v>
                </c:pt>
                <c:pt idx="719">
                  <c:v>9.1199621640769505E-3</c:v>
                </c:pt>
                <c:pt idx="720">
                  <c:v>1.8279953454882699E-3</c:v>
                </c:pt>
                <c:pt idx="721">
                  <c:v>5.2646758361997101E-3</c:v>
                </c:pt>
                <c:pt idx="722">
                  <c:v>8.0365130480537506E-3</c:v>
                </c:pt>
                <c:pt idx="723">
                  <c:v>1.3338302123735398E-3</c:v>
                </c:pt>
                <c:pt idx="724">
                  <c:v>2.1350853265409402E-3</c:v>
                </c:pt>
                <c:pt idx="725">
                  <c:v>9.0028897572191902E-4</c:v>
                </c:pt>
                <c:pt idx="726">
                  <c:v>4.4298203272488098E-3</c:v>
                </c:pt>
                <c:pt idx="727">
                  <c:v>1.1227616681883199E-2</c:v>
                </c:pt>
                <c:pt idx="728">
                  <c:v>1.0980479790981299E-2</c:v>
                </c:pt>
                <c:pt idx="729">
                  <c:v>1.4604024198148101E-2</c:v>
                </c:pt>
                <c:pt idx="730">
                  <c:v>1.47783433441555E-2</c:v>
                </c:pt>
                <c:pt idx="731">
                  <c:v>5.8707153984668406E-3</c:v>
                </c:pt>
                <c:pt idx="732">
                  <c:v>2.6002362491238601E-3</c:v>
                </c:pt>
                <c:pt idx="733">
                  <c:v>1.5775714466113001E-3</c:v>
                </c:pt>
                <c:pt idx="734">
                  <c:v>5.8838781984549204E-3</c:v>
                </c:pt>
                <c:pt idx="735">
                  <c:v>1.0009315525083501E-2</c:v>
                </c:pt>
                <c:pt idx="736">
                  <c:v>8.9066275493618896E-3</c:v>
                </c:pt>
                <c:pt idx="737">
                  <c:v>1.60214625377187E-2</c:v>
                </c:pt>
                <c:pt idx="738">
                  <c:v>7.0688131539276E-4</c:v>
                </c:pt>
                <c:pt idx="739">
                  <c:v>6.8211880508746107E-3</c:v>
                </c:pt>
                <c:pt idx="740">
                  <c:v>1.3290044989185099E-2</c:v>
                </c:pt>
                <c:pt idx="741">
                  <c:v>1.0798336158706001E-3</c:v>
                </c:pt>
                <c:pt idx="742">
                  <c:v>8.4340895641313793E-3</c:v>
                </c:pt>
                <c:pt idx="743">
                  <c:v>1.5521482576985599E-4</c:v>
                </c:pt>
                <c:pt idx="744">
                  <c:v>4.5023900450493698E-3</c:v>
                </c:pt>
                <c:pt idx="745">
                  <c:v>1.07755824921766E-2</c:v>
                </c:pt>
                <c:pt idx="746">
                  <c:v>3.2359056902647697E-3</c:v>
                </c:pt>
                <c:pt idx="747">
                  <c:v>3.9137242358066003E-3</c:v>
                </c:pt>
                <c:pt idx="748">
                  <c:v>9.5708532680904802E-4</c:v>
                </c:pt>
                <c:pt idx="749">
                  <c:v>1.0322079246098901E-2</c:v>
                </c:pt>
                <c:pt idx="750">
                  <c:v>5.5287520657341105E-3</c:v>
                </c:pt>
                <c:pt idx="751">
                  <c:v>4.2917629244687496E-4</c:v>
                </c:pt>
                <c:pt idx="752">
                  <c:v>4.2852905166300597E-3</c:v>
                </c:pt>
                <c:pt idx="753">
                  <c:v>6.0959177516650698E-4</c:v>
                </c:pt>
                <c:pt idx="754">
                  <c:v>8.5978770891315104E-4</c:v>
                </c:pt>
                <c:pt idx="755">
                  <c:v>1.60728754477723E-3</c:v>
                </c:pt>
                <c:pt idx="756">
                  <c:v>1.01455490795346E-2</c:v>
                </c:pt>
                <c:pt idx="757">
                  <c:v>3.3913100049560701E-3</c:v>
                </c:pt>
                <c:pt idx="758">
                  <c:v>2.9087815869155396E-3</c:v>
                </c:pt>
                <c:pt idx="759">
                  <c:v>1.8289521736342099E-3</c:v>
                </c:pt>
                <c:pt idx="760">
                  <c:v>6.0618443479087904E-4</c:v>
                </c:pt>
                <c:pt idx="761">
                  <c:v>3.3335686108910603E-3</c:v>
                </c:pt>
                <c:pt idx="762">
                  <c:v>8.6550993996388197E-3</c:v>
                </c:pt>
                <c:pt idx="763">
                  <c:v>1.9251509464186502E-2</c:v>
                </c:pt>
                <c:pt idx="764">
                  <c:v>2.6209353029644699E-3</c:v>
                </c:pt>
                <c:pt idx="765">
                  <c:v>9.0782501057513603E-3</c:v>
                </c:pt>
                <c:pt idx="766">
                  <c:v>8.7968710064221193E-3</c:v>
                </c:pt>
                <c:pt idx="767">
                  <c:v>9.9728480291649802E-4</c:v>
                </c:pt>
                <c:pt idx="768">
                  <c:v>1.9929949276389302E-3</c:v>
                </c:pt>
                <c:pt idx="769">
                  <c:v>5.7735788809634104E-3</c:v>
                </c:pt>
                <c:pt idx="770">
                  <c:v>1.19441782069862E-2</c:v>
                </c:pt>
                <c:pt idx="771">
                  <c:v>3.84071696310805E-3</c:v>
                </c:pt>
                <c:pt idx="772">
                  <c:v>7.09852112225994E-3</c:v>
                </c:pt>
                <c:pt idx="773">
                  <c:v>7.6482303009848193E-3</c:v>
                </c:pt>
                <c:pt idx="774">
                  <c:v>7.2988650292149502E-5</c:v>
                </c:pt>
                <c:pt idx="775">
                  <c:v>6.76497446408896E-3</c:v>
                </c:pt>
                <c:pt idx="776">
                  <c:v>1.3602848145576501E-2</c:v>
                </c:pt>
                <c:pt idx="777">
                  <c:v>4.0419404638576397E-3</c:v>
                </c:pt>
                <c:pt idx="778">
                  <c:v>1.0082073862798399E-2</c:v>
                </c:pt>
                <c:pt idx="779">
                  <c:v>7.9869935884735403E-3</c:v>
                </c:pt>
                <c:pt idx="780">
                  <c:v>4.7108540810860602E-3</c:v>
                </c:pt>
                <c:pt idx="781">
                  <c:v>1.7839553834071401E-3</c:v>
                </c:pt>
                <c:pt idx="782">
                  <c:v>1.05250671764784E-2</c:v>
                </c:pt>
                <c:pt idx="783">
                  <c:v>3.1271935843575297E-3</c:v>
                </c:pt>
                <c:pt idx="784">
                  <c:v>6.01179850876731E-3</c:v>
                </c:pt>
                <c:pt idx="785">
                  <c:v>5.9233200609984903E-3</c:v>
                </c:pt>
                <c:pt idx="786">
                  <c:v>5.9095870245928707E-4</c:v>
                </c:pt>
                <c:pt idx="787">
                  <c:v>3.9941531468291602E-3</c:v>
                </c:pt>
                <c:pt idx="788">
                  <c:v>5.6812238390576697E-3</c:v>
                </c:pt>
                <c:pt idx="789">
                  <c:v>8.3318408025592205E-3</c:v>
                </c:pt>
                <c:pt idx="790">
                  <c:v>3.5587691781475599E-3</c:v>
                </c:pt>
                <c:pt idx="791">
                  <c:v>2.44492132704454E-3</c:v>
                </c:pt>
                <c:pt idx="792">
                  <c:v>2.73972193358251E-3</c:v>
                </c:pt>
                <c:pt idx="793">
                  <c:v>5.2515978512532799E-3</c:v>
                </c:pt>
                <c:pt idx="794">
                  <c:v>1.5551592164293401E-3</c:v>
                </c:pt>
                <c:pt idx="795">
                  <c:v>1.84960733294765E-2</c:v>
                </c:pt>
                <c:pt idx="796">
                  <c:v>8.4315998038902995E-3</c:v>
                </c:pt>
                <c:pt idx="797">
                  <c:v>4.2141895107894404E-3</c:v>
                </c:pt>
                <c:pt idx="798">
                  <c:v>7.4037222782581402E-3</c:v>
                </c:pt>
                <c:pt idx="799">
                  <c:v>7.4721974558511397E-4</c:v>
                </c:pt>
                <c:pt idx="800">
                  <c:v>1.0970922399052101E-2</c:v>
                </c:pt>
                <c:pt idx="801">
                  <c:v>3.5253598178330798E-4</c:v>
                </c:pt>
                <c:pt idx="802">
                  <c:v>5.5465268229428696E-3</c:v>
                </c:pt>
                <c:pt idx="803">
                  <c:v>1.3431934861147701E-3</c:v>
                </c:pt>
                <c:pt idx="804">
                  <c:v>6.4529277894060898E-3</c:v>
                </c:pt>
                <c:pt idx="805">
                  <c:v>3.5601150953179501E-3</c:v>
                </c:pt>
                <c:pt idx="806">
                  <c:v>1.2472743651682201E-2</c:v>
                </c:pt>
                <c:pt idx="807">
                  <c:v>1.21474965570377E-2</c:v>
                </c:pt>
                <c:pt idx="808">
                  <c:v>8.1509241936545893E-3</c:v>
                </c:pt>
                <c:pt idx="809">
                  <c:v>6.3577250024565704E-3</c:v>
                </c:pt>
                <c:pt idx="810">
                  <c:v>3.62975120663122E-3</c:v>
                </c:pt>
                <c:pt idx="811">
                  <c:v>4.8353125925971706E-3</c:v>
                </c:pt>
                <c:pt idx="812">
                  <c:v>2.4682415990178602E-2</c:v>
                </c:pt>
                <c:pt idx="813">
                  <c:v>1.3880982541734701E-2</c:v>
                </c:pt>
                <c:pt idx="814">
                  <c:v>2.5054536708699598E-3</c:v>
                </c:pt>
              </c:numCache>
            </c:numRef>
          </c:val>
          <c:smooth val="0"/>
          <c:extLst>
            <c:ext xmlns:c16="http://schemas.microsoft.com/office/drawing/2014/chart" uri="{C3380CC4-5D6E-409C-BE32-E72D297353CC}">
              <c16:uniqueId val="{00000001-9E84-9748-A5E2-2343DB223709}"/>
            </c:ext>
          </c:extLst>
        </c:ser>
        <c:ser>
          <c:idx val="2"/>
          <c:order val="2"/>
          <c:tx>
            <c:strRef>
              <c:f>'EWMA &amp; GARCH Volatility Modelin'!$O$6</c:f>
              <c:strCache>
                <c:ptCount val="1"/>
                <c:pt idx="0">
                  <c:v>σGARCH</c:v>
                </c:pt>
              </c:strCache>
            </c:strRef>
          </c:tx>
          <c:spPr>
            <a:ln w="28575" cap="rnd">
              <a:solidFill>
                <a:schemeClr val="accent3"/>
              </a:solidFill>
              <a:round/>
            </a:ln>
            <a:effectLst/>
          </c:spPr>
          <c:marker>
            <c:symbol val="none"/>
          </c:marker>
          <c:val>
            <c:numRef>
              <c:f>'EWMA &amp; GARCH Volatility Modelin'!$O$7:$O$821</c:f>
              <c:numCache>
                <c:formatCode>0.00%</c:formatCode>
                <c:ptCount val="815"/>
                <c:pt idx="0">
                  <c:v>9.1403981288998141E-4</c:v>
                </c:pt>
                <c:pt idx="1">
                  <c:v>2.6263339508250708E-3</c:v>
                </c:pt>
                <c:pt idx="2">
                  <c:v>2.7867885357962616E-3</c:v>
                </c:pt>
                <c:pt idx="3">
                  <c:v>3.0570420213289042E-3</c:v>
                </c:pt>
                <c:pt idx="4">
                  <c:v>3.2979813250134794E-3</c:v>
                </c:pt>
                <c:pt idx="5">
                  <c:v>3.5401376161221963E-3</c:v>
                </c:pt>
                <c:pt idx="6">
                  <c:v>3.59278108664634E-3</c:v>
                </c:pt>
                <c:pt idx="7">
                  <c:v>3.7199671150889104E-3</c:v>
                </c:pt>
                <c:pt idx="8">
                  <c:v>4.9875157263404137E-3</c:v>
                </c:pt>
                <c:pt idx="9">
                  <c:v>4.9446541003059525E-3</c:v>
                </c:pt>
                <c:pt idx="10">
                  <c:v>6.6404954273591842E-3</c:v>
                </c:pt>
                <c:pt idx="11">
                  <c:v>6.4543598380987968E-3</c:v>
                </c:pt>
                <c:pt idx="12">
                  <c:v>6.426148967038618E-3</c:v>
                </c:pt>
                <c:pt idx="13">
                  <c:v>6.7081875152187002E-3</c:v>
                </c:pt>
                <c:pt idx="14">
                  <c:v>6.8243049403152621E-3</c:v>
                </c:pt>
                <c:pt idx="15">
                  <c:v>6.6085138429447928E-3</c:v>
                </c:pt>
                <c:pt idx="16">
                  <c:v>7.9053953512117497E-3</c:v>
                </c:pt>
                <c:pt idx="17">
                  <c:v>8.2463726949770205E-3</c:v>
                </c:pt>
                <c:pt idx="18">
                  <c:v>8.1606627435943067E-3</c:v>
                </c:pt>
                <c:pt idx="19">
                  <c:v>7.8634423692348094E-3</c:v>
                </c:pt>
                <c:pt idx="20">
                  <c:v>7.5816062903701067E-3</c:v>
                </c:pt>
                <c:pt idx="21">
                  <c:v>7.4304418052088591E-3</c:v>
                </c:pt>
                <c:pt idx="22">
                  <c:v>7.8490661034658175E-3</c:v>
                </c:pt>
                <c:pt idx="23">
                  <c:v>8.0382461739126401E-3</c:v>
                </c:pt>
                <c:pt idx="24">
                  <c:v>9.7167857744814359E-3</c:v>
                </c:pt>
                <c:pt idx="25">
                  <c:v>9.4783111452930602E-3</c:v>
                </c:pt>
                <c:pt idx="26">
                  <c:v>9.5292282939855432E-3</c:v>
                </c:pt>
                <c:pt idx="27">
                  <c:v>9.3793835450465927E-3</c:v>
                </c:pt>
                <c:pt idx="28">
                  <c:v>9.0331594940456766E-3</c:v>
                </c:pt>
                <c:pt idx="29">
                  <c:v>8.822740148205022E-3</c:v>
                </c:pt>
                <c:pt idx="30">
                  <c:v>8.6700100921427766E-3</c:v>
                </c:pt>
                <c:pt idx="31">
                  <c:v>8.6416004035724629E-3</c:v>
                </c:pt>
                <c:pt idx="32">
                  <c:v>8.3708381181459655E-3</c:v>
                </c:pt>
                <c:pt idx="33">
                  <c:v>8.138354864520695E-3</c:v>
                </c:pt>
                <c:pt idx="34">
                  <c:v>7.9600366894158388E-3</c:v>
                </c:pt>
                <c:pt idx="35">
                  <c:v>7.7202508442543276E-3</c:v>
                </c:pt>
                <c:pt idx="36">
                  <c:v>7.4478524089733912E-3</c:v>
                </c:pt>
                <c:pt idx="37">
                  <c:v>7.6241184169182534E-3</c:v>
                </c:pt>
                <c:pt idx="38">
                  <c:v>7.3577843582626973E-3</c:v>
                </c:pt>
                <c:pt idx="39">
                  <c:v>8.3966299330897436E-3</c:v>
                </c:pt>
                <c:pt idx="40">
                  <c:v>8.4633164981016886E-3</c:v>
                </c:pt>
                <c:pt idx="41">
                  <c:v>8.1944920116711999E-3</c:v>
                </c:pt>
                <c:pt idx="42">
                  <c:v>7.9747213515049802E-3</c:v>
                </c:pt>
                <c:pt idx="43">
                  <c:v>7.9821369264096286E-3</c:v>
                </c:pt>
                <c:pt idx="44">
                  <c:v>7.6933058592034689E-3</c:v>
                </c:pt>
                <c:pt idx="45">
                  <c:v>7.4227468495303784E-3</c:v>
                </c:pt>
                <c:pt idx="46">
                  <c:v>7.2097171762768629E-3</c:v>
                </c:pt>
                <c:pt idx="47">
                  <c:v>8.3820716113439196E-3</c:v>
                </c:pt>
                <c:pt idx="48">
                  <c:v>1.3575316213358508E-2</c:v>
                </c:pt>
                <c:pt idx="49">
                  <c:v>1.306126988218427E-2</c:v>
                </c:pt>
                <c:pt idx="50">
                  <c:v>1.2995934752979731E-2</c:v>
                </c:pt>
                <c:pt idx="51">
                  <c:v>1.2557452831872665E-2</c:v>
                </c:pt>
                <c:pt idx="52">
                  <c:v>1.2130585629034459E-2</c:v>
                </c:pt>
                <c:pt idx="53">
                  <c:v>1.1949276690349104E-2</c:v>
                </c:pt>
                <c:pt idx="54">
                  <c:v>1.1838696703869589E-2</c:v>
                </c:pt>
                <c:pt idx="55">
                  <c:v>1.1329463589829732E-2</c:v>
                </c:pt>
                <c:pt idx="56">
                  <c:v>1.123421380471267E-2</c:v>
                </c:pt>
                <c:pt idx="57">
                  <c:v>1.0980732878329716E-2</c:v>
                </c:pt>
                <c:pt idx="58">
                  <c:v>1.0590288807531953E-2</c:v>
                </c:pt>
                <c:pt idx="59">
                  <c:v>1.0190437921821935E-2</c:v>
                </c:pt>
                <c:pt idx="60">
                  <c:v>1.0946837719125468E-2</c:v>
                </c:pt>
                <c:pt idx="61">
                  <c:v>1.0563878652385316E-2</c:v>
                </c:pt>
                <c:pt idx="62">
                  <c:v>1.0300312850879968E-2</c:v>
                </c:pt>
                <c:pt idx="63">
                  <c:v>1.0977597030685293E-2</c:v>
                </c:pt>
                <c:pt idx="64">
                  <c:v>1.1130606934797931E-2</c:v>
                </c:pt>
                <c:pt idx="65">
                  <c:v>1.0662092205762372E-2</c:v>
                </c:pt>
                <c:pt idx="66">
                  <c:v>1.057586399618614E-2</c:v>
                </c:pt>
                <c:pt idx="67">
                  <c:v>1.025454470196191E-2</c:v>
                </c:pt>
                <c:pt idx="68">
                  <c:v>9.9082051479275138E-3</c:v>
                </c:pt>
                <c:pt idx="69">
                  <c:v>9.5160777070353655E-3</c:v>
                </c:pt>
                <c:pt idx="70">
                  <c:v>1.1678795824202596E-2</c:v>
                </c:pt>
                <c:pt idx="71">
                  <c:v>1.4060909147541578E-2</c:v>
                </c:pt>
                <c:pt idx="72">
                  <c:v>1.3432850360979803E-2</c:v>
                </c:pt>
                <c:pt idx="73">
                  <c:v>1.3177041569312853E-2</c:v>
                </c:pt>
                <c:pt idx="74">
                  <c:v>1.2597400631859729E-2</c:v>
                </c:pt>
                <c:pt idx="75">
                  <c:v>1.293353899109503E-2</c:v>
                </c:pt>
                <c:pt idx="76">
                  <c:v>1.5384119920222827E-2</c:v>
                </c:pt>
                <c:pt idx="77">
                  <c:v>1.4884668704174165E-2</c:v>
                </c:pt>
                <c:pt idx="78">
                  <c:v>1.4702541119879139E-2</c:v>
                </c:pt>
                <c:pt idx="79">
                  <c:v>1.7947773469555034E-2</c:v>
                </c:pt>
                <c:pt idx="80">
                  <c:v>1.7306502924856172E-2</c:v>
                </c:pt>
                <c:pt idx="81">
                  <c:v>1.6710802520181676E-2</c:v>
                </c:pt>
                <c:pt idx="82">
                  <c:v>1.65684346535451E-2</c:v>
                </c:pt>
                <c:pt idx="83">
                  <c:v>1.5809713667831401E-2</c:v>
                </c:pt>
                <c:pt idx="84">
                  <c:v>1.5991719579249268E-2</c:v>
                </c:pt>
                <c:pt idx="85">
                  <c:v>1.5732694081170947E-2</c:v>
                </c:pt>
                <c:pt idx="86">
                  <c:v>1.5290025888255001E-2</c:v>
                </c:pt>
                <c:pt idx="87">
                  <c:v>1.4601472259845816E-2</c:v>
                </c:pt>
                <c:pt idx="88">
                  <c:v>1.3962969301568092E-2</c:v>
                </c:pt>
                <c:pt idx="89">
                  <c:v>1.3557852153631924E-2</c:v>
                </c:pt>
                <c:pt idx="90">
                  <c:v>1.2976806583844726E-2</c:v>
                </c:pt>
                <c:pt idx="91">
                  <c:v>1.2408770202194542E-2</c:v>
                </c:pt>
                <c:pt idx="92">
                  <c:v>1.1894359307353363E-2</c:v>
                </c:pt>
                <c:pt idx="93">
                  <c:v>1.2044690886854064E-2</c:v>
                </c:pt>
                <c:pt idx="94">
                  <c:v>1.1680927190599426E-2</c:v>
                </c:pt>
                <c:pt idx="95">
                  <c:v>1.1345201446660638E-2</c:v>
                </c:pt>
                <c:pt idx="96">
                  <c:v>1.0869851745705547E-2</c:v>
                </c:pt>
                <c:pt idx="97">
                  <c:v>1.1068231764253068E-2</c:v>
                </c:pt>
                <c:pt idx="98">
                  <c:v>1.0632006845839466E-2</c:v>
                </c:pt>
                <c:pt idx="99">
                  <c:v>1.0275051993965547E-2</c:v>
                </c:pt>
                <c:pt idx="100">
                  <c:v>9.9231855768891451E-3</c:v>
                </c:pt>
                <c:pt idx="101">
                  <c:v>1.0006334786642531E-2</c:v>
                </c:pt>
                <c:pt idx="102">
                  <c:v>9.6093154732033899E-3</c:v>
                </c:pt>
                <c:pt idx="103">
                  <c:v>9.8357793915183657E-3</c:v>
                </c:pt>
                <c:pt idx="104">
                  <c:v>9.4377784736250671E-3</c:v>
                </c:pt>
                <c:pt idx="105">
                  <c:v>9.3231385772350756E-3</c:v>
                </c:pt>
                <c:pt idx="106">
                  <c:v>9.989515461231991E-3</c:v>
                </c:pt>
                <c:pt idx="107">
                  <c:v>9.6042936539307219E-3</c:v>
                </c:pt>
                <c:pt idx="108">
                  <c:v>9.2222271889271581E-3</c:v>
                </c:pt>
                <c:pt idx="109">
                  <c:v>8.9172376990982235E-3</c:v>
                </c:pt>
                <c:pt idx="110">
                  <c:v>9.4747072164825703E-3</c:v>
                </c:pt>
                <c:pt idx="111">
                  <c:v>9.7781563023942378E-3</c:v>
                </c:pt>
                <c:pt idx="112">
                  <c:v>9.7894710667680435E-3</c:v>
                </c:pt>
                <c:pt idx="113">
                  <c:v>9.4016395699666553E-3</c:v>
                </c:pt>
                <c:pt idx="114">
                  <c:v>9.1360704493294448E-3</c:v>
                </c:pt>
                <c:pt idx="115">
                  <c:v>9.52495532107063E-3</c:v>
                </c:pt>
                <c:pt idx="116">
                  <c:v>9.1709348410984291E-3</c:v>
                </c:pt>
                <c:pt idx="117">
                  <c:v>9.2756569485636046E-3</c:v>
                </c:pt>
                <c:pt idx="118">
                  <c:v>8.9102350714880939E-3</c:v>
                </c:pt>
                <c:pt idx="119">
                  <c:v>9.2650343728725541E-3</c:v>
                </c:pt>
                <c:pt idx="120">
                  <c:v>1.1290921187496087E-2</c:v>
                </c:pt>
                <c:pt idx="121">
                  <c:v>1.1074344200765149E-2</c:v>
                </c:pt>
                <c:pt idx="122">
                  <c:v>1.0610460705084167E-2</c:v>
                </c:pt>
                <c:pt idx="123">
                  <c:v>1.0238124551841605E-2</c:v>
                </c:pt>
                <c:pt idx="124">
                  <c:v>1.0435475095550092E-2</c:v>
                </c:pt>
                <c:pt idx="125">
                  <c:v>1.0016593799590814E-2</c:v>
                </c:pt>
                <c:pt idx="126">
                  <c:v>9.7089126508889938E-3</c:v>
                </c:pt>
                <c:pt idx="127">
                  <c:v>1.0019581200278059E-2</c:v>
                </c:pt>
                <c:pt idx="128">
                  <c:v>1.1677209314874384E-2</c:v>
                </c:pt>
                <c:pt idx="129">
                  <c:v>1.1176820003910327E-2</c:v>
                </c:pt>
                <c:pt idx="130">
                  <c:v>1.1401392196525788E-2</c:v>
                </c:pt>
                <c:pt idx="131">
                  <c:v>1.0923594291637155E-2</c:v>
                </c:pt>
                <c:pt idx="132">
                  <c:v>1.0466135631842035E-2</c:v>
                </c:pt>
                <c:pt idx="133">
                  <c:v>1.0733838228346485E-2</c:v>
                </c:pt>
                <c:pt idx="134">
                  <c:v>1.0324081771767224E-2</c:v>
                </c:pt>
                <c:pt idx="135">
                  <c:v>1.0311205417539453E-2</c:v>
                </c:pt>
                <c:pt idx="136">
                  <c:v>9.979871814794674E-3</c:v>
                </c:pt>
                <c:pt idx="137">
                  <c:v>9.5887915507792635E-3</c:v>
                </c:pt>
                <c:pt idx="138">
                  <c:v>9.2054233961867508E-3</c:v>
                </c:pt>
                <c:pt idx="139">
                  <c:v>8.9990077534787567E-3</c:v>
                </c:pt>
                <c:pt idx="140">
                  <c:v>9.3723677010496189E-3</c:v>
                </c:pt>
                <c:pt idx="141">
                  <c:v>1.0808310212738616E-2</c:v>
                </c:pt>
                <c:pt idx="142">
                  <c:v>1.1433190433142726E-2</c:v>
                </c:pt>
                <c:pt idx="143">
                  <c:v>1.2100767815364153E-2</c:v>
                </c:pt>
                <c:pt idx="144">
                  <c:v>1.17884586456825E-2</c:v>
                </c:pt>
                <c:pt idx="145">
                  <c:v>1.39091015854708E-2</c:v>
                </c:pt>
                <c:pt idx="146">
                  <c:v>1.3306070735488869E-2</c:v>
                </c:pt>
                <c:pt idx="147">
                  <c:v>1.274023589447886E-2</c:v>
                </c:pt>
                <c:pt idx="148">
                  <c:v>1.2250673789084917E-2</c:v>
                </c:pt>
                <c:pt idx="149">
                  <c:v>1.1896112325002399E-2</c:v>
                </c:pt>
                <c:pt idx="150">
                  <c:v>1.5166090953441387E-2</c:v>
                </c:pt>
                <c:pt idx="151">
                  <c:v>1.4642288305543405E-2</c:v>
                </c:pt>
                <c:pt idx="152">
                  <c:v>1.421469542055208E-2</c:v>
                </c:pt>
                <c:pt idx="153">
                  <c:v>1.3578537172463694E-2</c:v>
                </c:pt>
                <c:pt idx="154">
                  <c:v>1.3110545337475375E-2</c:v>
                </c:pt>
                <c:pt idx="155">
                  <c:v>1.2555257665355245E-2</c:v>
                </c:pt>
                <c:pt idx="156">
                  <c:v>1.2143091853232464E-2</c:v>
                </c:pt>
                <c:pt idx="157">
                  <c:v>1.2174688001603406E-2</c:v>
                </c:pt>
                <c:pt idx="158">
                  <c:v>1.1935428672680588E-2</c:v>
                </c:pt>
                <c:pt idx="159">
                  <c:v>1.1577828079429534E-2</c:v>
                </c:pt>
                <c:pt idx="160">
                  <c:v>1.1086632622613311E-2</c:v>
                </c:pt>
                <c:pt idx="161">
                  <c:v>1.0673046754306735E-2</c:v>
                </c:pt>
                <c:pt idx="162">
                  <c:v>1.1076554331498116E-2</c:v>
                </c:pt>
                <c:pt idx="163">
                  <c:v>1.0963033016632597E-2</c:v>
                </c:pt>
                <c:pt idx="164">
                  <c:v>1.1537292347379423E-2</c:v>
                </c:pt>
                <c:pt idx="165">
                  <c:v>1.1066947069663107E-2</c:v>
                </c:pt>
                <c:pt idx="166">
                  <c:v>1.0979968322654229E-2</c:v>
                </c:pt>
                <c:pt idx="167">
                  <c:v>1.0641680722908713E-2</c:v>
                </c:pt>
                <c:pt idx="168">
                  <c:v>1.0375585723316363E-2</c:v>
                </c:pt>
                <c:pt idx="169">
                  <c:v>9.9978124202053792E-3</c:v>
                </c:pt>
                <c:pt idx="170">
                  <c:v>9.6263022344077725E-3</c:v>
                </c:pt>
                <c:pt idx="171">
                  <c:v>9.267549276470867E-3</c:v>
                </c:pt>
                <c:pt idx="172">
                  <c:v>8.9808529771607075E-3</c:v>
                </c:pt>
                <c:pt idx="173">
                  <c:v>8.8264514590481857E-3</c:v>
                </c:pt>
                <c:pt idx="174">
                  <c:v>8.4962468417311941E-3</c:v>
                </c:pt>
                <c:pt idx="175">
                  <c:v>8.2086217990477491E-3</c:v>
                </c:pt>
                <c:pt idx="176">
                  <c:v>8.0530647524917551E-3</c:v>
                </c:pt>
                <c:pt idx="177">
                  <c:v>7.7812092745526262E-3</c:v>
                </c:pt>
                <c:pt idx="178">
                  <c:v>7.7762646946260535E-3</c:v>
                </c:pt>
                <c:pt idx="179">
                  <c:v>7.5774439905456261E-3</c:v>
                </c:pt>
                <c:pt idx="180">
                  <c:v>7.3662405636512563E-3</c:v>
                </c:pt>
                <c:pt idx="181">
                  <c:v>7.1369533578077154E-3</c:v>
                </c:pt>
                <c:pt idx="182">
                  <c:v>6.9007120805361383E-3</c:v>
                </c:pt>
                <c:pt idx="183">
                  <c:v>6.7153620280904621E-3</c:v>
                </c:pt>
                <c:pt idx="184">
                  <c:v>6.595968776045404E-3</c:v>
                </c:pt>
                <c:pt idx="185">
                  <c:v>6.48318710858464E-3</c:v>
                </c:pt>
                <c:pt idx="186">
                  <c:v>6.2902210383982832E-3</c:v>
                </c:pt>
                <c:pt idx="187">
                  <c:v>6.1884920238019616E-3</c:v>
                </c:pt>
                <c:pt idx="188">
                  <c:v>6.0224490366122992E-3</c:v>
                </c:pt>
                <c:pt idx="189">
                  <c:v>6.1382306847060225E-3</c:v>
                </c:pt>
                <c:pt idx="190">
                  <c:v>7.1479478544001608E-3</c:v>
                </c:pt>
                <c:pt idx="191">
                  <c:v>7.2087562745141564E-3</c:v>
                </c:pt>
                <c:pt idx="192">
                  <c:v>7.0868152396855108E-3</c:v>
                </c:pt>
                <c:pt idx="193">
                  <c:v>7.5405910380542023E-3</c:v>
                </c:pt>
                <c:pt idx="194">
                  <c:v>7.376975154812628E-3</c:v>
                </c:pt>
                <c:pt idx="195">
                  <c:v>7.1329571051577355E-3</c:v>
                </c:pt>
                <c:pt idx="196">
                  <c:v>6.9433253152664416E-3</c:v>
                </c:pt>
                <c:pt idx="197">
                  <c:v>8.3947011819361754E-3</c:v>
                </c:pt>
                <c:pt idx="198">
                  <c:v>1.0097647486098284E-2</c:v>
                </c:pt>
                <c:pt idx="199">
                  <c:v>9.8034762363018463E-3</c:v>
                </c:pt>
                <c:pt idx="200">
                  <c:v>9.4397116897711238E-3</c:v>
                </c:pt>
                <c:pt idx="201">
                  <c:v>9.0736683271903165E-3</c:v>
                </c:pt>
                <c:pt idx="202">
                  <c:v>9.179708023660459E-3</c:v>
                </c:pt>
                <c:pt idx="203">
                  <c:v>9.1233940350229654E-3</c:v>
                </c:pt>
                <c:pt idx="204">
                  <c:v>9.1391902895283563E-3</c:v>
                </c:pt>
                <c:pt idx="205">
                  <c:v>9.4889400154791765E-3</c:v>
                </c:pt>
                <c:pt idx="206">
                  <c:v>9.1135066852235502E-3</c:v>
                </c:pt>
                <c:pt idx="207">
                  <c:v>9.4739464686794325E-3</c:v>
                </c:pt>
                <c:pt idx="208">
                  <c:v>9.0978185406939867E-3</c:v>
                </c:pt>
                <c:pt idx="209">
                  <c:v>9.5233976011866572E-3</c:v>
                </c:pt>
                <c:pt idx="210">
                  <c:v>9.2349773518815674E-3</c:v>
                </c:pt>
                <c:pt idx="211">
                  <c:v>9.5769482032044377E-3</c:v>
                </c:pt>
                <c:pt idx="212">
                  <c:v>1.0204641303001406E-2</c:v>
                </c:pt>
                <c:pt idx="213">
                  <c:v>9.9583423655103861E-3</c:v>
                </c:pt>
                <c:pt idx="214">
                  <c:v>9.6695973057102005E-3</c:v>
                </c:pt>
                <c:pt idx="215">
                  <c:v>9.6445232519889266E-3</c:v>
                </c:pt>
                <c:pt idx="216">
                  <c:v>9.6226176599607006E-3</c:v>
                </c:pt>
                <c:pt idx="217">
                  <c:v>1.0033577732349286E-2</c:v>
                </c:pt>
                <c:pt idx="218">
                  <c:v>9.6441875628789434E-3</c:v>
                </c:pt>
                <c:pt idx="219">
                  <c:v>1.2406317745848177E-2</c:v>
                </c:pt>
                <c:pt idx="220">
                  <c:v>1.2253670606410073E-2</c:v>
                </c:pt>
                <c:pt idx="221">
                  <c:v>1.1958474921469543E-2</c:v>
                </c:pt>
                <c:pt idx="222">
                  <c:v>1.1667035765475953E-2</c:v>
                </c:pt>
                <c:pt idx="223">
                  <c:v>1.1241362816909463E-2</c:v>
                </c:pt>
                <c:pt idx="224">
                  <c:v>1.0873598375070332E-2</c:v>
                </c:pt>
                <c:pt idx="225">
                  <c:v>1.0420520626392739E-2</c:v>
                </c:pt>
                <c:pt idx="226">
                  <c:v>1.001940868026201E-2</c:v>
                </c:pt>
                <c:pt idx="227">
                  <c:v>1.0008879392250676E-2</c:v>
                </c:pt>
                <c:pt idx="228">
                  <c:v>1.0660396092045558E-2</c:v>
                </c:pt>
                <c:pt idx="229">
                  <c:v>1.0438294364935784E-2</c:v>
                </c:pt>
                <c:pt idx="230">
                  <c:v>1.0328695967974864E-2</c:v>
                </c:pt>
                <c:pt idx="231">
                  <c:v>9.9076928736114237E-3</c:v>
                </c:pt>
                <c:pt idx="232">
                  <c:v>9.624433203303976E-3</c:v>
                </c:pt>
                <c:pt idx="233">
                  <c:v>1.0410546241036872E-2</c:v>
                </c:pt>
                <c:pt idx="234">
                  <c:v>1.1049445293356993E-2</c:v>
                </c:pt>
                <c:pt idx="235">
                  <c:v>1.0644078085099798E-2</c:v>
                </c:pt>
                <c:pt idx="236">
                  <c:v>1.0611308382978201E-2</c:v>
                </c:pt>
                <c:pt idx="237">
                  <c:v>1.0314361679522193E-2</c:v>
                </c:pt>
                <c:pt idx="238">
                  <c:v>9.9939349390562697E-3</c:v>
                </c:pt>
                <c:pt idx="239">
                  <c:v>9.6595628383120084E-3</c:v>
                </c:pt>
                <c:pt idx="240">
                  <c:v>9.289247420517021E-3</c:v>
                </c:pt>
                <c:pt idx="241">
                  <c:v>9.2753345240841473E-3</c:v>
                </c:pt>
                <c:pt idx="242">
                  <c:v>9.1364364579861503E-3</c:v>
                </c:pt>
                <c:pt idx="243">
                  <c:v>8.8359521095833071E-3</c:v>
                </c:pt>
                <c:pt idx="244">
                  <c:v>8.7284882654355047E-3</c:v>
                </c:pt>
                <c:pt idx="245">
                  <c:v>8.6306944137315572E-3</c:v>
                </c:pt>
                <c:pt idx="246">
                  <c:v>1.0017751220520928E-2</c:v>
                </c:pt>
                <c:pt idx="247">
                  <c:v>9.6105350492611315E-3</c:v>
                </c:pt>
                <c:pt idx="248">
                  <c:v>9.7896791597089222E-3</c:v>
                </c:pt>
                <c:pt idx="249">
                  <c:v>9.4178322168784658E-3</c:v>
                </c:pt>
                <c:pt idx="250">
                  <c:v>9.3385865073319415E-3</c:v>
                </c:pt>
                <c:pt idx="251">
                  <c:v>8.9834246906289831E-3</c:v>
                </c:pt>
                <c:pt idx="252">
                  <c:v>9.2423957885328992E-3</c:v>
                </c:pt>
                <c:pt idx="253">
                  <c:v>8.9339900406353451E-3</c:v>
                </c:pt>
                <c:pt idx="254">
                  <c:v>8.5931106489609901E-3</c:v>
                </c:pt>
                <c:pt idx="255">
                  <c:v>8.2820290486019087E-3</c:v>
                </c:pt>
                <c:pt idx="256">
                  <c:v>8.1889878452267254E-3</c:v>
                </c:pt>
                <c:pt idx="257">
                  <c:v>7.8891445401985394E-3</c:v>
                </c:pt>
                <c:pt idx="258">
                  <c:v>7.9083144746981519E-3</c:v>
                </c:pt>
                <c:pt idx="259">
                  <c:v>7.7269077603004353E-3</c:v>
                </c:pt>
                <c:pt idx="260">
                  <c:v>7.9605071326628862E-3</c:v>
                </c:pt>
                <c:pt idx="261">
                  <c:v>7.7420166366546951E-3</c:v>
                </c:pt>
                <c:pt idx="262">
                  <c:v>7.4684333165963819E-3</c:v>
                </c:pt>
                <c:pt idx="263">
                  <c:v>7.5350552702319815E-3</c:v>
                </c:pt>
                <c:pt idx="264">
                  <c:v>7.71120818871587E-3</c:v>
                </c:pt>
                <c:pt idx="265">
                  <c:v>7.4404827876972139E-3</c:v>
                </c:pt>
                <c:pt idx="266">
                  <c:v>7.3660460916494036E-3</c:v>
                </c:pt>
                <c:pt idx="267">
                  <c:v>7.1731713795528517E-3</c:v>
                </c:pt>
                <c:pt idx="268">
                  <c:v>7.4158325112497038E-3</c:v>
                </c:pt>
                <c:pt idx="269">
                  <c:v>7.186224224358103E-3</c:v>
                </c:pt>
                <c:pt idx="270">
                  <c:v>9.9741324960552352E-3</c:v>
                </c:pt>
                <c:pt idx="271">
                  <c:v>9.9938209700036005E-3</c:v>
                </c:pt>
                <c:pt idx="272">
                  <c:v>9.5869640686229666E-3</c:v>
                </c:pt>
                <c:pt idx="273">
                  <c:v>9.6879738728196021E-3</c:v>
                </c:pt>
                <c:pt idx="274">
                  <c:v>1.053035922526451E-2</c:v>
                </c:pt>
                <c:pt idx="275">
                  <c:v>1.0266516333299038E-2</c:v>
                </c:pt>
                <c:pt idx="276">
                  <c:v>9.8741883687697776E-3</c:v>
                </c:pt>
                <c:pt idx="277">
                  <c:v>9.5152988907542205E-3</c:v>
                </c:pt>
                <c:pt idx="278">
                  <c:v>9.1636560856503887E-3</c:v>
                </c:pt>
                <c:pt idx="279">
                  <c:v>8.8792114051936856E-3</c:v>
                </c:pt>
                <c:pt idx="280">
                  <c:v>9.1763923050482941E-3</c:v>
                </c:pt>
                <c:pt idx="281">
                  <c:v>1.0996617749503767E-2</c:v>
                </c:pt>
                <c:pt idx="282">
                  <c:v>1.1324434003665753E-2</c:v>
                </c:pt>
                <c:pt idx="283">
                  <c:v>1.1051164792336015E-2</c:v>
                </c:pt>
                <c:pt idx="284">
                  <c:v>1.0814483709500848E-2</c:v>
                </c:pt>
                <c:pt idx="285">
                  <c:v>1.0501852797152152E-2</c:v>
                </c:pt>
                <c:pt idx="286">
                  <c:v>1.0149608500749545E-2</c:v>
                </c:pt>
                <c:pt idx="287">
                  <c:v>9.9600881278092291E-3</c:v>
                </c:pt>
                <c:pt idx="288">
                  <c:v>9.6107754867992314E-3</c:v>
                </c:pt>
                <c:pt idx="289">
                  <c:v>9.2257336098331873E-3</c:v>
                </c:pt>
                <c:pt idx="290">
                  <c:v>9.286776014336284E-3</c:v>
                </c:pt>
                <c:pt idx="291">
                  <c:v>8.9657274257520011E-3</c:v>
                </c:pt>
                <c:pt idx="292">
                  <c:v>9.0338569619875207E-3</c:v>
                </c:pt>
                <c:pt idx="293">
                  <c:v>8.7272331282190699E-3</c:v>
                </c:pt>
                <c:pt idx="294">
                  <c:v>8.8400779232390286E-3</c:v>
                </c:pt>
                <c:pt idx="295">
                  <c:v>8.4996139259672209E-3</c:v>
                </c:pt>
                <c:pt idx="296">
                  <c:v>8.1794958129817082E-3</c:v>
                </c:pt>
                <c:pt idx="297">
                  <c:v>8.1776413605090421E-3</c:v>
                </c:pt>
                <c:pt idx="298">
                  <c:v>7.8843204328493018E-3</c:v>
                </c:pt>
                <c:pt idx="299">
                  <c:v>7.6898553848660121E-3</c:v>
                </c:pt>
                <c:pt idx="300">
                  <c:v>7.7859029699265782E-3</c:v>
                </c:pt>
                <c:pt idx="301">
                  <c:v>7.8121561759038512E-3</c:v>
                </c:pt>
                <c:pt idx="302">
                  <c:v>7.5410586382266354E-3</c:v>
                </c:pt>
                <c:pt idx="303">
                  <c:v>8.3361002230890845E-3</c:v>
                </c:pt>
                <c:pt idx="304">
                  <c:v>8.1986156756034961E-3</c:v>
                </c:pt>
                <c:pt idx="305">
                  <c:v>7.9968593594546469E-3</c:v>
                </c:pt>
                <c:pt idx="306">
                  <c:v>7.7780540465628338E-3</c:v>
                </c:pt>
                <c:pt idx="307">
                  <c:v>7.6490553244864057E-3</c:v>
                </c:pt>
                <c:pt idx="308">
                  <c:v>7.7099169889260858E-3</c:v>
                </c:pt>
                <c:pt idx="309">
                  <c:v>7.6991718468584804E-3</c:v>
                </c:pt>
                <c:pt idx="310">
                  <c:v>7.4477850724268806E-3</c:v>
                </c:pt>
                <c:pt idx="311">
                  <c:v>7.2621096329522185E-3</c:v>
                </c:pt>
                <c:pt idx="312">
                  <c:v>7.2916333254733788E-3</c:v>
                </c:pt>
                <c:pt idx="313">
                  <c:v>7.210665683215817E-3</c:v>
                </c:pt>
                <c:pt idx="314">
                  <c:v>6.9981242178257146E-3</c:v>
                </c:pt>
                <c:pt idx="315">
                  <c:v>6.784669553885507E-3</c:v>
                </c:pt>
                <c:pt idx="316">
                  <c:v>6.7067075703065296E-3</c:v>
                </c:pt>
                <c:pt idx="317">
                  <c:v>6.7136814214119071E-3</c:v>
                </c:pt>
                <c:pt idx="318">
                  <c:v>6.5734689369675529E-3</c:v>
                </c:pt>
                <c:pt idx="319">
                  <c:v>7.0867267063698209E-3</c:v>
                </c:pt>
                <c:pt idx="320">
                  <c:v>6.9417461395885798E-3</c:v>
                </c:pt>
                <c:pt idx="321">
                  <c:v>7.2742158584987509E-3</c:v>
                </c:pt>
                <c:pt idx="322">
                  <c:v>7.0548403461642073E-3</c:v>
                </c:pt>
                <c:pt idx="323">
                  <c:v>6.9132181430048394E-3</c:v>
                </c:pt>
                <c:pt idx="324">
                  <c:v>7.0250107944092579E-3</c:v>
                </c:pt>
                <c:pt idx="325">
                  <c:v>6.871644485914475E-3</c:v>
                </c:pt>
                <c:pt idx="326">
                  <c:v>6.9434086290924421E-3</c:v>
                </c:pt>
                <c:pt idx="327">
                  <c:v>8.2470767206707426E-3</c:v>
                </c:pt>
                <c:pt idx="328">
                  <c:v>8.6926401976953026E-3</c:v>
                </c:pt>
                <c:pt idx="329">
                  <c:v>8.6554371302074353E-3</c:v>
                </c:pt>
                <c:pt idx="330">
                  <c:v>9.8845536786858427E-3</c:v>
                </c:pt>
                <c:pt idx="331">
                  <c:v>1.0938241086257208E-2</c:v>
                </c:pt>
                <c:pt idx="332">
                  <c:v>1.0850391540296293E-2</c:v>
                </c:pt>
                <c:pt idx="333">
                  <c:v>1.0424867740590512E-2</c:v>
                </c:pt>
                <c:pt idx="334">
                  <c:v>1.0746214787036894E-2</c:v>
                </c:pt>
                <c:pt idx="335">
                  <c:v>1.0301162906554253E-2</c:v>
                </c:pt>
                <c:pt idx="336">
                  <c:v>1.0022004923514892E-2</c:v>
                </c:pt>
                <c:pt idx="337">
                  <c:v>9.8753638748325968E-3</c:v>
                </c:pt>
                <c:pt idx="338">
                  <c:v>1.0300829516247813E-2</c:v>
                </c:pt>
                <c:pt idx="339">
                  <c:v>9.9711107383660576E-3</c:v>
                </c:pt>
                <c:pt idx="340">
                  <c:v>1.009643301996906E-2</c:v>
                </c:pt>
                <c:pt idx="341">
                  <c:v>9.8427095781564548E-3</c:v>
                </c:pt>
                <c:pt idx="342">
                  <c:v>9.6301969604155966E-3</c:v>
                </c:pt>
                <c:pt idx="343">
                  <c:v>9.2508051792953277E-3</c:v>
                </c:pt>
                <c:pt idx="344">
                  <c:v>8.9017328476989517E-3</c:v>
                </c:pt>
                <c:pt idx="345">
                  <c:v>8.6221612046762826E-3</c:v>
                </c:pt>
                <c:pt idx="346">
                  <c:v>8.7891996643222094E-3</c:v>
                </c:pt>
                <c:pt idx="347">
                  <c:v>8.4962520179785572E-3</c:v>
                </c:pt>
                <c:pt idx="348">
                  <c:v>8.2213064798252189E-3</c:v>
                </c:pt>
                <c:pt idx="349">
                  <c:v>7.945103516357967E-3</c:v>
                </c:pt>
                <c:pt idx="350">
                  <c:v>7.9394144573114011E-3</c:v>
                </c:pt>
                <c:pt idx="351">
                  <c:v>7.6945933406789343E-3</c:v>
                </c:pt>
                <c:pt idx="352">
                  <c:v>7.5137670581442439E-3</c:v>
                </c:pt>
                <c:pt idx="353">
                  <c:v>7.2553355624567295E-3</c:v>
                </c:pt>
                <c:pt idx="354">
                  <c:v>7.0361040726226705E-3</c:v>
                </c:pt>
                <c:pt idx="355">
                  <c:v>7.0205328253583523E-3</c:v>
                </c:pt>
                <c:pt idx="356">
                  <c:v>6.7931848332500348E-3</c:v>
                </c:pt>
                <c:pt idx="357">
                  <c:v>6.6729858296521241E-3</c:v>
                </c:pt>
                <c:pt idx="358">
                  <c:v>7.4384621179882796E-3</c:v>
                </c:pt>
                <c:pt idx="359">
                  <c:v>7.1836563911528784E-3</c:v>
                </c:pt>
                <c:pt idx="360">
                  <c:v>7.1887668915782141E-3</c:v>
                </c:pt>
                <c:pt idx="361">
                  <c:v>6.9586731869220328E-3</c:v>
                </c:pt>
                <c:pt idx="362">
                  <c:v>7.0353492375162825E-3</c:v>
                </c:pt>
                <c:pt idx="363">
                  <c:v>6.9195125728669891E-3</c:v>
                </c:pt>
                <c:pt idx="364">
                  <c:v>7.1154791266136233E-3</c:v>
                </c:pt>
                <c:pt idx="365">
                  <c:v>6.9508085793550138E-3</c:v>
                </c:pt>
                <c:pt idx="366">
                  <c:v>6.8373450391835781E-3</c:v>
                </c:pt>
                <c:pt idx="367">
                  <c:v>7.0594461464587883E-3</c:v>
                </c:pt>
                <c:pt idx="368">
                  <c:v>7.0760136249898697E-3</c:v>
                </c:pt>
                <c:pt idx="369">
                  <c:v>6.9173164336308384E-3</c:v>
                </c:pt>
                <c:pt idx="370">
                  <c:v>6.7023559672670071E-3</c:v>
                </c:pt>
                <c:pt idx="371">
                  <c:v>6.6548428069627998E-3</c:v>
                </c:pt>
                <c:pt idx="372">
                  <c:v>6.7661625198430905E-3</c:v>
                </c:pt>
                <c:pt idx="373">
                  <c:v>7.3328069630319648E-3</c:v>
                </c:pt>
                <c:pt idx="374">
                  <c:v>7.0990237447796948E-3</c:v>
                </c:pt>
                <c:pt idx="375">
                  <c:v>7.0725531890647583E-3</c:v>
                </c:pt>
                <c:pt idx="376">
                  <c:v>7.295639868390426E-3</c:v>
                </c:pt>
                <c:pt idx="377">
                  <c:v>7.199794831380937E-3</c:v>
                </c:pt>
                <c:pt idx="378">
                  <c:v>7.4685242645112226E-3</c:v>
                </c:pt>
                <c:pt idx="379">
                  <c:v>8.146475040517456E-3</c:v>
                </c:pt>
                <c:pt idx="380">
                  <c:v>8.018065734448401E-3</c:v>
                </c:pt>
                <c:pt idx="381">
                  <c:v>7.9719468516832783E-3</c:v>
                </c:pt>
                <c:pt idx="382">
                  <c:v>8.5167860738470467E-3</c:v>
                </c:pt>
                <c:pt idx="383">
                  <c:v>8.2274066963425214E-3</c:v>
                </c:pt>
                <c:pt idx="384">
                  <c:v>8.0298351311439125E-3</c:v>
                </c:pt>
                <c:pt idx="385">
                  <c:v>8.2974675051128936E-3</c:v>
                </c:pt>
                <c:pt idx="386">
                  <c:v>8.0518638734131728E-3</c:v>
                </c:pt>
                <c:pt idx="387">
                  <c:v>7.8818395051314938E-3</c:v>
                </c:pt>
                <c:pt idx="388">
                  <c:v>7.6868010851991169E-3</c:v>
                </c:pt>
                <c:pt idx="389">
                  <c:v>7.4427333934644025E-3</c:v>
                </c:pt>
                <c:pt idx="390">
                  <c:v>7.2946700946997798E-3</c:v>
                </c:pt>
                <c:pt idx="391">
                  <c:v>7.073427378037382E-3</c:v>
                </c:pt>
                <c:pt idx="392">
                  <c:v>7.1485932061590993E-3</c:v>
                </c:pt>
                <c:pt idx="393">
                  <c:v>8.1233047186865231E-3</c:v>
                </c:pt>
                <c:pt idx="394">
                  <c:v>7.9013048795086391E-3</c:v>
                </c:pt>
                <c:pt idx="395">
                  <c:v>7.6204928034912618E-3</c:v>
                </c:pt>
                <c:pt idx="396">
                  <c:v>7.4132310457400603E-3</c:v>
                </c:pt>
                <c:pt idx="397">
                  <c:v>7.4410565951773073E-3</c:v>
                </c:pt>
                <c:pt idx="398">
                  <c:v>7.1854334162510984E-3</c:v>
                </c:pt>
                <c:pt idx="399">
                  <c:v>7.0205335851663527E-3</c:v>
                </c:pt>
                <c:pt idx="400">
                  <c:v>6.8008325310944077E-3</c:v>
                </c:pt>
                <c:pt idx="401">
                  <c:v>7.1444019837406713E-3</c:v>
                </c:pt>
                <c:pt idx="402">
                  <c:v>7.0815634437350452E-3</c:v>
                </c:pt>
                <c:pt idx="403">
                  <c:v>6.8805251564677495E-3</c:v>
                </c:pt>
                <c:pt idx="404">
                  <c:v>8.4960431932321993E-3</c:v>
                </c:pt>
                <c:pt idx="405">
                  <c:v>8.6790906510145517E-3</c:v>
                </c:pt>
                <c:pt idx="406">
                  <c:v>8.4350465604039453E-3</c:v>
                </c:pt>
                <c:pt idx="407">
                  <c:v>8.1840482420602132E-3</c:v>
                </c:pt>
                <c:pt idx="408">
                  <c:v>8.0131213112269312E-3</c:v>
                </c:pt>
                <c:pt idx="409">
                  <c:v>7.7222410677658289E-3</c:v>
                </c:pt>
                <c:pt idx="410">
                  <c:v>7.7840004286168418E-3</c:v>
                </c:pt>
                <c:pt idx="411">
                  <c:v>8.2597402211804418E-3</c:v>
                </c:pt>
                <c:pt idx="412">
                  <c:v>8.6004664571352231E-3</c:v>
                </c:pt>
                <c:pt idx="413">
                  <c:v>8.2839360310079015E-3</c:v>
                </c:pt>
                <c:pt idx="414">
                  <c:v>8.237354686744738E-3</c:v>
                </c:pt>
                <c:pt idx="415">
                  <c:v>7.9337458862461605E-3</c:v>
                </c:pt>
                <c:pt idx="416">
                  <c:v>7.6866235594538835E-3</c:v>
                </c:pt>
                <c:pt idx="417">
                  <c:v>7.53630597703904E-3</c:v>
                </c:pt>
                <c:pt idx="418">
                  <c:v>7.3781619078926112E-3</c:v>
                </c:pt>
                <c:pt idx="419">
                  <c:v>8.588128770708062E-3</c:v>
                </c:pt>
                <c:pt idx="420">
                  <c:v>8.3813185784036535E-3</c:v>
                </c:pt>
                <c:pt idx="421">
                  <c:v>8.0714571251650907E-3</c:v>
                </c:pt>
                <c:pt idx="422">
                  <c:v>8.1521610237599868E-3</c:v>
                </c:pt>
                <c:pt idx="423">
                  <c:v>8.4794008055917424E-3</c:v>
                </c:pt>
                <c:pt idx="424">
                  <c:v>8.1646630190803284E-3</c:v>
                </c:pt>
                <c:pt idx="425">
                  <c:v>7.8672007655319811E-3</c:v>
                </c:pt>
                <c:pt idx="426">
                  <c:v>7.6962163248756937E-3</c:v>
                </c:pt>
                <c:pt idx="427">
                  <c:v>7.448889576863473E-3</c:v>
                </c:pt>
                <c:pt idx="428">
                  <c:v>7.3971646819120506E-3</c:v>
                </c:pt>
                <c:pt idx="429">
                  <c:v>7.3571783989641402E-3</c:v>
                </c:pt>
                <c:pt idx="430">
                  <c:v>7.1420331970980504E-3</c:v>
                </c:pt>
                <c:pt idx="431">
                  <c:v>7.6160771501007961E-3</c:v>
                </c:pt>
                <c:pt idx="432">
                  <c:v>7.3512869182182803E-3</c:v>
                </c:pt>
                <c:pt idx="433">
                  <c:v>7.6318189454626581E-3</c:v>
                </c:pt>
                <c:pt idx="434">
                  <c:v>7.4640763497842806E-3</c:v>
                </c:pt>
                <c:pt idx="435">
                  <c:v>7.2104047354180443E-3</c:v>
                </c:pt>
                <c:pt idx="436">
                  <c:v>7.0038510690915911E-3</c:v>
                </c:pt>
                <c:pt idx="437">
                  <c:v>7.2348471390018118E-3</c:v>
                </c:pt>
                <c:pt idx="438">
                  <c:v>6.9925338307438864E-3</c:v>
                </c:pt>
                <c:pt idx="439">
                  <c:v>6.7867859306085824E-3</c:v>
                </c:pt>
                <c:pt idx="440">
                  <c:v>6.854549685772769E-3</c:v>
                </c:pt>
                <c:pt idx="441">
                  <c:v>6.8947105416764702E-3</c:v>
                </c:pt>
                <c:pt idx="442">
                  <c:v>6.6879382573192762E-3</c:v>
                </c:pt>
                <c:pt idx="443">
                  <c:v>6.542089045902884E-3</c:v>
                </c:pt>
                <c:pt idx="444">
                  <c:v>6.480088352478341E-3</c:v>
                </c:pt>
                <c:pt idx="445">
                  <c:v>6.9664161159980744E-3</c:v>
                </c:pt>
                <c:pt idx="446">
                  <c:v>6.8028527223681088E-3</c:v>
                </c:pt>
                <c:pt idx="447">
                  <c:v>6.822265484325951E-3</c:v>
                </c:pt>
                <c:pt idx="448">
                  <c:v>6.7107771595315705E-3</c:v>
                </c:pt>
                <c:pt idx="449">
                  <c:v>6.5289574695116979E-3</c:v>
                </c:pt>
                <c:pt idx="450">
                  <c:v>6.3429050898054281E-3</c:v>
                </c:pt>
                <c:pt idx="451">
                  <c:v>6.1661910809781492E-3</c:v>
                </c:pt>
                <c:pt idx="452">
                  <c:v>6.7632296269745469E-3</c:v>
                </c:pt>
                <c:pt idx="453">
                  <c:v>7.0194219589573359E-3</c:v>
                </c:pt>
                <c:pt idx="454">
                  <c:v>7.3213927466207621E-3</c:v>
                </c:pt>
                <c:pt idx="455">
                  <c:v>7.0972609872617352E-3</c:v>
                </c:pt>
                <c:pt idx="456">
                  <c:v>7.198026589437129E-3</c:v>
                </c:pt>
                <c:pt idx="457">
                  <c:v>7.1835766852323107E-3</c:v>
                </c:pt>
                <c:pt idx="458">
                  <c:v>7.1772038633337344E-3</c:v>
                </c:pt>
                <c:pt idx="459">
                  <c:v>6.9383855916387302E-3</c:v>
                </c:pt>
                <c:pt idx="460">
                  <c:v>6.8987589389791033E-3</c:v>
                </c:pt>
                <c:pt idx="461">
                  <c:v>6.9351248125231277E-3</c:v>
                </c:pt>
                <c:pt idx="462">
                  <c:v>6.7723963880488179E-3</c:v>
                </c:pt>
                <c:pt idx="463">
                  <c:v>6.6627362815009855E-3</c:v>
                </c:pt>
                <c:pt idx="464">
                  <c:v>6.963682751350256E-3</c:v>
                </c:pt>
                <c:pt idx="465">
                  <c:v>7.2378572932140159E-3</c:v>
                </c:pt>
                <c:pt idx="466">
                  <c:v>6.9982637137073677E-3</c:v>
                </c:pt>
                <c:pt idx="467">
                  <c:v>6.8059164889151275E-3</c:v>
                </c:pt>
                <c:pt idx="468">
                  <c:v>6.7405157549188192E-3</c:v>
                </c:pt>
                <c:pt idx="469">
                  <c:v>6.54365856136858E-3</c:v>
                </c:pt>
                <c:pt idx="470">
                  <c:v>7.8884396068432776E-3</c:v>
                </c:pt>
                <c:pt idx="471">
                  <c:v>7.6608504166552193E-3</c:v>
                </c:pt>
                <c:pt idx="472">
                  <c:v>7.5474982236628267E-3</c:v>
                </c:pt>
                <c:pt idx="473">
                  <c:v>7.5752695091513746E-3</c:v>
                </c:pt>
                <c:pt idx="474">
                  <c:v>7.318021869739239E-3</c:v>
                </c:pt>
                <c:pt idx="475">
                  <c:v>7.3413685528180188E-3</c:v>
                </c:pt>
                <c:pt idx="476">
                  <c:v>7.9804172120612783E-3</c:v>
                </c:pt>
                <c:pt idx="477">
                  <c:v>9.7938382736167291E-3</c:v>
                </c:pt>
                <c:pt idx="478">
                  <c:v>9.7862521588575647E-3</c:v>
                </c:pt>
                <c:pt idx="479">
                  <c:v>9.4032457177618614E-3</c:v>
                </c:pt>
                <c:pt idx="480">
                  <c:v>9.1109443432964218E-3</c:v>
                </c:pt>
                <c:pt idx="481">
                  <c:v>8.7778343690876545E-3</c:v>
                </c:pt>
                <c:pt idx="482">
                  <c:v>8.4919376789939806E-3</c:v>
                </c:pt>
                <c:pt idx="483">
                  <c:v>8.2634792716419856E-3</c:v>
                </c:pt>
                <c:pt idx="484">
                  <c:v>8.1139133968986896E-3</c:v>
                </c:pt>
                <c:pt idx="485">
                  <c:v>7.8199700423071585E-3</c:v>
                </c:pt>
                <c:pt idx="486">
                  <c:v>8.1372217787107626E-3</c:v>
                </c:pt>
                <c:pt idx="487">
                  <c:v>8.1859778905569672E-3</c:v>
                </c:pt>
                <c:pt idx="488">
                  <c:v>7.8922942402998644E-3</c:v>
                </c:pt>
                <c:pt idx="489">
                  <c:v>7.6093177684615435E-3</c:v>
                </c:pt>
                <c:pt idx="490">
                  <c:v>7.3452556048620816E-3</c:v>
                </c:pt>
                <c:pt idx="491">
                  <c:v>7.123031241005085E-3</c:v>
                </c:pt>
                <c:pt idx="492">
                  <c:v>7.0122267497045518E-3</c:v>
                </c:pt>
                <c:pt idx="493">
                  <c:v>7.199898006553347E-3</c:v>
                </c:pt>
                <c:pt idx="494">
                  <c:v>7.0201949552512787E-3</c:v>
                </c:pt>
                <c:pt idx="495">
                  <c:v>7.5673931047946681E-3</c:v>
                </c:pt>
                <c:pt idx="496">
                  <c:v>7.3072044299529737E-3</c:v>
                </c:pt>
                <c:pt idx="497">
                  <c:v>7.2731991715486218E-3</c:v>
                </c:pt>
                <c:pt idx="498">
                  <c:v>7.4574305138953804E-3</c:v>
                </c:pt>
                <c:pt idx="499">
                  <c:v>7.2009895272795669E-3</c:v>
                </c:pt>
                <c:pt idx="500">
                  <c:v>7.0450298422611891E-3</c:v>
                </c:pt>
                <c:pt idx="501">
                  <c:v>6.937306788430477E-3</c:v>
                </c:pt>
                <c:pt idx="502">
                  <c:v>6.8226481677553918E-3</c:v>
                </c:pt>
                <c:pt idx="503">
                  <c:v>6.7853722313059887E-3</c:v>
                </c:pt>
                <c:pt idx="504">
                  <c:v>6.766967334536144E-3</c:v>
                </c:pt>
                <c:pt idx="505">
                  <c:v>6.6462406972704812E-3</c:v>
                </c:pt>
                <c:pt idx="506">
                  <c:v>6.5778342475152707E-3</c:v>
                </c:pt>
                <c:pt idx="507">
                  <c:v>6.4334415481346252E-3</c:v>
                </c:pt>
                <c:pt idx="508">
                  <c:v>6.4641664627004955E-3</c:v>
                </c:pt>
                <c:pt idx="509">
                  <c:v>6.2791101620927317E-3</c:v>
                </c:pt>
                <c:pt idx="510">
                  <c:v>6.1702066618594606E-3</c:v>
                </c:pt>
                <c:pt idx="511">
                  <c:v>6.063218281125265E-3</c:v>
                </c:pt>
                <c:pt idx="512">
                  <c:v>6.4711702819677764E-3</c:v>
                </c:pt>
                <c:pt idx="513">
                  <c:v>6.4507401524926313E-3</c:v>
                </c:pt>
                <c:pt idx="514">
                  <c:v>6.2802474648506676E-3</c:v>
                </c:pt>
                <c:pt idx="515">
                  <c:v>6.1722228409514272E-3</c:v>
                </c:pt>
                <c:pt idx="516">
                  <c:v>6.0217768833468743E-3</c:v>
                </c:pt>
                <c:pt idx="517">
                  <c:v>5.8794901494010317E-3</c:v>
                </c:pt>
                <c:pt idx="518">
                  <c:v>5.8038518119995696E-3</c:v>
                </c:pt>
                <c:pt idx="519">
                  <c:v>5.6634407180075341E-3</c:v>
                </c:pt>
                <c:pt idx="520">
                  <c:v>5.5275364869927322E-3</c:v>
                </c:pt>
                <c:pt idx="521">
                  <c:v>5.4115962898794116E-3</c:v>
                </c:pt>
                <c:pt idx="522">
                  <c:v>5.3175851285388086E-3</c:v>
                </c:pt>
                <c:pt idx="523">
                  <c:v>5.3054215995863557E-3</c:v>
                </c:pt>
                <c:pt idx="524">
                  <c:v>5.3977752832759978E-3</c:v>
                </c:pt>
                <c:pt idx="525">
                  <c:v>5.6609547587965822E-3</c:v>
                </c:pt>
                <c:pt idx="526">
                  <c:v>5.5833784538732315E-3</c:v>
                </c:pt>
                <c:pt idx="527">
                  <c:v>5.618449920389808E-3</c:v>
                </c:pt>
                <c:pt idx="528">
                  <c:v>5.5748935301790335E-3</c:v>
                </c:pt>
                <c:pt idx="529">
                  <c:v>5.5566816421251247E-3</c:v>
                </c:pt>
                <c:pt idx="530">
                  <c:v>5.4460256089648579E-3</c:v>
                </c:pt>
                <c:pt idx="531">
                  <c:v>5.3276108735360612E-3</c:v>
                </c:pt>
                <c:pt idx="532">
                  <c:v>5.8187985542731743E-3</c:v>
                </c:pt>
                <c:pt idx="533">
                  <c:v>5.9595742963774595E-3</c:v>
                </c:pt>
                <c:pt idx="534">
                  <c:v>5.802448468597894E-3</c:v>
                </c:pt>
                <c:pt idx="535">
                  <c:v>6.023514416440905E-3</c:v>
                </c:pt>
                <c:pt idx="536">
                  <c:v>5.9347007644065019E-3</c:v>
                </c:pt>
                <c:pt idx="537">
                  <c:v>5.8515978830969524E-3</c:v>
                </c:pt>
                <c:pt idx="538">
                  <c:v>6.5171346604794194E-3</c:v>
                </c:pt>
                <c:pt idx="539">
                  <c:v>7.0833805576358535E-3</c:v>
                </c:pt>
                <c:pt idx="540">
                  <c:v>6.9529745505091693E-3</c:v>
                </c:pt>
                <c:pt idx="541">
                  <c:v>6.7346523505570207E-3</c:v>
                </c:pt>
                <c:pt idx="542">
                  <c:v>7.9629325674640955E-3</c:v>
                </c:pt>
                <c:pt idx="543">
                  <c:v>7.7357740221651559E-3</c:v>
                </c:pt>
                <c:pt idx="544">
                  <c:v>7.4681680946537179E-3</c:v>
                </c:pt>
                <c:pt idx="545">
                  <c:v>7.7153578752203059E-3</c:v>
                </c:pt>
                <c:pt idx="546">
                  <c:v>8.0296851969352042E-3</c:v>
                </c:pt>
                <c:pt idx="547">
                  <c:v>7.7633330507387664E-3</c:v>
                </c:pt>
                <c:pt idx="548">
                  <c:v>7.5365457249615764E-3</c:v>
                </c:pt>
                <c:pt idx="549">
                  <c:v>7.3148195974510645E-3</c:v>
                </c:pt>
                <c:pt idx="550">
                  <c:v>7.1241927585993341E-3</c:v>
                </c:pt>
                <c:pt idx="551">
                  <c:v>7.1274443572232728E-3</c:v>
                </c:pt>
                <c:pt idx="552">
                  <c:v>6.9999643490611515E-3</c:v>
                </c:pt>
                <c:pt idx="553">
                  <c:v>7.1280719626029805E-3</c:v>
                </c:pt>
                <c:pt idx="554">
                  <c:v>6.9572691372901049E-3</c:v>
                </c:pt>
                <c:pt idx="555">
                  <c:v>6.9647419138012812E-3</c:v>
                </c:pt>
                <c:pt idx="556">
                  <c:v>6.9665583051135059E-3</c:v>
                </c:pt>
                <c:pt idx="557">
                  <c:v>6.7718341732103792E-3</c:v>
                </c:pt>
                <c:pt idx="558">
                  <c:v>7.5071284899089451E-3</c:v>
                </c:pt>
                <c:pt idx="559">
                  <c:v>7.2831109146428378E-3</c:v>
                </c:pt>
                <c:pt idx="560">
                  <c:v>7.1196946181242299E-3</c:v>
                </c:pt>
                <c:pt idx="561">
                  <c:v>7.4080541517254853E-3</c:v>
                </c:pt>
                <c:pt idx="562">
                  <c:v>7.239313460599711E-3</c:v>
                </c:pt>
                <c:pt idx="563">
                  <c:v>7.0042058756083526E-3</c:v>
                </c:pt>
                <c:pt idx="564">
                  <c:v>6.8093054856712522E-3</c:v>
                </c:pt>
                <c:pt idx="565">
                  <c:v>6.6202910573666266E-3</c:v>
                </c:pt>
                <c:pt idx="566">
                  <c:v>6.5570968684501713E-3</c:v>
                </c:pt>
                <c:pt idx="567">
                  <c:v>6.3725186529817752E-3</c:v>
                </c:pt>
                <c:pt idx="568">
                  <c:v>6.1975381539292737E-3</c:v>
                </c:pt>
                <c:pt idx="569">
                  <c:v>6.3554651770983137E-3</c:v>
                </c:pt>
                <c:pt idx="570">
                  <c:v>6.2089771728619757E-3</c:v>
                </c:pt>
                <c:pt idx="571">
                  <c:v>6.2795862139122371E-3</c:v>
                </c:pt>
                <c:pt idx="572">
                  <c:v>6.1668306027072425E-3</c:v>
                </c:pt>
                <c:pt idx="573">
                  <c:v>6.2726119779653571E-3</c:v>
                </c:pt>
                <c:pt idx="574">
                  <c:v>6.1295046882481113E-3</c:v>
                </c:pt>
                <c:pt idx="575">
                  <c:v>6.1982054734783052E-3</c:v>
                </c:pt>
                <c:pt idx="576">
                  <c:v>6.123892332522445E-3</c:v>
                </c:pt>
                <c:pt idx="577">
                  <c:v>6.0947642272364336E-3</c:v>
                </c:pt>
                <c:pt idx="578">
                  <c:v>6.0366371675683239E-3</c:v>
                </c:pt>
                <c:pt idx="579">
                  <c:v>5.9549014159784325E-3</c:v>
                </c:pt>
                <c:pt idx="580">
                  <c:v>6.151555372530493E-3</c:v>
                </c:pt>
                <c:pt idx="581">
                  <c:v>6.1150336226528778E-3</c:v>
                </c:pt>
                <c:pt idx="582">
                  <c:v>5.9592072847366086E-3</c:v>
                </c:pt>
                <c:pt idx="583">
                  <c:v>5.8934012215040681E-3</c:v>
                </c:pt>
                <c:pt idx="584">
                  <c:v>5.7713439550642637E-3</c:v>
                </c:pt>
                <c:pt idx="585">
                  <c:v>5.6569060326451676E-3</c:v>
                </c:pt>
                <c:pt idx="586">
                  <c:v>6.4315793625504651E-3</c:v>
                </c:pt>
                <c:pt idx="587">
                  <c:v>6.2627087053481858E-3</c:v>
                </c:pt>
                <c:pt idx="588">
                  <c:v>6.3429407030778494E-3</c:v>
                </c:pt>
                <c:pt idx="589">
                  <c:v>7.7867609249351937E-3</c:v>
                </c:pt>
                <c:pt idx="590">
                  <c:v>7.6123691806878743E-3</c:v>
                </c:pt>
                <c:pt idx="591">
                  <c:v>7.418180890802286E-3</c:v>
                </c:pt>
                <c:pt idx="592">
                  <c:v>7.1698050517904266E-3</c:v>
                </c:pt>
                <c:pt idx="593">
                  <c:v>6.9717508889428018E-3</c:v>
                </c:pt>
                <c:pt idx="594">
                  <c:v>7.0818293899971305E-3</c:v>
                </c:pt>
                <c:pt idx="595">
                  <c:v>6.8597646328728036E-3</c:v>
                </c:pt>
                <c:pt idx="596">
                  <c:v>8.3024571758271645E-3</c:v>
                </c:pt>
                <c:pt idx="597">
                  <c:v>8.0411308499068034E-3</c:v>
                </c:pt>
                <c:pt idx="598">
                  <c:v>7.7486155647370552E-3</c:v>
                </c:pt>
                <c:pt idx="599">
                  <c:v>7.6529090333954204E-3</c:v>
                </c:pt>
                <c:pt idx="600">
                  <c:v>7.4237408417541003E-3</c:v>
                </c:pt>
                <c:pt idx="601">
                  <c:v>7.9873644514477319E-3</c:v>
                </c:pt>
                <c:pt idx="602">
                  <c:v>8.0805823463119906E-3</c:v>
                </c:pt>
                <c:pt idx="603">
                  <c:v>8.2638527928441414E-3</c:v>
                </c:pt>
                <c:pt idx="604">
                  <c:v>8.2272002994099539E-3</c:v>
                </c:pt>
                <c:pt idx="605">
                  <c:v>7.9296948727511449E-3</c:v>
                </c:pt>
                <c:pt idx="606">
                  <c:v>7.8554503418790493E-3</c:v>
                </c:pt>
                <c:pt idx="607">
                  <c:v>7.6872519204174618E-3</c:v>
                </c:pt>
                <c:pt idx="608">
                  <c:v>7.5831235742462068E-3</c:v>
                </c:pt>
                <c:pt idx="609">
                  <c:v>7.4432020467974022E-3</c:v>
                </c:pt>
                <c:pt idx="610">
                  <c:v>8.5455160908592467E-3</c:v>
                </c:pt>
                <c:pt idx="611">
                  <c:v>8.5062224052425365E-3</c:v>
                </c:pt>
                <c:pt idx="612">
                  <c:v>8.9766663883886818E-3</c:v>
                </c:pt>
                <c:pt idx="613">
                  <c:v>8.634312819258529E-3</c:v>
                </c:pt>
                <c:pt idx="614">
                  <c:v>8.3139504109673162E-3</c:v>
                </c:pt>
                <c:pt idx="615">
                  <c:v>8.4650102348880329E-3</c:v>
                </c:pt>
                <c:pt idx="616">
                  <c:v>8.2219032770212315E-3</c:v>
                </c:pt>
                <c:pt idx="617">
                  <c:v>8.2045588977525136E-3</c:v>
                </c:pt>
                <c:pt idx="618">
                  <c:v>7.9510022811730106E-3</c:v>
                </c:pt>
                <c:pt idx="619">
                  <c:v>7.7332870363705508E-3</c:v>
                </c:pt>
                <c:pt idx="620">
                  <c:v>7.4613912022864276E-3</c:v>
                </c:pt>
                <c:pt idx="621">
                  <c:v>7.2548089960282319E-3</c:v>
                </c:pt>
                <c:pt idx="622">
                  <c:v>7.2530490327765897E-3</c:v>
                </c:pt>
                <c:pt idx="623">
                  <c:v>7.163172278234849E-3</c:v>
                </c:pt>
                <c:pt idx="624">
                  <c:v>7.2508949291170133E-3</c:v>
                </c:pt>
                <c:pt idx="625">
                  <c:v>7.5357665581732777E-3</c:v>
                </c:pt>
                <c:pt idx="626">
                  <c:v>7.2752736528019623E-3</c:v>
                </c:pt>
                <c:pt idx="627">
                  <c:v>7.0301624837081581E-3</c:v>
                </c:pt>
                <c:pt idx="628">
                  <c:v>7.5648578654495448E-3</c:v>
                </c:pt>
                <c:pt idx="629">
                  <c:v>7.6002259827802994E-3</c:v>
                </c:pt>
                <c:pt idx="630">
                  <c:v>7.3404430071628574E-3</c:v>
                </c:pt>
                <c:pt idx="631">
                  <c:v>7.5992187482873848E-3</c:v>
                </c:pt>
                <c:pt idx="632">
                  <c:v>7.4931381728875375E-3</c:v>
                </c:pt>
                <c:pt idx="633">
                  <c:v>7.5626321246047203E-3</c:v>
                </c:pt>
                <c:pt idx="634">
                  <c:v>7.4929317369662757E-3</c:v>
                </c:pt>
                <c:pt idx="635">
                  <c:v>7.3374802007875857E-3</c:v>
                </c:pt>
                <c:pt idx="636">
                  <c:v>7.1571217897867766E-3</c:v>
                </c:pt>
                <c:pt idx="637">
                  <c:v>6.9910378487743306E-3</c:v>
                </c:pt>
                <c:pt idx="638">
                  <c:v>7.0258890988669507E-3</c:v>
                </c:pt>
                <c:pt idx="639">
                  <c:v>7.3207228253064048E-3</c:v>
                </c:pt>
                <c:pt idx="640">
                  <c:v>7.8436436866369998E-3</c:v>
                </c:pt>
                <c:pt idx="641">
                  <c:v>7.7470679813980313E-3</c:v>
                </c:pt>
                <c:pt idx="642">
                  <c:v>7.6587825900235381E-3</c:v>
                </c:pt>
                <c:pt idx="643">
                  <c:v>7.3952932342430128E-3</c:v>
                </c:pt>
                <c:pt idx="644">
                  <c:v>7.1476287547229877E-3</c:v>
                </c:pt>
                <c:pt idx="645">
                  <c:v>7.0315915842277818E-3</c:v>
                </c:pt>
                <c:pt idx="646">
                  <c:v>6.8653989110565002E-3</c:v>
                </c:pt>
                <c:pt idx="647">
                  <c:v>6.6483324779292681E-3</c:v>
                </c:pt>
                <c:pt idx="648">
                  <c:v>6.4512326693772527E-3</c:v>
                </c:pt>
                <c:pt idx="649">
                  <c:v>6.3481536311022968E-3</c:v>
                </c:pt>
                <c:pt idx="650">
                  <c:v>6.1742319606910142E-3</c:v>
                </c:pt>
                <c:pt idx="651">
                  <c:v>6.5659804036666053E-3</c:v>
                </c:pt>
                <c:pt idx="652">
                  <c:v>6.8120234098265047E-3</c:v>
                </c:pt>
                <c:pt idx="653">
                  <c:v>7.0590153758055812E-3</c:v>
                </c:pt>
                <c:pt idx="654">
                  <c:v>7.1091003953616385E-3</c:v>
                </c:pt>
                <c:pt idx="655">
                  <c:v>6.8898591014610504E-3</c:v>
                </c:pt>
                <c:pt idx="656">
                  <c:v>6.875005973564682E-3</c:v>
                </c:pt>
                <c:pt idx="657">
                  <c:v>6.9519374529112771E-3</c:v>
                </c:pt>
                <c:pt idx="658">
                  <c:v>6.9490744715123018E-3</c:v>
                </c:pt>
                <c:pt idx="659">
                  <c:v>7.3053353368733491E-3</c:v>
                </c:pt>
                <c:pt idx="660">
                  <c:v>7.0716913634605834E-3</c:v>
                </c:pt>
                <c:pt idx="661">
                  <c:v>7.0649720179091231E-3</c:v>
                </c:pt>
                <c:pt idx="662">
                  <c:v>7.2075993931458998E-3</c:v>
                </c:pt>
                <c:pt idx="663">
                  <c:v>7.6525519276224229E-3</c:v>
                </c:pt>
                <c:pt idx="664">
                  <c:v>7.4112347598900754E-3</c:v>
                </c:pt>
                <c:pt idx="665">
                  <c:v>7.3209513995438763E-3</c:v>
                </c:pt>
                <c:pt idx="666">
                  <c:v>7.1176798327200821E-3</c:v>
                </c:pt>
                <c:pt idx="667">
                  <c:v>1.2309966438429321E-2</c:v>
                </c:pt>
                <c:pt idx="668">
                  <c:v>1.421541291564859E-2</c:v>
                </c:pt>
                <c:pt idx="669">
                  <c:v>1.36043910435564E-2</c:v>
                </c:pt>
                <c:pt idx="670">
                  <c:v>1.5361874056083313E-2</c:v>
                </c:pt>
                <c:pt idx="671">
                  <c:v>1.4671023137660765E-2</c:v>
                </c:pt>
                <c:pt idx="672">
                  <c:v>1.4039874854850306E-2</c:v>
                </c:pt>
                <c:pt idx="673">
                  <c:v>1.3413893539856038E-2</c:v>
                </c:pt>
                <c:pt idx="674">
                  <c:v>1.28837547918026E-2</c:v>
                </c:pt>
                <c:pt idx="675">
                  <c:v>1.2778260104409741E-2</c:v>
                </c:pt>
                <c:pt idx="676">
                  <c:v>1.2353405331691554E-2</c:v>
                </c:pt>
                <c:pt idx="677">
                  <c:v>1.1848874645716373E-2</c:v>
                </c:pt>
                <c:pt idx="678">
                  <c:v>1.1512942227197764E-2</c:v>
                </c:pt>
                <c:pt idx="679">
                  <c:v>1.1023711885912084E-2</c:v>
                </c:pt>
                <c:pt idx="680">
                  <c:v>1.0566788253143944E-2</c:v>
                </c:pt>
                <c:pt idx="681">
                  <c:v>1.0205778117238202E-2</c:v>
                </c:pt>
                <c:pt idx="682">
                  <c:v>9.8325593403384998E-3</c:v>
                </c:pt>
                <c:pt idx="683">
                  <c:v>9.435699449055512E-3</c:v>
                </c:pt>
                <c:pt idx="684">
                  <c:v>9.1599371103907486E-3</c:v>
                </c:pt>
                <c:pt idx="685">
                  <c:v>8.8792824992404377E-3</c:v>
                </c:pt>
                <c:pt idx="686">
                  <c:v>8.678754136120289E-3</c:v>
                </c:pt>
                <c:pt idx="687">
                  <c:v>8.3578441463559999E-3</c:v>
                </c:pt>
                <c:pt idx="688">
                  <c:v>8.300404206657121E-3</c:v>
                </c:pt>
                <c:pt idx="689">
                  <c:v>8.9264602810346701E-3</c:v>
                </c:pt>
                <c:pt idx="690">
                  <c:v>9.229187806810547E-3</c:v>
                </c:pt>
                <c:pt idx="691">
                  <c:v>9.3363079964363851E-3</c:v>
                </c:pt>
                <c:pt idx="692">
                  <c:v>9.1274202995231136E-3</c:v>
                </c:pt>
                <c:pt idx="693">
                  <c:v>8.7791866777255662E-3</c:v>
                </c:pt>
                <c:pt idx="694">
                  <c:v>8.5028921923830155E-3</c:v>
                </c:pt>
                <c:pt idx="695">
                  <c:v>8.3001780796478491E-3</c:v>
                </c:pt>
                <c:pt idx="696">
                  <c:v>8.0936415682561283E-3</c:v>
                </c:pt>
                <c:pt idx="697">
                  <c:v>7.8358149260084452E-3</c:v>
                </c:pt>
                <c:pt idx="698">
                  <c:v>7.6045252459312519E-3</c:v>
                </c:pt>
                <c:pt idx="699">
                  <c:v>7.4799957135502776E-3</c:v>
                </c:pt>
                <c:pt idx="700">
                  <c:v>7.4377793676378449E-3</c:v>
                </c:pt>
                <c:pt idx="701">
                  <c:v>7.7630413630214957E-3</c:v>
                </c:pt>
                <c:pt idx="702">
                  <c:v>7.5221376159203433E-3</c:v>
                </c:pt>
                <c:pt idx="703">
                  <c:v>7.52111284720078E-3</c:v>
                </c:pt>
                <c:pt idx="704">
                  <c:v>7.6232197694667495E-3</c:v>
                </c:pt>
                <c:pt idx="705">
                  <c:v>7.4899871151257787E-3</c:v>
                </c:pt>
                <c:pt idx="706">
                  <c:v>7.2519122356324911E-3</c:v>
                </c:pt>
                <c:pt idx="707">
                  <c:v>7.1741452670200778E-3</c:v>
                </c:pt>
                <c:pt idx="708">
                  <c:v>7.2014362459599116E-3</c:v>
                </c:pt>
                <c:pt idx="709">
                  <c:v>7.0080201198541182E-3</c:v>
                </c:pt>
                <c:pt idx="710">
                  <c:v>7.2586249253425734E-3</c:v>
                </c:pt>
                <c:pt idx="711">
                  <c:v>7.024887692068266E-3</c:v>
                </c:pt>
                <c:pt idx="712">
                  <c:v>6.8004804391161074E-3</c:v>
                </c:pt>
                <c:pt idx="713">
                  <c:v>6.586035871827196E-3</c:v>
                </c:pt>
                <c:pt idx="714">
                  <c:v>6.9038836656473536E-3</c:v>
                </c:pt>
                <c:pt idx="715">
                  <c:v>6.7692101559904058E-3</c:v>
                </c:pt>
                <c:pt idx="716">
                  <c:v>6.7927505668243689E-3</c:v>
                </c:pt>
                <c:pt idx="717">
                  <c:v>7.0137062031667688E-3</c:v>
                </c:pt>
                <c:pt idx="718">
                  <c:v>6.8523735044190197E-3</c:v>
                </c:pt>
                <c:pt idx="719">
                  <c:v>6.6634012898609367E-3</c:v>
                </c:pt>
                <c:pt idx="720">
                  <c:v>6.9495232800745547E-3</c:v>
                </c:pt>
                <c:pt idx="721">
                  <c:v>6.7436451974193625E-3</c:v>
                </c:pt>
                <c:pt idx="722">
                  <c:v>6.7064481892595658E-3</c:v>
                </c:pt>
                <c:pt idx="723">
                  <c:v>6.8940909310004636E-3</c:v>
                </c:pt>
                <c:pt idx="724">
                  <c:v>6.685434967771465E-3</c:v>
                </c:pt>
                <c:pt idx="725">
                  <c:v>6.5048064840116937E-3</c:v>
                </c:pt>
                <c:pt idx="726">
                  <c:v>6.3142306692845346E-3</c:v>
                </c:pt>
                <c:pt idx="727">
                  <c:v>6.2555216505353678E-3</c:v>
                </c:pt>
                <c:pt idx="728">
                  <c:v>6.8725389300992989E-3</c:v>
                </c:pt>
                <c:pt idx="729">
                  <c:v>7.3564113159566864E-3</c:v>
                </c:pt>
                <c:pt idx="730">
                  <c:v>8.2378398126563401E-3</c:v>
                </c:pt>
                <c:pt idx="731">
                  <c:v>8.9640600415598348E-3</c:v>
                </c:pt>
                <c:pt idx="732">
                  <c:v>8.7800920928598029E-3</c:v>
                </c:pt>
                <c:pt idx="733">
                  <c:v>8.4772381287104692E-3</c:v>
                </c:pt>
                <c:pt idx="734">
                  <c:v>8.1717275940891513E-3</c:v>
                </c:pt>
                <c:pt idx="735">
                  <c:v>8.0419014620820347E-3</c:v>
                </c:pt>
                <c:pt idx="736">
                  <c:v>8.2610485311855296E-3</c:v>
                </c:pt>
                <c:pt idx="737">
                  <c:v>8.3406311881402562E-3</c:v>
                </c:pt>
                <c:pt idx="738">
                  <c:v>9.2389471783206785E-3</c:v>
                </c:pt>
                <c:pt idx="739">
                  <c:v>8.8779545907118965E-3</c:v>
                </c:pt>
                <c:pt idx="740">
                  <c:v>8.7473845778743755E-3</c:v>
                </c:pt>
                <c:pt idx="741">
                  <c:v>9.2283920647040669E-3</c:v>
                </c:pt>
                <c:pt idx="742">
                  <c:v>8.8698108341140874E-3</c:v>
                </c:pt>
                <c:pt idx="743">
                  <c:v>8.8631298993973855E-3</c:v>
                </c:pt>
                <c:pt idx="744">
                  <c:v>8.521537366058575E-3</c:v>
                </c:pt>
                <c:pt idx="745">
                  <c:v>8.2956160607002231E-3</c:v>
                </c:pt>
                <c:pt idx="746">
                  <c:v>8.545489889016997E-3</c:v>
                </c:pt>
                <c:pt idx="747">
                  <c:v>8.2759903666271804E-3</c:v>
                </c:pt>
                <c:pt idx="748">
                  <c:v>8.0491205766770359E-3</c:v>
                </c:pt>
                <c:pt idx="749">
                  <c:v>7.7599440880678234E-3</c:v>
                </c:pt>
                <c:pt idx="750">
                  <c:v>8.0297541141552929E-3</c:v>
                </c:pt>
                <c:pt idx="751">
                  <c:v>7.8910322932641171E-3</c:v>
                </c:pt>
                <c:pt idx="752">
                  <c:v>7.6081398742284612E-3</c:v>
                </c:pt>
                <c:pt idx="753">
                  <c:v>7.44570349808519E-3</c:v>
                </c:pt>
                <c:pt idx="754">
                  <c:v>7.1913842697242328E-3</c:v>
                </c:pt>
                <c:pt idx="755">
                  <c:v>6.9566466138619278E-3</c:v>
                </c:pt>
                <c:pt idx="756">
                  <c:v>6.748872104023554E-3</c:v>
                </c:pt>
                <c:pt idx="757">
                  <c:v>7.1526805163953508E-3</c:v>
                </c:pt>
                <c:pt idx="758">
                  <c:v>6.9790959176390822E-3</c:v>
                </c:pt>
                <c:pt idx="759">
                  <c:v>6.8006489650489065E-3</c:v>
                </c:pt>
                <c:pt idx="760">
                  <c:v>6.6082714432028336E-3</c:v>
                </c:pt>
                <c:pt idx="761">
                  <c:v>6.4082119682633311E-3</c:v>
                </c:pt>
                <c:pt idx="762">
                  <c:v>6.2881770188206463E-3</c:v>
                </c:pt>
                <c:pt idx="763">
                  <c:v>6.5916182840525129E-3</c:v>
                </c:pt>
                <c:pt idx="764">
                  <c:v>8.422842629801218E-3</c:v>
                </c:pt>
                <c:pt idx="765">
                  <c:v>8.1431545349897883E-3</c:v>
                </c:pt>
                <c:pt idx="766">
                  <c:v>8.2500076930345587E-3</c:v>
                </c:pt>
                <c:pt idx="767">
                  <c:v>8.3214137585271002E-3</c:v>
                </c:pt>
                <c:pt idx="768">
                  <c:v>8.0160118174041669E-3</c:v>
                </c:pt>
                <c:pt idx="769">
                  <c:v>7.7439649420988988E-3</c:v>
                </c:pt>
                <c:pt idx="770">
                  <c:v>7.6425726754905969E-3</c:v>
                </c:pt>
                <c:pt idx="771">
                  <c:v>8.1075017801195987E-3</c:v>
                </c:pt>
                <c:pt idx="772">
                  <c:v>7.8835223881573331E-3</c:v>
                </c:pt>
                <c:pt idx="773">
                  <c:v>7.8685530228188964E-3</c:v>
                </c:pt>
                <c:pt idx="774">
                  <c:v>7.8968780362177922E-3</c:v>
                </c:pt>
                <c:pt idx="775">
                  <c:v>7.6129659811744067E-3</c:v>
                </c:pt>
                <c:pt idx="776">
                  <c:v>7.5880142538085164E-3</c:v>
                </c:pt>
                <c:pt idx="777">
                  <c:v>8.2688507031424725E-3</c:v>
                </c:pt>
                <c:pt idx="778">
                  <c:v>8.0415438207471351E-3</c:v>
                </c:pt>
                <c:pt idx="779">
                  <c:v>8.2529996751775515E-3</c:v>
                </c:pt>
                <c:pt idx="780">
                  <c:v>8.2586427011005561E-3</c:v>
                </c:pt>
                <c:pt idx="781">
                  <c:v>8.0608540524848785E-3</c:v>
                </c:pt>
                <c:pt idx="782">
                  <c:v>7.782051281460498E-3</c:v>
                </c:pt>
                <c:pt idx="783">
                  <c:v>8.0700927606783945E-3</c:v>
                </c:pt>
                <c:pt idx="784">
                  <c:v>7.8237044824327542E-3</c:v>
                </c:pt>
                <c:pt idx="785">
                  <c:v>7.7301746848776253E-3</c:v>
                </c:pt>
                <c:pt idx="786">
                  <c:v>7.6390520995098235E-3</c:v>
                </c:pt>
                <c:pt idx="787">
                  <c:v>7.3734832809448691E-3</c:v>
                </c:pt>
                <c:pt idx="788">
                  <c:v>7.2152155381545336E-3</c:v>
                </c:pt>
                <c:pt idx="789">
                  <c:v>7.1628087746649118E-3</c:v>
                </c:pt>
                <c:pt idx="790">
                  <c:v>7.3106603872103264E-3</c:v>
                </c:pt>
                <c:pt idx="791">
                  <c:v>7.1321276179929583E-3</c:v>
                </c:pt>
                <c:pt idx="792">
                  <c:v>6.9331329662401511E-3</c:v>
                </c:pt>
                <c:pt idx="793">
                  <c:v>6.7524275300744341E-3</c:v>
                </c:pt>
                <c:pt idx="794">
                  <c:v>6.7040376567364789E-3</c:v>
                </c:pt>
                <c:pt idx="795">
                  <c:v>6.5094200251501902E-3</c:v>
                </c:pt>
                <c:pt idx="796">
                  <c:v>8.1982107086338747E-3</c:v>
                </c:pt>
                <c:pt idx="797">
                  <c:v>8.2570191455989608E-3</c:v>
                </c:pt>
                <c:pt idx="798">
                  <c:v>8.037535450575381E-3</c:v>
                </c:pt>
                <c:pt idx="799">
                  <c:v>8.0307838606456534E-3</c:v>
                </c:pt>
                <c:pt idx="800">
                  <c:v>7.7410367002599071E-3</c:v>
                </c:pt>
                <c:pt idx="801">
                  <c:v>8.0818989511836654E-3</c:v>
                </c:pt>
                <c:pt idx="802">
                  <c:v>7.7870925299812896E-3</c:v>
                </c:pt>
                <c:pt idx="803">
                  <c:v>7.6688151795336413E-3</c:v>
                </c:pt>
                <c:pt idx="804">
                  <c:v>7.4077097130461856E-3</c:v>
                </c:pt>
                <c:pt idx="805">
                  <c:v>7.390337273048571E-3</c:v>
                </c:pt>
                <c:pt idx="806">
                  <c:v>7.206107835142154E-3</c:v>
                </c:pt>
                <c:pt idx="807">
                  <c:v>7.8038587232300057E-3</c:v>
                </c:pt>
                <c:pt idx="808">
                  <c:v>8.2870483339316705E-3</c:v>
                </c:pt>
                <c:pt idx="809">
                  <c:v>8.3021676839241682E-3</c:v>
                </c:pt>
                <c:pt idx="810">
                  <c:v>8.19962116013025E-3</c:v>
                </c:pt>
                <c:pt idx="811">
                  <c:v>7.9614645762301744E-3</c:v>
                </c:pt>
                <c:pt idx="812">
                  <c:v>7.7992102619068573E-3</c:v>
                </c:pt>
                <c:pt idx="813">
                  <c:v>1.0293868515431957E-2</c:v>
                </c:pt>
                <c:pt idx="814">
                  <c:v>1.0619462240370151E-2</c:v>
                </c:pt>
              </c:numCache>
            </c:numRef>
          </c:val>
          <c:smooth val="0"/>
          <c:extLst>
            <c:ext xmlns:c16="http://schemas.microsoft.com/office/drawing/2014/chart" uri="{C3380CC4-5D6E-409C-BE32-E72D297353CC}">
              <c16:uniqueId val="{00000002-9E84-9748-A5E2-2343DB223709}"/>
            </c:ext>
          </c:extLst>
        </c:ser>
        <c:dLbls>
          <c:showLegendKey val="0"/>
          <c:showVal val="0"/>
          <c:showCatName val="0"/>
          <c:showSerName val="0"/>
          <c:showPercent val="0"/>
          <c:showBubbleSize val="0"/>
        </c:dLbls>
        <c:smooth val="0"/>
        <c:axId val="991446207"/>
        <c:axId val="991447919"/>
      </c:lineChart>
      <c:catAx>
        <c:axId val="991446207"/>
        <c:scaling>
          <c:orientation val="minMax"/>
        </c:scaling>
        <c:delete val="1"/>
        <c:axPos val="b"/>
        <c:numFmt formatCode="General" sourceLinked="1"/>
        <c:majorTickMark val="none"/>
        <c:minorTickMark val="none"/>
        <c:tickLblPos val="nextTo"/>
        <c:crossAx val="991447919"/>
        <c:crosses val="autoZero"/>
        <c:auto val="1"/>
        <c:lblAlgn val="ctr"/>
        <c:lblOffset val="100"/>
        <c:noMultiLvlLbl val="0"/>
      </c:catAx>
      <c:valAx>
        <c:axId val="99144791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crossAx val="991446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100" baseline="0">
                <a:solidFill>
                  <a:schemeClr val="tx1"/>
                </a:solidFill>
                <a:effectLst>
                  <a:outerShdw blurRad="50800" dist="38100" dir="5400000" algn="t" rotWithShape="0">
                    <a:prstClr val="black">
                      <a:alpha val="40000"/>
                    </a:prstClr>
                  </a:outerShdw>
                </a:effectLst>
              </a:rPr>
              <a:t>VaR</a:t>
            </a:r>
            <a:r>
              <a:rPr lang="el-GR" sz="1400" b="1" i="0" u="none" strike="noStrike" kern="1200" spc="100" baseline="0">
                <a:solidFill>
                  <a:schemeClr val="tx1"/>
                </a:solidFill>
                <a:effectLst>
                  <a:outerShdw blurRad="50800" dist="38100" dir="5400000" algn="t" rotWithShape="0">
                    <a:prstClr val="black">
                      <a:alpha val="40000"/>
                    </a:prstClr>
                  </a:outerShdw>
                </a:effectLst>
              </a:rPr>
              <a:t>_π</a:t>
            </a:r>
            <a:r>
              <a:rPr lang="en-GB" sz="1400" b="1" i="0" u="none" strike="noStrike" kern="1200" spc="100" baseline="0">
                <a:solidFill>
                  <a:schemeClr val="tx1"/>
                </a:solidFill>
                <a:effectLst>
                  <a:outerShdw blurRad="50800" dist="38100" dir="5400000" algn="t" rotWithShape="0">
                    <a:prstClr val="black">
                      <a:alpha val="40000"/>
                    </a:prstClr>
                  </a:outerShdw>
                </a:effectLst>
              </a:rPr>
              <a:t> by Different Methods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ndard"/>
        <c:varyColors val="0"/>
        <c:ser>
          <c:idx val="0"/>
          <c:order val="0"/>
          <c:tx>
            <c:strRef>
              <c:f>'Sharpe Diagonal VaR'!$F$4</c:f>
              <c:strCache>
                <c:ptCount val="1"/>
                <c:pt idx="0">
                  <c:v>VaR_π_AN</c:v>
                </c:pt>
              </c:strCache>
            </c:strRef>
          </c:tx>
          <c:spPr>
            <a:ln w="28575" cap="rnd">
              <a:solidFill>
                <a:schemeClr val="accent1"/>
              </a:solidFill>
              <a:round/>
            </a:ln>
            <a:effectLst/>
          </c:spPr>
          <c:marker>
            <c:symbol val="none"/>
          </c:marker>
          <c:cat>
            <c:numRef>
              <c:f>'Sharpe Diagonal VaR'!$B$5:$B$567</c:f>
              <c:numCache>
                <c:formatCode>m/d/yy</c:formatCode>
                <c:ptCount val="563"/>
                <c:pt idx="0">
                  <c:v>44886</c:v>
                </c:pt>
                <c:pt idx="1">
                  <c:v>44887</c:v>
                </c:pt>
                <c:pt idx="2">
                  <c:v>44888</c:v>
                </c:pt>
                <c:pt idx="3">
                  <c:v>44890</c:v>
                </c:pt>
                <c:pt idx="4">
                  <c:v>44893</c:v>
                </c:pt>
                <c:pt idx="5">
                  <c:v>44894</c:v>
                </c:pt>
                <c:pt idx="6">
                  <c:v>44895</c:v>
                </c:pt>
                <c:pt idx="7">
                  <c:v>44896</c:v>
                </c:pt>
                <c:pt idx="8">
                  <c:v>44897</c:v>
                </c:pt>
                <c:pt idx="9">
                  <c:v>44900</c:v>
                </c:pt>
                <c:pt idx="10">
                  <c:v>44901</c:v>
                </c:pt>
                <c:pt idx="11">
                  <c:v>44902</c:v>
                </c:pt>
                <c:pt idx="12">
                  <c:v>44903</c:v>
                </c:pt>
                <c:pt idx="13">
                  <c:v>44904</c:v>
                </c:pt>
                <c:pt idx="14">
                  <c:v>44907</c:v>
                </c:pt>
                <c:pt idx="15">
                  <c:v>44908</c:v>
                </c:pt>
                <c:pt idx="16">
                  <c:v>44909</c:v>
                </c:pt>
                <c:pt idx="17">
                  <c:v>44910</c:v>
                </c:pt>
                <c:pt idx="18">
                  <c:v>44911</c:v>
                </c:pt>
                <c:pt idx="19">
                  <c:v>44914</c:v>
                </c:pt>
                <c:pt idx="20">
                  <c:v>44915</c:v>
                </c:pt>
                <c:pt idx="21">
                  <c:v>44916</c:v>
                </c:pt>
                <c:pt idx="22">
                  <c:v>44917</c:v>
                </c:pt>
                <c:pt idx="23">
                  <c:v>44918</c:v>
                </c:pt>
                <c:pt idx="24">
                  <c:v>44922</c:v>
                </c:pt>
                <c:pt idx="25">
                  <c:v>44923</c:v>
                </c:pt>
                <c:pt idx="26">
                  <c:v>44924</c:v>
                </c:pt>
                <c:pt idx="27">
                  <c:v>44925</c:v>
                </c:pt>
                <c:pt idx="28">
                  <c:v>44929</c:v>
                </c:pt>
                <c:pt idx="29">
                  <c:v>44930</c:v>
                </c:pt>
                <c:pt idx="30">
                  <c:v>44931</c:v>
                </c:pt>
                <c:pt idx="31">
                  <c:v>44932</c:v>
                </c:pt>
                <c:pt idx="32">
                  <c:v>44935</c:v>
                </c:pt>
                <c:pt idx="33">
                  <c:v>44936</c:v>
                </c:pt>
                <c:pt idx="34">
                  <c:v>44937</c:v>
                </c:pt>
                <c:pt idx="35">
                  <c:v>44938</c:v>
                </c:pt>
                <c:pt idx="36">
                  <c:v>44939</c:v>
                </c:pt>
                <c:pt idx="37">
                  <c:v>44943</c:v>
                </c:pt>
                <c:pt idx="38">
                  <c:v>44944</c:v>
                </c:pt>
                <c:pt idx="39">
                  <c:v>44945</c:v>
                </c:pt>
                <c:pt idx="40">
                  <c:v>44946</c:v>
                </c:pt>
                <c:pt idx="41">
                  <c:v>44949</c:v>
                </c:pt>
                <c:pt idx="42">
                  <c:v>44950</c:v>
                </c:pt>
                <c:pt idx="43">
                  <c:v>44951</c:v>
                </c:pt>
                <c:pt idx="44">
                  <c:v>44952</c:v>
                </c:pt>
                <c:pt idx="45">
                  <c:v>44953</c:v>
                </c:pt>
                <c:pt idx="46">
                  <c:v>44956</c:v>
                </c:pt>
                <c:pt idx="47">
                  <c:v>44957</c:v>
                </c:pt>
                <c:pt idx="48">
                  <c:v>44958</c:v>
                </c:pt>
                <c:pt idx="49">
                  <c:v>44959</c:v>
                </c:pt>
                <c:pt idx="50">
                  <c:v>44960</c:v>
                </c:pt>
                <c:pt idx="51">
                  <c:v>44963</c:v>
                </c:pt>
                <c:pt idx="52">
                  <c:v>44964</c:v>
                </c:pt>
                <c:pt idx="53">
                  <c:v>44965</c:v>
                </c:pt>
                <c:pt idx="54">
                  <c:v>44966</c:v>
                </c:pt>
                <c:pt idx="55">
                  <c:v>44967</c:v>
                </c:pt>
                <c:pt idx="56">
                  <c:v>44970</c:v>
                </c:pt>
                <c:pt idx="57">
                  <c:v>44971</c:v>
                </c:pt>
                <c:pt idx="58">
                  <c:v>44972</c:v>
                </c:pt>
                <c:pt idx="59">
                  <c:v>44973</c:v>
                </c:pt>
                <c:pt idx="60">
                  <c:v>44974</c:v>
                </c:pt>
                <c:pt idx="61">
                  <c:v>44978</c:v>
                </c:pt>
                <c:pt idx="62">
                  <c:v>44979</c:v>
                </c:pt>
                <c:pt idx="63">
                  <c:v>44980</c:v>
                </c:pt>
                <c:pt idx="64">
                  <c:v>44981</c:v>
                </c:pt>
                <c:pt idx="65">
                  <c:v>44984</c:v>
                </c:pt>
                <c:pt idx="66">
                  <c:v>44985</c:v>
                </c:pt>
                <c:pt idx="67">
                  <c:v>44986</c:v>
                </c:pt>
                <c:pt idx="68">
                  <c:v>44987</c:v>
                </c:pt>
                <c:pt idx="69">
                  <c:v>44988</c:v>
                </c:pt>
                <c:pt idx="70">
                  <c:v>44991</c:v>
                </c:pt>
                <c:pt idx="71">
                  <c:v>44992</c:v>
                </c:pt>
                <c:pt idx="72">
                  <c:v>44993</c:v>
                </c:pt>
                <c:pt idx="73">
                  <c:v>44994</c:v>
                </c:pt>
                <c:pt idx="74">
                  <c:v>44995</c:v>
                </c:pt>
                <c:pt idx="75">
                  <c:v>44998</c:v>
                </c:pt>
                <c:pt idx="76">
                  <c:v>44999</c:v>
                </c:pt>
                <c:pt idx="77">
                  <c:v>45000</c:v>
                </c:pt>
                <c:pt idx="78">
                  <c:v>45001</c:v>
                </c:pt>
                <c:pt idx="79">
                  <c:v>45002</c:v>
                </c:pt>
                <c:pt idx="80">
                  <c:v>45005</c:v>
                </c:pt>
                <c:pt idx="81">
                  <c:v>45006</c:v>
                </c:pt>
                <c:pt idx="82">
                  <c:v>45007</c:v>
                </c:pt>
                <c:pt idx="83">
                  <c:v>45008</c:v>
                </c:pt>
                <c:pt idx="84">
                  <c:v>45009</c:v>
                </c:pt>
                <c:pt idx="85">
                  <c:v>45012</c:v>
                </c:pt>
                <c:pt idx="86">
                  <c:v>45013</c:v>
                </c:pt>
                <c:pt idx="87">
                  <c:v>45014</c:v>
                </c:pt>
                <c:pt idx="88">
                  <c:v>45015</c:v>
                </c:pt>
                <c:pt idx="89">
                  <c:v>45016</c:v>
                </c:pt>
                <c:pt idx="90">
                  <c:v>45019</c:v>
                </c:pt>
                <c:pt idx="91">
                  <c:v>45020</c:v>
                </c:pt>
                <c:pt idx="92">
                  <c:v>45021</c:v>
                </c:pt>
                <c:pt idx="93">
                  <c:v>45022</c:v>
                </c:pt>
                <c:pt idx="94">
                  <c:v>45027</c:v>
                </c:pt>
                <c:pt idx="95">
                  <c:v>45028</c:v>
                </c:pt>
                <c:pt idx="96">
                  <c:v>45029</c:v>
                </c:pt>
                <c:pt idx="97">
                  <c:v>45030</c:v>
                </c:pt>
                <c:pt idx="98">
                  <c:v>45033</c:v>
                </c:pt>
                <c:pt idx="99">
                  <c:v>45034</c:v>
                </c:pt>
                <c:pt idx="100">
                  <c:v>45035</c:v>
                </c:pt>
                <c:pt idx="101">
                  <c:v>45036</c:v>
                </c:pt>
                <c:pt idx="102">
                  <c:v>45037</c:v>
                </c:pt>
                <c:pt idx="103">
                  <c:v>45040</c:v>
                </c:pt>
                <c:pt idx="104">
                  <c:v>45041</c:v>
                </c:pt>
                <c:pt idx="105">
                  <c:v>45042</c:v>
                </c:pt>
                <c:pt idx="106">
                  <c:v>45043</c:v>
                </c:pt>
                <c:pt idx="107">
                  <c:v>45044</c:v>
                </c:pt>
                <c:pt idx="108">
                  <c:v>45048</c:v>
                </c:pt>
                <c:pt idx="109">
                  <c:v>45049</c:v>
                </c:pt>
                <c:pt idx="110">
                  <c:v>45050</c:v>
                </c:pt>
                <c:pt idx="111">
                  <c:v>45051</c:v>
                </c:pt>
                <c:pt idx="112">
                  <c:v>45054</c:v>
                </c:pt>
                <c:pt idx="113">
                  <c:v>45055</c:v>
                </c:pt>
                <c:pt idx="114">
                  <c:v>45056</c:v>
                </c:pt>
                <c:pt idx="115">
                  <c:v>45057</c:v>
                </c:pt>
                <c:pt idx="116">
                  <c:v>45058</c:v>
                </c:pt>
                <c:pt idx="117">
                  <c:v>45061</c:v>
                </c:pt>
                <c:pt idx="118">
                  <c:v>45062</c:v>
                </c:pt>
                <c:pt idx="119">
                  <c:v>45063</c:v>
                </c:pt>
                <c:pt idx="120">
                  <c:v>45065</c:v>
                </c:pt>
                <c:pt idx="121">
                  <c:v>45068</c:v>
                </c:pt>
                <c:pt idx="122">
                  <c:v>45069</c:v>
                </c:pt>
                <c:pt idx="123">
                  <c:v>45070</c:v>
                </c:pt>
                <c:pt idx="124">
                  <c:v>45071</c:v>
                </c:pt>
                <c:pt idx="125">
                  <c:v>45072</c:v>
                </c:pt>
                <c:pt idx="126">
                  <c:v>45076</c:v>
                </c:pt>
                <c:pt idx="127">
                  <c:v>45077</c:v>
                </c:pt>
                <c:pt idx="128">
                  <c:v>45078</c:v>
                </c:pt>
                <c:pt idx="129">
                  <c:v>45079</c:v>
                </c:pt>
                <c:pt idx="130">
                  <c:v>45082</c:v>
                </c:pt>
                <c:pt idx="131">
                  <c:v>45083</c:v>
                </c:pt>
                <c:pt idx="132">
                  <c:v>45084</c:v>
                </c:pt>
                <c:pt idx="133">
                  <c:v>45085</c:v>
                </c:pt>
                <c:pt idx="134">
                  <c:v>45086</c:v>
                </c:pt>
                <c:pt idx="135">
                  <c:v>45089</c:v>
                </c:pt>
                <c:pt idx="136">
                  <c:v>45090</c:v>
                </c:pt>
                <c:pt idx="137">
                  <c:v>45091</c:v>
                </c:pt>
                <c:pt idx="138">
                  <c:v>45092</c:v>
                </c:pt>
                <c:pt idx="139">
                  <c:v>45093</c:v>
                </c:pt>
                <c:pt idx="140">
                  <c:v>45097</c:v>
                </c:pt>
                <c:pt idx="141">
                  <c:v>45098</c:v>
                </c:pt>
                <c:pt idx="142">
                  <c:v>45099</c:v>
                </c:pt>
                <c:pt idx="143">
                  <c:v>45100</c:v>
                </c:pt>
                <c:pt idx="144">
                  <c:v>45103</c:v>
                </c:pt>
                <c:pt idx="145">
                  <c:v>45104</c:v>
                </c:pt>
                <c:pt idx="146">
                  <c:v>45105</c:v>
                </c:pt>
                <c:pt idx="147">
                  <c:v>45106</c:v>
                </c:pt>
                <c:pt idx="148">
                  <c:v>45107</c:v>
                </c:pt>
                <c:pt idx="149">
                  <c:v>45110</c:v>
                </c:pt>
                <c:pt idx="150">
                  <c:v>45112</c:v>
                </c:pt>
                <c:pt idx="151">
                  <c:v>45113</c:v>
                </c:pt>
                <c:pt idx="152">
                  <c:v>45114</c:v>
                </c:pt>
                <c:pt idx="153">
                  <c:v>45117</c:v>
                </c:pt>
                <c:pt idx="154">
                  <c:v>45118</c:v>
                </c:pt>
                <c:pt idx="155">
                  <c:v>45119</c:v>
                </c:pt>
                <c:pt idx="156">
                  <c:v>45120</c:v>
                </c:pt>
                <c:pt idx="157">
                  <c:v>45121</c:v>
                </c:pt>
                <c:pt idx="158">
                  <c:v>45124</c:v>
                </c:pt>
                <c:pt idx="159">
                  <c:v>45125</c:v>
                </c:pt>
                <c:pt idx="160">
                  <c:v>45126</c:v>
                </c:pt>
                <c:pt idx="161">
                  <c:v>45127</c:v>
                </c:pt>
                <c:pt idx="162">
                  <c:v>45128</c:v>
                </c:pt>
                <c:pt idx="163">
                  <c:v>45131</c:v>
                </c:pt>
                <c:pt idx="164">
                  <c:v>45132</c:v>
                </c:pt>
                <c:pt idx="165">
                  <c:v>45133</c:v>
                </c:pt>
                <c:pt idx="166">
                  <c:v>45134</c:v>
                </c:pt>
                <c:pt idx="167">
                  <c:v>45135</c:v>
                </c:pt>
                <c:pt idx="168">
                  <c:v>45138</c:v>
                </c:pt>
                <c:pt idx="169">
                  <c:v>45140</c:v>
                </c:pt>
                <c:pt idx="170">
                  <c:v>45141</c:v>
                </c:pt>
                <c:pt idx="171">
                  <c:v>45142</c:v>
                </c:pt>
                <c:pt idx="172">
                  <c:v>45145</c:v>
                </c:pt>
                <c:pt idx="173">
                  <c:v>45146</c:v>
                </c:pt>
                <c:pt idx="174">
                  <c:v>45147</c:v>
                </c:pt>
                <c:pt idx="175">
                  <c:v>45148</c:v>
                </c:pt>
                <c:pt idx="176">
                  <c:v>45149</c:v>
                </c:pt>
                <c:pt idx="177">
                  <c:v>45152</c:v>
                </c:pt>
                <c:pt idx="178">
                  <c:v>45153</c:v>
                </c:pt>
                <c:pt idx="179">
                  <c:v>45154</c:v>
                </c:pt>
                <c:pt idx="180">
                  <c:v>45155</c:v>
                </c:pt>
                <c:pt idx="181">
                  <c:v>45156</c:v>
                </c:pt>
                <c:pt idx="182">
                  <c:v>45159</c:v>
                </c:pt>
                <c:pt idx="183">
                  <c:v>45160</c:v>
                </c:pt>
                <c:pt idx="184">
                  <c:v>45161</c:v>
                </c:pt>
                <c:pt idx="185">
                  <c:v>45162</c:v>
                </c:pt>
                <c:pt idx="186">
                  <c:v>45163</c:v>
                </c:pt>
                <c:pt idx="187">
                  <c:v>45166</c:v>
                </c:pt>
                <c:pt idx="188">
                  <c:v>45167</c:v>
                </c:pt>
                <c:pt idx="189">
                  <c:v>45168</c:v>
                </c:pt>
                <c:pt idx="190">
                  <c:v>45169</c:v>
                </c:pt>
                <c:pt idx="191">
                  <c:v>45170</c:v>
                </c:pt>
                <c:pt idx="192">
                  <c:v>45174</c:v>
                </c:pt>
                <c:pt idx="193">
                  <c:v>45175</c:v>
                </c:pt>
                <c:pt idx="194">
                  <c:v>45176</c:v>
                </c:pt>
                <c:pt idx="195">
                  <c:v>45177</c:v>
                </c:pt>
                <c:pt idx="196">
                  <c:v>45180</c:v>
                </c:pt>
                <c:pt idx="197">
                  <c:v>45181</c:v>
                </c:pt>
                <c:pt idx="198">
                  <c:v>45182</c:v>
                </c:pt>
                <c:pt idx="199">
                  <c:v>45183</c:v>
                </c:pt>
                <c:pt idx="200">
                  <c:v>45184</c:v>
                </c:pt>
                <c:pt idx="201">
                  <c:v>45187</c:v>
                </c:pt>
                <c:pt idx="202">
                  <c:v>45188</c:v>
                </c:pt>
                <c:pt idx="203">
                  <c:v>45189</c:v>
                </c:pt>
                <c:pt idx="204">
                  <c:v>45190</c:v>
                </c:pt>
                <c:pt idx="205">
                  <c:v>45191</c:v>
                </c:pt>
                <c:pt idx="206">
                  <c:v>45194</c:v>
                </c:pt>
                <c:pt idx="207">
                  <c:v>45195</c:v>
                </c:pt>
                <c:pt idx="208">
                  <c:v>45196</c:v>
                </c:pt>
                <c:pt idx="209">
                  <c:v>45197</c:v>
                </c:pt>
                <c:pt idx="210">
                  <c:v>45198</c:v>
                </c:pt>
                <c:pt idx="211">
                  <c:v>45201</c:v>
                </c:pt>
                <c:pt idx="212">
                  <c:v>45202</c:v>
                </c:pt>
                <c:pt idx="213">
                  <c:v>45203</c:v>
                </c:pt>
                <c:pt idx="214">
                  <c:v>45204</c:v>
                </c:pt>
                <c:pt idx="215">
                  <c:v>45205</c:v>
                </c:pt>
                <c:pt idx="216">
                  <c:v>45208</c:v>
                </c:pt>
                <c:pt idx="217">
                  <c:v>45209</c:v>
                </c:pt>
                <c:pt idx="218">
                  <c:v>45210</c:v>
                </c:pt>
                <c:pt idx="219">
                  <c:v>45211</c:v>
                </c:pt>
                <c:pt idx="220">
                  <c:v>45212</c:v>
                </c:pt>
                <c:pt idx="221">
                  <c:v>45215</c:v>
                </c:pt>
                <c:pt idx="222">
                  <c:v>45216</c:v>
                </c:pt>
                <c:pt idx="223">
                  <c:v>45217</c:v>
                </c:pt>
                <c:pt idx="224">
                  <c:v>45218</c:v>
                </c:pt>
                <c:pt idx="225">
                  <c:v>45219</c:v>
                </c:pt>
                <c:pt idx="226">
                  <c:v>45222</c:v>
                </c:pt>
                <c:pt idx="227">
                  <c:v>45223</c:v>
                </c:pt>
                <c:pt idx="228">
                  <c:v>45224</c:v>
                </c:pt>
                <c:pt idx="229">
                  <c:v>45225</c:v>
                </c:pt>
                <c:pt idx="230">
                  <c:v>45226</c:v>
                </c:pt>
                <c:pt idx="231">
                  <c:v>45229</c:v>
                </c:pt>
                <c:pt idx="232">
                  <c:v>45230</c:v>
                </c:pt>
                <c:pt idx="233">
                  <c:v>45231</c:v>
                </c:pt>
                <c:pt idx="234">
                  <c:v>45232</c:v>
                </c:pt>
                <c:pt idx="235">
                  <c:v>45233</c:v>
                </c:pt>
                <c:pt idx="236">
                  <c:v>45236</c:v>
                </c:pt>
                <c:pt idx="237">
                  <c:v>45237</c:v>
                </c:pt>
                <c:pt idx="238">
                  <c:v>45238</c:v>
                </c:pt>
                <c:pt idx="239">
                  <c:v>45239</c:v>
                </c:pt>
                <c:pt idx="240">
                  <c:v>45240</c:v>
                </c:pt>
                <c:pt idx="241">
                  <c:v>45243</c:v>
                </c:pt>
                <c:pt idx="242">
                  <c:v>45244</c:v>
                </c:pt>
                <c:pt idx="243">
                  <c:v>45245</c:v>
                </c:pt>
                <c:pt idx="244">
                  <c:v>45246</c:v>
                </c:pt>
                <c:pt idx="245">
                  <c:v>45247</c:v>
                </c:pt>
                <c:pt idx="246">
                  <c:v>45250</c:v>
                </c:pt>
                <c:pt idx="247">
                  <c:v>45251</c:v>
                </c:pt>
                <c:pt idx="248">
                  <c:v>45252</c:v>
                </c:pt>
                <c:pt idx="249">
                  <c:v>45254</c:v>
                </c:pt>
                <c:pt idx="250">
                  <c:v>45257</c:v>
                </c:pt>
                <c:pt idx="251">
                  <c:v>45258</c:v>
                </c:pt>
                <c:pt idx="252">
                  <c:v>45259</c:v>
                </c:pt>
                <c:pt idx="253">
                  <c:v>45260</c:v>
                </c:pt>
                <c:pt idx="254">
                  <c:v>45261</c:v>
                </c:pt>
                <c:pt idx="255">
                  <c:v>45264</c:v>
                </c:pt>
                <c:pt idx="256">
                  <c:v>45265</c:v>
                </c:pt>
                <c:pt idx="257">
                  <c:v>45266</c:v>
                </c:pt>
                <c:pt idx="258">
                  <c:v>45267</c:v>
                </c:pt>
                <c:pt idx="259">
                  <c:v>45268</c:v>
                </c:pt>
                <c:pt idx="260">
                  <c:v>45271</c:v>
                </c:pt>
                <c:pt idx="261">
                  <c:v>45272</c:v>
                </c:pt>
                <c:pt idx="262">
                  <c:v>45273</c:v>
                </c:pt>
                <c:pt idx="263">
                  <c:v>45274</c:v>
                </c:pt>
                <c:pt idx="264">
                  <c:v>45275</c:v>
                </c:pt>
                <c:pt idx="265">
                  <c:v>45278</c:v>
                </c:pt>
                <c:pt idx="266">
                  <c:v>45279</c:v>
                </c:pt>
                <c:pt idx="267">
                  <c:v>45280</c:v>
                </c:pt>
                <c:pt idx="268">
                  <c:v>45281</c:v>
                </c:pt>
                <c:pt idx="269">
                  <c:v>45282</c:v>
                </c:pt>
                <c:pt idx="270">
                  <c:v>45287</c:v>
                </c:pt>
                <c:pt idx="271">
                  <c:v>45288</c:v>
                </c:pt>
                <c:pt idx="272">
                  <c:v>45289</c:v>
                </c:pt>
                <c:pt idx="273">
                  <c:v>45294</c:v>
                </c:pt>
                <c:pt idx="274">
                  <c:v>45295</c:v>
                </c:pt>
                <c:pt idx="275">
                  <c:v>45296</c:v>
                </c:pt>
                <c:pt idx="276">
                  <c:v>45299</c:v>
                </c:pt>
                <c:pt idx="277">
                  <c:v>45300</c:v>
                </c:pt>
                <c:pt idx="278">
                  <c:v>45301</c:v>
                </c:pt>
                <c:pt idx="279">
                  <c:v>45302</c:v>
                </c:pt>
                <c:pt idx="280">
                  <c:v>45303</c:v>
                </c:pt>
                <c:pt idx="281">
                  <c:v>45307</c:v>
                </c:pt>
                <c:pt idx="282">
                  <c:v>45308</c:v>
                </c:pt>
                <c:pt idx="283">
                  <c:v>45309</c:v>
                </c:pt>
                <c:pt idx="284">
                  <c:v>45310</c:v>
                </c:pt>
                <c:pt idx="285">
                  <c:v>45313</c:v>
                </c:pt>
                <c:pt idx="286">
                  <c:v>45314</c:v>
                </c:pt>
                <c:pt idx="287">
                  <c:v>45315</c:v>
                </c:pt>
                <c:pt idx="288">
                  <c:v>45316</c:v>
                </c:pt>
                <c:pt idx="289">
                  <c:v>45317</c:v>
                </c:pt>
                <c:pt idx="290">
                  <c:v>45320</c:v>
                </c:pt>
                <c:pt idx="291">
                  <c:v>45321</c:v>
                </c:pt>
                <c:pt idx="292">
                  <c:v>45322</c:v>
                </c:pt>
                <c:pt idx="293">
                  <c:v>45323</c:v>
                </c:pt>
                <c:pt idx="294">
                  <c:v>45324</c:v>
                </c:pt>
                <c:pt idx="295">
                  <c:v>45327</c:v>
                </c:pt>
                <c:pt idx="296">
                  <c:v>45328</c:v>
                </c:pt>
                <c:pt idx="297">
                  <c:v>45329</c:v>
                </c:pt>
                <c:pt idx="298">
                  <c:v>45330</c:v>
                </c:pt>
                <c:pt idx="299">
                  <c:v>45331</c:v>
                </c:pt>
                <c:pt idx="300">
                  <c:v>45334</c:v>
                </c:pt>
                <c:pt idx="301">
                  <c:v>45335</c:v>
                </c:pt>
                <c:pt idx="302">
                  <c:v>45336</c:v>
                </c:pt>
                <c:pt idx="303">
                  <c:v>45337</c:v>
                </c:pt>
                <c:pt idx="304">
                  <c:v>45338</c:v>
                </c:pt>
                <c:pt idx="305">
                  <c:v>45342</c:v>
                </c:pt>
                <c:pt idx="306">
                  <c:v>45343</c:v>
                </c:pt>
                <c:pt idx="307">
                  <c:v>45344</c:v>
                </c:pt>
                <c:pt idx="308">
                  <c:v>45345</c:v>
                </c:pt>
                <c:pt idx="309">
                  <c:v>45348</c:v>
                </c:pt>
                <c:pt idx="310">
                  <c:v>45349</c:v>
                </c:pt>
                <c:pt idx="311">
                  <c:v>45350</c:v>
                </c:pt>
                <c:pt idx="312">
                  <c:v>45351</c:v>
                </c:pt>
                <c:pt idx="313">
                  <c:v>45352</c:v>
                </c:pt>
                <c:pt idx="314">
                  <c:v>45355</c:v>
                </c:pt>
                <c:pt idx="315">
                  <c:v>45356</c:v>
                </c:pt>
                <c:pt idx="316">
                  <c:v>45357</c:v>
                </c:pt>
                <c:pt idx="317">
                  <c:v>45358</c:v>
                </c:pt>
                <c:pt idx="318">
                  <c:v>45359</c:v>
                </c:pt>
                <c:pt idx="319">
                  <c:v>45362</c:v>
                </c:pt>
                <c:pt idx="320">
                  <c:v>45363</c:v>
                </c:pt>
                <c:pt idx="321">
                  <c:v>45364</c:v>
                </c:pt>
                <c:pt idx="322">
                  <c:v>45365</c:v>
                </c:pt>
                <c:pt idx="323">
                  <c:v>45366</c:v>
                </c:pt>
                <c:pt idx="324">
                  <c:v>45369</c:v>
                </c:pt>
                <c:pt idx="325">
                  <c:v>45370</c:v>
                </c:pt>
                <c:pt idx="326">
                  <c:v>45371</c:v>
                </c:pt>
                <c:pt idx="327">
                  <c:v>45372</c:v>
                </c:pt>
                <c:pt idx="328">
                  <c:v>45373</c:v>
                </c:pt>
                <c:pt idx="329">
                  <c:v>45376</c:v>
                </c:pt>
                <c:pt idx="330">
                  <c:v>45377</c:v>
                </c:pt>
                <c:pt idx="331">
                  <c:v>45378</c:v>
                </c:pt>
                <c:pt idx="332">
                  <c:v>45379</c:v>
                </c:pt>
                <c:pt idx="333">
                  <c:v>45384</c:v>
                </c:pt>
                <c:pt idx="334">
                  <c:v>45385</c:v>
                </c:pt>
                <c:pt idx="335">
                  <c:v>45386</c:v>
                </c:pt>
                <c:pt idx="336">
                  <c:v>45387</c:v>
                </c:pt>
                <c:pt idx="337">
                  <c:v>45390</c:v>
                </c:pt>
                <c:pt idx="338">
                  <c:v>45391</c:v>
                </c:pt>
                <c:pt idx="339">
                  <c:v>45392</c:v>
                </c:pt>
                <c:pt idx="340">
                  <c:v>45393</c:v>
                </c:pt>
                <c:pt idx="341">
                  <c:v>45394</c:v>
                </c:pt>
                <c:pt idx="342">
                  <c:v>45397</c:v>
                </c:pt>
                <c:pt idx="343">
                  <c:v>45398</c:v>
                </c:pt>
                <c:pt idx="344">
                  <c:v>45399</c:v>
                </c:pt>
                <c:pt idx="345">
                  <c:v>45400</c:v>
                </c:pt>
                <c:pt idx="346">
                  <c:v>45401</c:v>
                </c:pt>
                <c:pt idx="347">
                  <c:v>45404</c:v>
                </c:pt>
                <c:pt idx="348">
                  <c:v>45405</c:v>
                </c:pt>
                <c:pt idx="349">
                  <c:v>45406</c:v>
                </c:pt>
                <c:pt idx="350">
                  <c:v>45407</c:v>
                </c:pt>
                <c:pt idx="351">
                  <c:v>45408</c:v>
                </c:pt>
                <c:pt idx="352">
                  <c:v>45411</c:v>
                </c:pt>
                <c:pt idx="353">
                  <c:v>45412</c:v>
                </c:pt>
                <c:pt idx="354">
                  <c:v>45414</c:v>
                </c:pt>
                <c:pt idx="355">
                  <c:v>45415</c:v>
                </c:pt>
                <c:pt idx="356">
                  <c:v>45418</c:v>
                </c:pt>
                <c:pt idx="357">
                  <c:v>45419</c:v>
                </c:pt>
                <c:pt idx="358">
                  <c:v>45420</c:v>
                </c:pt>
                <c:pt idx="359">
                  <c:v>45422</c:v>
                </c:pt>
                <c:pt idx="360">
                  <c:v>45425</c:v>
                </c:pt>
                <c:pt idx="361">
                  <c:v>45426</c:v>
                </c:pt>
                <c:pt idx="362">
                  <c:v>45427</c:v>
                </c:pt>
                <c:pt idx="363">
                  <c:v>45428</c:v>
                </c:pt>
                <c:pt idx="364">
                  <c:v>45429</c:v>
                </c:pt>
                <c:pt idx="365">
                  <c:v>45433</c:v>
                </c:pt>
                <c:pt idx="366">
                  <c:v>45434</c:v>
                </c:pt>
                <c:pt idx="367">
                  <c:v>45435</c:v>
                </c:pt>
                <c:pt idx="368">
                  <c:v>45436</c:v>
                </c:pt>
                <c:pt idx="369">
                  <c:v>45440</c:v>
                </c:pt>
                <c:pt idx="370">
                  <c:v>45441</c:v>
                </c:pt>
                <c:pt idx="371">
                  <c:v>45442</c:v>
                </c:pt>
                <c:pt idx="372">
                  <c:v>45443</c:v>
                </c:pt>
                <c:pt idx="373">
                  <c:v>45446</c:v>
                </c:pt>
                <c:pt idx="374">
                  <c:v>45447</c:v>
                </c:pt>
                <c:pt idx="375">
                  <c:v>45448</c:v>
                </c:pt>
                <c:pt idx="376">
                  <c:v>45449</c:v>
                </c:pt>
                <c:pt idx="377">
                  <c:v>45450</c:v>
                </c:pt>
                <c:pt idx="378">
                  <c:v>45453</c:v>
                </c:pt>
                <c:pt idx="379">
                  <c:v>45454</c:v>
                </c:pt>
                <c:pt idx="380">
                  <c:v>45455</c:v>
                </c:pt>
                <c:pt idx="381">
                  <c:v>45456</c:v>
                </c:pt>
                <c:pt idx="382">
                  <c:v>45457</c:v>
                </c:pt>
                <c:pt idx="383">
                  <c:v>45460</c:v>
                </c:pt>
                <c:pt idx="384">
                  <c:v>45461</c:v>
                </c:pt>
                <c:pt idx="385">
                  <c:v>45463</c:v>
                </c:pt>
                <c:pt idx="386">
                  <c:v>45464</c:v>
                </c:pt>
                <c:pt idx="387">
                  <c:v>45467</c:v>
                </c:pt>
                <c:pt idx="388">
                  <c:v>45468</c:v>
                </c:pt>
                <c:pt idx="389">
                  <c:v>45469</c:v>
                </c:pt>
                <c:pt idx="390">
                  <c:v>45470</c:v>
                </c:pt>
                <c:pt idx="391">
                  <c:v>45471</c:v>
                </c:pt>
                <c:pt idx="392">
                  <c:v>45474</c:v>
                </c:pt>
                <c:pt idx="393">
                  <c:v>45475</c:v>
                </c:pt>
                <c:pt idx="394">
                  <c:v>45476</c:v>
                </c:pt>
                <c:pt idx="395">
                  <c:v>45478</c:v>
                </c:pt>
                <c:pt idx="396">
                  <c:v>45481</c:v>
                </c:pt>
                <c:pt idx="397">
                  <c:v>45482</c:v>
                </c:pt>
                <c:pt idx="398">
                  <c:v>45483</c:v>
                </c:pt>
                <c:pt idx="399">
                  <c:v>45484</c:v>
                </c:pt>
                <c:pt idx="400">
                  <c:v>45485</c:v>
                </c:pt>
                <c:pt idx="401">
                  <c:v>45488</c:v>
                </c:pt>
                <c:pt idx="402">
                  <c:v>45489</c:v>
                </c:pt>
                <c:pt idx="403">
                  <c:v>45490</c:v>
                </c:pt>
                <c:pt idx="404">
                  <c:v>45491</c:v>
                </c:pt>
                <c:pt idx="405">
                  <c:v>45492</c:v>
                </c:pt>
                <c:pt idx="406">
                  <c:v>45495</c:v>
                </c:pt>
                <c:pt idx="407">
                  <c:v>45496</c:v>
                </c:pt>
                <c:pt idx="408">
                  <c:v>45497</c:v>
                </c:pt>
                <c:pt idx="409">
                  <c:v>45498</c:v>
                </c:pt>
                <c:pt idx="410">
                  <c:v>45499</c:v>
                </c:pt>
                <c:pt idx="411">
                  <c:v>45502</c:v>
                </c:pt>
                <c:pt idx="412">
                  <c:v>45503</c:v>
                </c:pt>
                <c:pt idx="413">
                  <c:v>45504</c:v>
                </c:pt>
                <c:pt idx="414">
                  <c:v>45506</c:v>
                </c:pt>
                <c:pt idx="415">
                  <c:v>45509</c:v>
                </c:pt>
                <c:pt idx="416">
                  <c:v>45510</c:v>
                </c:pt>
                <c:pt idx="417">
                  <c:v>45511</c:v>
                </c:pt>
                <c:pt idx="418">
                  <c:v>45512</c:v>
                </c:pt>
                <c:pt idx="419">
                  <c:v>45513</c:v>
                </c:pt>
                <c:pt idx="420">
                  <c:v>45516</c:v>
                </c:pt>
                <c:pt idx="421">
                  <c:v>45517</c:v>
                </c:pt>
                <c:pt idx="422">
                  <c:v>45518</c:v>
                </c:pt>
                <c:pt idx="423">
                  <c:v>45519</c:v>
                </c:pt>
                <c:pt idx="424">
                  <c:v>45520</c:v>
                </c:pt>
                <c:pt idx="425">
                  <c:v>45523</c:v>
                </c:pt>
                <c:pt idx="426">
                  <c:v>45524</c:v>
                </c:pt>
                <c:pt idx="427">
                  <c:v>45525</c:v>
                </c:pt>
                <c:pt idx="428">
                  <c:v>45526</c:v>
                </c:pt>
                <c:pt idx="429">
                  <c:v>45527</c:v>
                </c:pt>
                <c:pt idx="430">
                  <c:v>45530</c:v>
                </c:pt>
                <c:pt idx="431">
                  <c:v>45531</c:v>
                </c:pt>
                <c:pt idx="432">
                  <c:v>45532</c:v>
                </c:pt>
                <c:pt idx="433">
                  <c:v>45533</c:v>
                </c:pt>
                <c:pt idx="434">
                  <c:v>45534</c:v>
                </c:pt>
                <c:pt idx="435">
                  <c:v>45538</c:v>
                </c:pt>
                <c:pt idx="436">
                  <c:v>45539</c:v>
                </c:pt>
                <c:pt idx="437">
                  <c:v>45540</c:v>
                </c:pt>
                <c:pt idx="438">
                  <c:v>45541</c:v>
                </c:pt>
                <c:pt idx="439">
                  <c:v>45544</c:v>
                </c:pt>
                <c:pt idx="440">
                  <c:v>45545</c:v>
                </c:pt>
                <c:pt idx="441">
                  <c:v>45546</c:v>
                </c:pt>
                <c:pt idx="442">
                  <c:v>45547</c:v>
                </c:pt>
                <c:pt idx="443">
                  <c:v>45548</c:v>
                </c:pt>
                <c:pt idx="444">
                  <c:v>45551</c:v>
                </c:pt>
                <c:pt idx="445">
                  <c:v>45552</c:v>
                </c:pt>
                <c:pt idx="446">
                  <c:v>45553</c:v>
                </c:pt>
                <c:pt idx="447">
                  <c:v>45554</c:v>
                </c:pt>
                <c:pt idx="448">
                  <c:v>45555</c:v>
                </c:pt>
                <c:pt idx="449">
                  <c:v>45558</c:v>
                </c:pt>
                <c:pt idx="450">
                  <c:v>45559</c:v>
                </c:pt>
                <c:pt idx="451">
                  <c:v>45560</c:v>
                </c:pt>
                <c:pt idx="452">
                  <c:v>45561</c:v>
                </c:pt>
                <c:pt idx="453">
                  <c:v>45562</c:v>
                </c:pt>
                <c:pt idx="454">
                  <c:v>45565</c:v>
                </c:pt>
                <c:pt idx="455">
                  <c:v>45566</c:v>
                </c:pt>
                <c:pt idx="456">
                  <c:v>45567</c:v>
                </c:pt>
                <c:pt idx="457">
                  <c:v>45568</c:v>
                </c:pt>
                <c:pt idx="458">
                  <c:v>45569</c:v>
                </c:pt>
                <c:pt idx="459">
                  <c:v>45572</c:v>
                </c:pt>
                <c:pt idx="460">
                  <c:v>45573</c:v>
                </c:pt>
                <c:pt idx="461">
                  <c:v>45574</c:v>
                </c:pt>
                <c:pt idx="462">
                  <c:v>45575</c:v>
                </c:pt>
                <c:pt idx="463">
                  <c:v>45576</c:v>
                </c:pt>
                <c:pt idx="464">
                  <c:v>45579</c:v>
                </c:pt>
                <c:pt idx="465">
                  <c:v>45580</c:v>
                </c:pt>
                <c:pt idx="466">
                  <c:v>45581</c:v>
                </c:pt>
                <c:pt idx="467">
                  <c:v>45582</c:v>
                </c:pt>
                <c:pt idx="468">
                  <c:v>45583</c:v>
                </c:pt>
                <c:pt idx="469">
                  <c:v>45586</c:v>
                </c:pt>
                <c:pt idx="470">
                  <c:v>45587</c:v>
                </c:pt>
                <c:pt idx="471">
                  <c:v>45588</c:v>
                </c:pt>
                <c:pt idx="472">
                  <c:v>45589</c:v>
                </c:pt>
                <c:pt idx="473">
                  <c:v>45590</c:v>
                </c:pt>
                <c:pt idx="474">
                  <c:v>45593</c:v>
                </c:pt>
                <c:pt idx="475">
                  <c:v>45594</c:v>
                </c:pt>
                <c:pt idx="476">
                  <c:v>45595</c:v>
                </c:pt>
                <c:pt idx="477">
                  <c:v>45596</c:v>
                </c:pt>
                <c:pt idx="478">
                  <c:v>45597</c:v>
                </c:pt>
                <c:pt idx="479">
                  <c:v>45600</c:v>
                </c:pt>
                <c:pt idx="480">
                  <c:v>45601</c:v>
                </c:pt>
                <c:pt idx="481">
                  <c:v>45602</c:v>
                </c:pt>
                <c:pt idx="482">
                  <c:v>45603</c:v>
                </c:pt>
                <c:pt idx="483">
                  <c:v>45604</c:v>
                </c:pt>
                <c:pt idx="484">
                  <c:v>45607</c:v>
                </c:pt>
                <c:pt idx="485">
                  <c:v>45608</c:v>
                </c:pt>
                <c:pt idx="486">
                  <c:v>45609</c:v>
                </c:pt>
                <c:pt idx="487">
                  <c:v>45610</c:v>
                </c:pt>
                <c:pt idx="488">
                  <c:v>45611</c:v>
                </c:pt>
                <c:pt idx="489">
                  <c:v>45614</c:v>
                </c:pt>
                <c:pt idx="490">
                  <c:v>45615</c:v>
                </c:pt>
                <c:pt idx="491">
                  <c:v>45616</c:v>
                </c:pt>
                <c:pt idx="492">
                  <c:v>45617</c:v>
                </c:pt>
                <c:pt idx="493">
                  <c:v>45618</c:v>
                </c:pt>
                <c:pt idx="494">
                  <c:v>45621</c:v>
                </c:pt>
                <c:pt idx="495">
                  <c:v>45622</c:v>
                </c:pt>
                <c:pt idx="496">
                  <c:v>45623</c:v>
                </c:pt>
                <c:pt idx="497">
                  <c:v>45625</c:v>
                </c:pt>
                <c:pt idx="498">
                  <c:v>45628</c:v>
                </c:pt>
                <c:pt idx="499">
                  <c:v>45629</c:v>
                </c:pt>
                <c:pt idx="500">
                  <c:v>45630</c:v>
                </c:pt>
                <c:pt idx="501">
                  <c:v>45631</c:v>
                </c:pt>
                <c:pt idx="502">
                  <c:v>45632</c:v>
                </c:pt>
                <c:pt idx="503">
                  <c:v>45635</c:v>
                </c:pt>
                <c:pt idx="504">
                  <c:v>45636</c:v>
                </c:pt>
                <c:pt idx="505">
                  <c:v>45637</c:v>
                </c:pt>
                <c:pt idx="506">
                  <c:v>45638</c:v>
                </c:pt>
                <c:pt idx="507">
                  <c:v>45639</c:v>
                </c:pt>
                <c:pt idx="508">
                  <c:v>45642</c:v>
                </c:pt>
                <c:pt idx="509">
                  <c:v>45643</c:v>
                </c:pt>
                <c:pt idx="510">
                  <c:v>45644</c:v>
                </c:pt>
                <c:pt idx="511">
                  <c:v>45645</c:v>
                </c:pt>
                <c:pt idx="512">
                  <c:v>45646</c:v>
                </c:pt>
                <c:pt idx="513">
                  <c:v>45649</c:v>
                </c:pt>
                <c:pt idx="514">
                  <c:v>45653</c:v>
                </c:pt>
                <c:pt idx="515">
                  <c:v>45656</c:v>
                </c:pt>
                <c:pt idx="516">
                  <c:v>45660</c:v>
                </c:pt>
                <c:pt idx="517">
                  <c:v>45663</c:v>
                </c:pt>
                <c:pt idx="518">
                  <c:v>45664</c:v>
                </c:pt>
                <c:pt idx="519">
                  <c:v>45665</c:v>
                </c:pt>
                <c:pt idx="520">
                  <c:v>45667</c:v>
                </c:pt>
                <c:pt idx="521">
                  <c:v>45670</c:v>
                </c:pt>
                <c:pt idx="522">
                  <c:v>45671</c:v>
                </c:pt>
                <c:pt idx="523">
                  <c:v>45672</c:v>
                </c:pt>
                <c:pt idx="524">
                  <c:v>45673</c:v>
                </c:pt>
                <c:pt idx="525">
                  <c:v>45674</c:v>
                </c:pt>
                <c:pt idx="526">
                  <c:v>45678</c:v>
                </c:pt>
                <c:pt idx="527">
                  <c:v>45679</c:v>
                </c:pt>
                <c:pt idx="528">
                  <c:v>45680</c:v>
                </c:pt>
                <c:pt idx="529">
                  <c:v>45681</c:v>
                </c:pt>
                <c:pt idx="530">
                  <c:v>45684</c:v>
                </c:pt>
                <c:pt idx="531">
                  <c:v>45685</c:v>
                </c:pt>
                <c:pt idx="532">
                  <c:v>45686</c:v>
                </c:pt>
                <c:pt idx="533">
                  <c:v>45687</c:v>
                </c:pt>
                <c:pt idx="534">
                  <c:v>45688</c:v>
                </c:pt>
                <c:pt idx="535">
                  <c:v>45691</c:v>
                </c:pt>
                <c:pt idx="536">
                  <c:v>45692</c:v>
                </c:pt>
                <c:pt idx="537">
                  <c:v>45693</c:v>
                </c:pt>
                <c:pt idx="538">
                  <c:v>45694</c:v>
                </c:pt>
                <c:pt idx="539">
                  <c:v>45695</c:v>
                </c:pt>
                <c:pt idx="540">
                  <c:v>45698</c:v>
                </c:pt>
                <c:pt idx="541">
                  <c:v>45699</c:v>
                </c:pt>
                <c:pt idx="542">
                  <c:v>45700</c:v>
                </c:pt>
                <c:pt idx="543">
                  <c:v>45701</c:v>
                </c:pt>
                <c:pt idx="544">
                  <c:v>45702</c:v>
                </c:pt>
                <c:pt idx="545">
                  <c:v>45706</c:v>
                </c:pt>
                <c:pt idx="546">
                  <c:v>45707</c:v>
                </c:pt>
                <c:pt idx="547">
                  <c:v>45708</c:v>
                </c:pt>
                <c:pt idx="548">
                  <c:v>45709</c:v>
                </c:pt>
                <c:pt idx="549">
                  <c:v>45712</c:v>
                </c:pt>
                <c:pt idx="550">
                  <c:v>45713</c:v>
                </c:pt>
                <c:pt idx="551">
                  <c:v>45714</c:v>
                </c:pt>
                <c:pt idx="552">
                  <c:v>45715</c:v>
                </c:pt>
                <c:pt idx="553">
                  <c:v>45716</c:v>
                </c:pt>
                <c:pt idx="554">
                  <c:v>45719</c:v>
                </c:pt>
                <c:pt idx="555">
                  <c:v>45720</c:v>
                </c:pt>
                <c:pt idx="556">
                  <c:v>45721</c:v>
                </c:pt>
                <c:pt idx="557">
                  <c:v>45722</c:v>
                </c:pt>
                <c:pt idx="558">
                  <c:v>45723</c:v>
                </c:pt>
                <c:pt idx="559">
                  <c:v>45726</c:v>
                </c:pt>
                <c:pt idx="560">
                  <c:v>45727</c:v>
                </c:pt>
                <c:pt idx="561">
                  <c:v>45728</c:v>
                </c:pt>
                <c:pt idx="562">
                  <c:v>45729</c:v>
                </c:pt>
              </c:numCache>
            </c:numRef>
          </c:cat>
          <c:val>
            <c:numRef>
              <c:f>'Sharpe Diagonal VaR'!$F$5:$F$567</c:f>
              <c:numCache>
                <c:formatCode>_-* #,##0.00\ [$CHF]_-;\-* #,##0.00\ [$CHF]_-;_-* "-"??\ [$CHF]_-;_-@_-</c:formatCode>
                <c:ptCount val="563"/>
                <c:pt idx="0">
                  <c:v>271457.67872861639</c:v>
                </c:pt>
                <c:pt idx="1">
                  <c:v>272340.69919920142</c:v>
                </c:pt>
                <c:pt idx="2">
                  <c:v>273561.65821808926</c:v>
                </c:pt>
                <c:pt idx="3">
                  <c:v>276950.59879967844</c:v>
                </c:pt>
                <c:pt idx="4">
                  <c:v>279889.55030433706</c:v>
                </c:pt>
                <c:pt idx="5">
                  <c:v>281855.50183801586</c:v>
                </c:pt>
                <c:pt idx="6">
                  <c:v>281493.64070681762</c:v>
                </c:pt>
                <c:pt idx="7">
                  <c:v>283596.79584805493</c:v>
                </c:pt>
                <c:pt idx="8">
                  <c:v>283022.9451906695</c:v>
                </c:pt>
                <c:pt idx="9">
                  <c:v>287175.97753711214</c:v>
                </c:pt>
                <c:pt idx="10">
                  <c:v>285437.02516390727</c:v>
                </c:pt>
                <c:pt idx="11">
                  <c:v>286223.00038061797</c:v>
                </c:pt>
                <c:pt idx="12">
                  <c:v>288981.70595940173</c:v>
                </c:pt>
                <c:pt idx="13">
                  <c:v>290586.61252069857</c:v>
                </c:pt>
                <c:pt idx="14">
                  <c:v>287685.17198212491</c:v>
                </c:pt>
                <c:pt idx="15">
                  <c:v>288362.84862177022</c:v>
                </c:pt>
                <c:pt idx="16">
                  <c:v>289786.49878385459</c:v>
                </c:pt>
                <c:pt idx="17">
                  <c:v>284400.81477941916</c:v>
                </c:pt>
                <c:pt idx="18">
                  <c:v>282813.17880628881</c:v>
                </c:pt>
                <c:pt idx="19">
                  <c:v>283383.96341283811</c:v>
                </c:pt>
                <c:pt idx="20">
                  <c:v>282840.25860071887</c:v>
                </c:pt>
                <c:pt idx="21">
                  <c:v>289614.09091546928</c:v>
                </c:pt>
                <c:pt idx="22">
                  <c:v>289192.5545991098</c:v>
                </c:pt>
                <c:pt idx="23">
                  <c:v>290753.21232241584</c:v>
                </c:pt>
                <c:pt idx="24">
                  <c:v>291331.82485218969</c:v>
                </c:pt>
                <c:pt idx="25">
                  <c:v>290090.02675050631</c:v>
                </c:pt>
                <c:pt idx="26">
                  <c:v>292186.0893820044</c:v>
                </c:pt>
                <c:pt idx="27">
                  <c:v>287189.04349648434</c:v>
                </c:pt>
                <c:pt idx="28">
                  <c:v>296805.56921558641</c:v>
                </c:pt>
                <c:pt idx="29">
                  <c:v>305744.10983567609</c:v>
                </c:pt>
                <c:pt idx="30">
                  <c:v>304175.07245652564</c:v>
                </c:pt>
                <c:pt idx="31">
                  <c:v>308511.7515947253</c:v>
                </c:pt>
                <c:pt idx="32">
                  <c:v>305899.12902724743</c:v>
                </c:pt>
                <c:pt idx="33">
                  <c:v>301005.05944099789</c:v>
                </c:pt>
                <c:pt idx="34">
                  <c:v>298162.8727354497</c:v>
                </c:pt>
                <c:pt idx="35">
                  <c:v>302324.74829471594</c:v>
                </c:pt>
                <c:pt idx="36">
                  <c:v>301378.55407834979</c:v>
                </c:pt>
                <c:pt idx="37">
                  <c:v>301408.91235814593</c:v>
                </c:pt>
                <c:pt idx="38">
                  <c:v>303613.88333890255</c:v>
                </c:pt>
                <c:pt idx="39">
                  <c:v>302384.8568011974</c:v>
                </c:pt>
                <c:pt idx="40">
                  <c:v>305630.04510932451</c:v>
                </c:pt>
                <c:pt idx="41">
                  <c:v>306154.37677961157</c:v>
                </c:pt>
                <c:pt idx="42">
                  <c:v>309438.67116090399</c:v>
                </c:pt>
                <c:pt idx="43">
                  <c:v>309396.25684512168</c:v>
                </c:pt>
                <c:pt idx="44">
                  <c:v>307438.88307911489</c:v>
                </c:pt>
                <c:pt idx="45">
                  <c:v>305048.80807232263</c:v>
                </c:pt>
                <c:pt idx="46">
                  <c:v>307297.30952766753</c:v>
                </c:pt>
                <c:pt idx="47">
                  <c:v>305880.89478649152</c:v>
                </c:pt>
                <c:pt idx="48">
                  <c:v>300497.05243072211</c:v>
                </c:pt>
                <c:pt idx="49">
                  <c:v>299127.75038906781</c:v>
                </c:pt>
                <c:pt idx="50">
                  <c:v>299532.73375811242</c:v>
                </c:pt>
                <c:pt idx="51">
                  <c:v>296838.05125048617</c:v>
                </c:pt>
                <c:pt idx="52">
                  <c:v>298403.88908999751</c:v>
                </c:pt>
                <c:pt idx="53">
                  <c:v>301117.30078668502</c:v>
                </c:pt>
                <c:pt idx="54">
                  <c:v>302223.78678178246</c:v>
                </c:pt>
                <c:pt idx="55">
                  <c:v>299599.7536881878</c:v>
                </c:pt>
                <c:pt idx="56">
                  <c:v>302363.22198818589</c:v>
                </c:pt>
                <c:pt idx="57">
                  <c:v>302688.5291130956</c:v>
                </c:pt>
                <c:pt idx="58">
                  <c:v>304261.34558720211</c:v>
                </c:pt>
                <c:pt idx="59">
                  <c:v>303994.47593149391</c:v>
                </c:pt>
                <c:pt idx="60">
                  <c:v>304881.55760753859</c:v>
                </c:pt>
                <c:pt idx="61">
                  <c:v>306200.74809175549</c:v>
                </c:pt>
                <c:pt idx="62">
                  <c:v>307915.22773693246</c:v>
                </c:pt>
                <c:pt idx="63">
                  <c:v>307131.89032444172</c:v>
                </c:pt>
                <c:pt idx="64">
                  <c:v>307720.5291572407</c:v>
                </c:pt>
                <c:pt idx="65">
                  <c:v>308324.30600851221</c:v>
                </c:pt>
                <c:pt idx="66">
                  <c:v>308895.6281987023</c:v>
                </c:pt>
                <c:pt idx="67">
                  <c:v>306517.85503480234</c:v>
                </c:pt>
                <c:pt idx="68">
                  <c:v>309019.59252352483</c:v>
                </c:pt>
                <c:pt idx="69">
                  <c:v>308494.32527454774</c:v>
                </c:pt>
                <c:pt idx="70">
                  <c:v>310796.64840594423</c:v>
                </c:pt>
                <c:pt idx="71">
                  <c:v>308900.39726070681</c:v>
                </c:pt>
                <c:pt idx="72">
                  <c:v>309778.89517500339</c:v>
                </c:pt>
                <c:pt idx="73">
                  <c:v>304688.26558983215</c:v>
                </c:pt>
                <c:pt idx="74">
                  <c:v>297391.38221805473</c:v>
                </c:pt>
                <c:pt idx="75">
                  <c:v>287688.54812140903</c:v>
                </c:pt>
                <c:pt idx="76">
                  <c:v>288408.44616427412</c:v>
                </c:pt>
                <c:pt idx="77">
                  <c:v>278225.98280807788</c:v>
                </c:pt>
                <c:pt idx="78">
                  <c:v>287072.59070171992</c:v>
                </c:pt>
                <c:pt idx="79">
                  <c:v>281108.72944175143</c:v>
                </c:pt>
                <c:pt idx="80">
                  <c:v>284792.00629247742</c:v>
                </c:pt>
                <c:pt idx="81">
                  <c:v>293186.82923385518</c:v>
                </c:pt>
                <c:pt idx="82">
                  <c:v>291777.37203105609</c:v>
                </c:pt>
                <c:pt idx="83">
                  <c:v>288153.52755916188</c:v>
                </c:pt>
                <c:pt idx="84">
                  <c:v>287481.25622014521</c:v>
                </c:pt>
                <c:pt idx="85">
                  <c:v>297344.27239512006</c:v>
                </c:pt>
                <c:pt idx="86">
                  <c:v>299678.41201630991</c:v>
                </c:pt>
                <c:pt idx="87">
                  <c:v>300918.16430196696</c:v>
                </c:pt>
                <c:pt idx="88">
                  <c:v>302024.58246716217</c:v>
                </c:pt>
                <c:pt idx="89">
                  <c:v>303533.94300782034</c:v>
                </c:pt>
                <c:pt idx="90">
                  <c:v>302435.00159724214</c:v>
                </c:pt>
                <c:pt idx="91">
                  <c:v>305123.74796611397</c:v>
                </c:pt>
                <c:pt idx="92">
                  <c:v>304639.83528875053</c:v>
                </c:pt>
                <c:pt idx="93">
                  <c:v>308264.55174106738</c:v>
                </c:pt>
                <c:pt idx="94">
                  <c:v>308628.90438140568</c:v>
                </c:pt>
                <c:pt idx="95">
                  <c:v>308615.44462338527</c:v>
                </c:pt>
                <c:pt idx="96">
                  <c:v>308389.65607101331</c:v>
                </c:pt>
                <c:pt idx="97">
                  <c:v>296472.07001894992</c:v>
                </c:pt>
                <c:pt idx="98">
                  <c:v>289549.53480034013</c:v>
                </c:pt>
                <c:pt idx="99">
                  <c:v>296066.08218196774</c:v>
                </c:pt>
                <c:pt idx="100">
                  <c:v>298028.41471641365</c:v>
                </c:pt>
                <c:pt idx="101">
                  <c:v>300322.47347451624</c:v>
                </c:pt>
                <c:pt idx="102">
                  <c:v>299160.92556778912</c:v>
                </c:pt>
                <c:pt idx="103">
                  <c:v>301189.85943329072</c:v>
                </c:pt>
                <c:pt idx="104">
                  <c:v>304280.92625799892</c:v>
                </c:pt>
                <c:pt idx="105">
                  <c:v>302023.6473804792</c:v>
                </c:pt>
                <c:pt idx="106">
                  <c:v>301717.76368633041</c:v>
                </c:pt>
                <c:pt idx="107">
                  <c:v>303184.52642426849</c:v>
                </c:pt>
                <c:pt idx="108">
                  <c:v>302030.19394100696</c:v>
                </c:pt>
                <c:pt idx="109">
                  <c:v>304412.1017009542</c:v>
                </c:pt>
                <c:pt idx="110">
                  <c:v>301085.75715814071</c:v>
                </c:pt>
                <c:pt idx="111">
                  <c:v>303556.93565702747</c:v>
                </c:pt>
                <c:pt idx="112">
                  <c:v>306535.35420662694</c:v>
                </c:pt>
                <c:pt idx="113">
                  <c:v>309178.99534850568</c:v>
                </c:pt>
                <c:pt idx="114">
                  <c:v>302724.36239407037</c:v>
                </c:pt>
                <c:pt idx="115">
                  <c:v>304415.66387257562</c:v>
                </c:pt>
                <c:pt idx="116">
                  <c:v>305579.71457553579</c:v>
                </c:pt>
                <c:pt idx="117">
                  <c:v>305054.66840831214</c:v>
                </c:pt>
                <c:pt idx="118">
                  <c:v>304013.56762295385</c:v>
                </c:pt>
                <c:pt idx="119">
                  <c:v>302556.06974666141</c:v>
                </c:pt>
                <c:pt idx="120">
                  <c:v>306954.83343177201</c:v>
                </c:pt>
                <c:pt idx="121">
                  <c:v>306772.28499796131</c:v>
                </c:pt>
                <c:pt idx="122">
                  <c:v>308445.51283973851</c:v>
                </c:pt>
                <c:pt idx="123">
                  <c:v>304016.28963891917</c:v>
                </c:pt>
                <c:pt idx="124">
                  <c:v>301183.44204485655</c:v>
                </c:pt>
                <c:pt idx="125">
                  <c:v>304284.67649695917</c:v>
                </c:pt>
                <c:pt idx="126">
                  <c:v>303799.3708628348</c:v>
                </c:pt>
                <c:pt idx="127">
                  <c:v>302368.13990751468</c:v>
                </c:pt>
                <c:pt idx="128">
                  <c:v>306924.51533279166</c:v>
                </c:pt>
                <c:pt idx="129">
                  <c:v>309436.31572861067</c:v>
                </c:pt>
                <c:pt idx="130">
                  <c:v>308792.26252565451</c:v>
                </c:pt>
                <c:pt idx="131">
                  <c:v>309276.65518087958</c:v>
                </c:pt>
                <c:pt idx="132">
                  <c:v>305496.89307101117</c:v>
                </c:pt>
                <c:pt idx="133">
                  <c:v>303259.80957158911</c:v>
                </c:pt>
                <c:pt idx="134">
                  <c:v>299484.01104535849</c:v>
                </c:pt>
                <c:pt idx="135">
                  <c:v>300907.02112440643</c:v>
                </c:pt>
                <c:pt idx="136">
                  <c:v>300040.78128252679</c:v>
                </c:pt>
                <c:pt idx="137">
                  <c:v>299623.66665611713</c:v>
                </c:pt>
                <c:pt idx="138">
                  <c:v>299899.72703552287</c:v>
                </c:pt>
                <c:pt idx="139">
                  <c:v>300528.32766787044</c:v>
                </c:pt>
                <c:pt idx="140">
                  <c:v>298988.64138512651</c:v>
                </c:pt>
                <c:pt idx="141">
                  <c:v>297799.27402018302</c:v>
                </c:pt>
                <c:pt idx="142">
                  <c:v>298246.10242714861</c:v>
                </c:pt>
                <c:pt idx="143">
                  <c:v>300727.11999294197</c:v>
                </c:pt>
                <c:pt idx="144">
                  <c:v>297485.401597736</c:v>
                </c:pt>
                <c:pt idx="145">
                  <c:v>300331.09027891944</c:v>
                </c:pt>
                <c:pt idx="146">
                  <c:v>299458.53148573107</c:v>
                </c:pt>
                <c:pt idx="147">
                  <c:v>301689.15433236613</c:v>
                </c:pt>
                <c:pt idx="148">
                  <c:v>303442.63544094464</c:v>
                </c:pt>
                <c:pt idx="149">
                  <c:v>302444.28777680214</c:v>
                </c:pt>
                <c:pt idx="150">
                  <c:v>298688.78119140019</c:v>
                </c:pt>
                <c:pt idx="151">
                  <c:v>293358.51871737593</c:v>
                </c:pt>
                <c:pt idx="152">
                  <c:v>294573.22531718621</c:v>
                </c:pt>
                <c:pt idx="153">
                  <c:v>295015.10632521956</c:v>
                </c:pt>
                <c:pt idx="154">
                  <c:v>296083.67511482904</c:v>
                </c:pt>
                <c:pt idx="155">
                  <c:v>298451.04937993281</c:v>
                </c:pt>
                <c:pt idx="156">
                  <c:v>298147.77662536799</c:v>
                </c:pt>
                <c:pt idx="157">
                  <c:v>297502.3172660094</c:v>
                </c:pt>
                <c:pt idx="158">
                  <c:v>298064.58070385386</c:v>
                </c:pt>
                <c:pt idx="159">
                  <c:v>304612.23336859274</c:v>
                </c:pt>
                <c:pt idx="160">
                  <c:v>304669.60062794731</c:v>
                </c:pt>
                <c:pt idx="161">
                  <c:v>310870.26525499526</c:v>
                </c:pt>
                <c:pt idx="162">
                  <c:v>312589.30527271377</c:v>
                </c:pt>
                <c:pt idx="163">
                  <c:v>312286.99286517332</c:v>
                </c:pt>
                <c:pt idx="164">
                  <c:v>312802.29663555132</c:v>
                </c:pt>
                <c:pt idx="165">
                  <c:v>311132.29039227165</c:v>
                </c:pt>
                <c:pt idx="166">
                  <c:v>311873.80499466276</c:v>
                </c:pt>
                <c:pt idx="167">
                  <c:v>311369.29561066348</c:v>
                </c:pt>
                <c:pt idx="168">
                  <c:v>306889.29242842243</c:v>
                </c:pt>
                <c:pt idx="169">
                  <c:v>301314.50413904851</c:v>
                </c:pt>
                <c:pt idx="170">
                  <c:v>300447.05430475215</c:v>
                </c:pt>
                <c:pt idx="171">
                  <c:v>297468.43393643864</c:v>
                </c:pt>
                <c:pt idx="172">
                  <c:v>297935.59500563081</c:v>
                </c:pt>
                <c:pt idx="173">
                  <c:v>298248.67077353667</c:v>
                </c:pt>
                <c:pt idx="174">
                  <c:v>298770.88895936596</c:v>
                </c:pt>
                <c:pt idx="175">
                  <c:v>299067.04608768359</c:v>
                </c:pt>
                <c:pt idx="176">
                  <c:v>294205.34279768204</c:v>
                </c:pt>
                <c:pt idx="177">
                  <c:v>295167.83290426841</c:v>
                </c:pt>
                <c:pt idx="178">
                  <c:v>292840.32174220111</c:v>
                </c:pt>
                <c:pt idx="179">
                  <c:v>291527.96720665356</c:v>
                </c:pt>
                <c:pt idx="180">
                  <c:v>291275.55509134266</c:v>
                </c:pt>
                <c:pt idx="181">
                  <c:v>289492.23675162555</c:v>
                </c:pt>
                <c:pt idx="182">
                  <c:v>289781.42796176579</c:v>
                </c:pt>
                <c:pt idx="183">
                  <c:v>289590.37566302152</c:v>
                </c:pt>
                <c:pt idx="184">
                  <c:v>291384.80200607562</c:v>
                </c:pt>
                <c:pt idx="185">
                  <c:v>291208.63653786789</c:v>
                </c:pt>
                <c:pt idx="186">
                  <c:v>291159.09809823259</c:v>
                </c:pt>
                <c:pt idx="187">
                  <c:v>293518.19084816758</c:v>
                </c:pt>
                <c:pt idx="188">
                  <c:v>295065.54356082401</c:v>
                </c:pt>
                <c:pt idx="189">
                  <c:v>293953.93013406004</c:v>
                </c:pt>
                <c:pt idx="190">
                  <c:v>293470.87262830936</c:v>
                </c:pt>
                <c:pt idx="191">
                  <c:v>293090.72379075241</c:v>
                </c:pt>
                <c:pt idx="192">
                  <c:v>291640.37814736337</c:v>
                </c:pt>
                <c:pt idx="193">
                  <c:v>293039.9991636083</c:v>
                </c:pt>
                <c:pt idx="194">
                  <c:v>298516.56055543333</c:v>
                </c:pt>
                <c:pt idx="195">
                  <c:v>298832.2852030049</c:v>
                </c:pt>
                <c:pt idx="196">
                  <c:v>302139.69284072722</c:v>
                </c:pt>
                <c:pt idx="197">
                  <c:v>305640.6873385699</c:v>
                </c:pt>
                <c:pt idx="198">
                  <c:v>307547.645397619</c:v>
                </c:pt>
                <c:pt idx="199">
                  <c:v>312262.62997595576</c:v>
                </c:pt>
                <c:pt idx="200">
                  <c:v>315702.06605614256</c:v>
                </c:pt>
                <c:pt idx="201">
                  <c:v>314572.0575695181</c:v>
                </c:pt>
                <c:pt idx="202">
                  <c:v>316820.96429441991</c:v>
                </c:pt>
                <c:pt idx="203">
                  <c:v>318525.03883782146</c:v>
                </c:pt>
                <c:pt idx="204">
                  <c:v>318140.84045137122</c:v>
                </c:pt>
                <c:pt idx="205">
                  <c:v>315313.54329890985</c:v>
                </c:pt>
                <c:pt idx="206">
                  <c:v>317224.89180146536</c:v>
                </c:pt>
                <c:pt idx="207">
                  <c:v>317938.18459420872</c:v>
                </c:pt>
                <c:pt idx="208">
                  <c:v>316069.59598469333</c:v>
                </c:pt>
                <c:pt idx="209">
                  <c:v>320242.59980392689</c:v>
                </c:pt>
                <c:pt idx="210">
                  <c:v>318780.72406641574</c:v>
                </c:pt>
                <c:pt idx="211">
                  <c:v>315139.55719437642</c:v>
                </c:pt>
                <c:pt idx="212">
                  <c:v>311915.46091049077</c:v>
                </c:pt>
                <c:pt idx="213">
                  <c:v>311672.09355135536</c:v>
                </c:pt>
                <c:pt idx="214">
                  <c:v>311727.92997916252</c:v>
                </c:pt>
                <c:pt idx="215">
                  <c:v>317874.84341528843</c:v>
                </c:pt>
                <c:pt idx="216">
                  <c:v>318685.56790966773</c:v>
                </c:pt>
                <c:pt idx="217">
                  <c:v>324023.3717158566</c:v>
                </c:pt>
                <c:pt idx="218">
                  <c:v>326199.49841657432</c:v>
                </c:pt>
                <c:pt idx="219">
                  <c:v>325804.74732517207</c:v>
                </c:pt>
                <c:pt idx="220">
                  <c:v>325253.16748260258</c:v>
                </c:pt>
                <c:pt idx="221">
                  <c:v>323267.71199012722</c:v>
                </c:pt>
                <c:pt idx="222">
                  <c:v>326295.70361797739</c:v>
                </c:pt>
                <c:pt idx="223">
                  <c:v>325660.09905218676</c:v>
                </c:pt>
                <c:pt idx="224">
                  <c:v>323042.60599941912</c:v>
                </c:pt>
                <c:pt idx="225">
                  <c:v>317492.23637288599</c:v>
                </c:pt>
                <c:pt idx="226">
                  <c:v>316350.94033057406</c:v>
                </c:pt>
                <c:pt idx="227">
                  <c:v>319816.22604368685</c:v>
                </c:pt>
                <c:pt idx="228">
                  <c:v>322933.32397079514</c:v>
                </c:pt>
                <c:pt idx="229">
                  <c:v>321651.91466067563</c:v>
                </c:pt>
                <c:pt idx="230">
                  <c:v>319634.38706353295</c:v>
                </c:pt>
                <c:pt idx="231">
                  <c:v>322604.28882498131</c:v>
                </c:pt>
                <c:pt idx="232">
                  <c:v>324574.46292856889</c:v>
                </c:pt>
                <c:pt idx="233">
                  <c:v>329451.33117618406</c:v>
                </c:pt>
                <c:pt idx="234">
                  <c:v>327252.5662437125</c:v>
                </c:pt>
                <c:pt idx="235">
                  <c:v>322993.33850760898</c:v>
                </c:pt>
                <c:pt idx="236">
                  <c:v>323812.75521726662</c:v>
                </c:pt>
                <c:pt idx="237">
                  <c:v>323177.86763431976</c:v>
                </c:pt>
                <c:pt idx="238">
                  <c:v>323896.30590715416</c:v>
                </c:pt>
                <c:pt idx="239">
                  <c:v>322189.56877339404</c:v>
                </c:pt>
                <c:pt idx="240">
                  <c:v>320769.24452974257</c:v>
                </c:pt>
                <c:pt idx="241">
                  <c:v>324720.47153728636</c:v>
                </c:pt>
                <c:pt idx="242">
                  <c:v>324324.08157758327</c:v>
                </c:pt>
                <c:pt idx="243">
                  <c:v>323117.76490537752</c:v>
                </c:pt>
                <c:pt idx="244">
                  <c:v>322575.9665221101</c:v>
                </c:pt>
                <c:pt idx="245">
                  <c:v>325797.05265633279</c:v>
                </c:pt>
                <c:pt idx="246">
                  <c:v>328392.01873674238</c:v>
                </c:pt>
                <c:pt idx="247">
                  <c:v>330579.63093416998</c:v>
                </c:pt>
                <c:pt idx="248">
                  <c:v>332423.38936507329</c:v>
                </c:pt>
                <c:pt idx="249">
                  <c:v>335294.30386097223</c:v>
                </c:pt>
                <c:pt idx="250">
                  <c:v>335158.57148382568</c:v>
                </c:pt>
                <c:pt idx="251">
                  <c:v>334955.15699948499</c:v>
                </c:pt>
                <c:pt idx="252">
                  <c:v>333145.45458966773</c:v>
                </c:pt>
                <c:pt idx="253">
                  <c:v>334634.9782796147</c:v>
                </c:pt>
                <c:pt idx="254">
                  <c:v>323771.42430553026</c:v>
                </c:pt>
                <c:pt idx="255">
                  <c:v>327509.16774795763</c:v>
                </c:pt>
                <c:pt idx="256">
                  <c:v>324869.84345390712</c:v>
                </c:pt>
                <c:pt idx="257">
                  <c:v>323990.42230786808</c:v>
                </c:pt>
                <c:pt idx="258">
                  <c:v>323022.00259174005</c:v>
                </c:pt>
                <c:pt idx="259">
                  <c:v>324039.01392829622</c:v>
                </c:pt>
                <c:pt idx="260">
                  <c:v>325769.76865541091</c:v>
                </c:pt>
                <c:pt idx="261">
                  <c:v>328182.30349153501</c:v>
                </c:pt>
                <c:pt idx="262">
                  <c:v>330499.76968866424</c:v>
                </c:pt>
                <c:pt idx="263">
                  <c:v>317784.83152559825</c:v>
                </c:pt>
                <c:pt idx="264">
                  <c:v>316950.29081155104</c:v>
                </c:pt>
                <c:pt idx="265">
                  <c:v>318373.95131703874</c:v>
                </c:pt>
                <c:pt idx="266">
                  <c:v>317715.61864543252</c:v>
                </c:pt>
                <c:pt idx="267">
                  <c:v>318827.21684667788</c:v>
                </c:pt>
                <c:pt idx="268">
                  <c:v>315776.77758386062</c:v>
                </c:pt>
                <c:pt idx="269">
                  <c:v>317314.00903957884</c:v>
                </c:pt>
                <c:pt idx="270">
                  <c:v>315178.38015219825</c:v>
                </c:pt>
                <c:pt idx="271">
                  <c:v>312827.72158178361</c:v>
                </c:pt>
                <c:pt idx="272">
                  <c:v>314707.70739828731</c:v>
                </c:pt>
                <c:pt idx="273">
                  <c:v>320879.73571575549</c:v>
                </c:pt>
                <c:pt idx="274">
                  <c:v>324520.02979485405</c:v>
                </c:pt>
                <c:pt idx="275">
                  <c:v>325527.61873588793</c:v>
                </c:pt>
                <c:pt idx="276">
                  <c:v>327939.28868629929</c:v>
                </c:pt>
                <c:pt idx="277">
                  <c:v>327827.44808499882</c:v>
                </c:pt>
                <c:pt idx="278">
                  <c:v>328822.91568781307</c:v>
                </c:pt>
                <c:pt idx="279">
                  <c:v>329334.2762857902</c:v>
                </c:pt>
                <c:pt idx="280">
                  <c:v>331139.00973276282</c:v>
                </c:pt>
                <c:pt idx="281">
                  <c:v>334483.36193253956</c:v>
                </c:pt>
                <c:pt idx="282">
                  <c:v>333931.39388261992</c:v>
                </c:pt>
                <c:pt idx="283">
                  <c:v>331669.29242141423</c:v>
                </c:pt>
                <c:pt idx="284">
                  <c:v>334467.03408012958</c:v>
                </c:pt>
                <c:pt idx="285">
                  <c:v>338902.76031129021</c:v>
                </c:pt>
                <c:pt idx="286">
                  <c:v>335455.5691124443</c:v>
                </c:pt>
                <c:pt idx="287">
                  <c:v>336734.74527059449</c:v>
                </c:pt>
                <c:pt idx="288">
                  <c:v>335638.32905125781</c:v>
                </c:pt>
                <c:pt idx="289">
                  <c:v>335743.03960474662</c:v>
                </c:pt>
                <c:pt idx="290">
                  <c:v>336254.12790079718</c:v>
                </c:pt>
                <c:pt idx="291">
                  <c:v>335464.42789551959</c:v>
                </c:pt>
                <c:pt idx="292">
                  <c:v>331092.57583915791</c:v>
                </c:pt>
                <c:pt idx="293">
                  <c:v>329685.24016479735</c:v>
                </c:pt>
                <c:pt idx="294">
                  <c:v>330240.15406927589</c:v>
                </c:pt>
                <c:pt idx="295">
                  <c:v>334308.71386879601</c:v>
                </c:pt>
                <c:pt idx="296">
                  <c:v>338950.29771865113</c:v>
                </c:pt>
                <c:pt idx="297">
                  <c:v>340541.32172270975</c:v>
                </c:pt>
                <c:pt idx="298">
                  <c:v>331665.09888638149</c:v>
                </c:pt>
                <c:pt idx="299">
                  <c:v>331709.95097882266</c:v>
                </c:pt>
                <c:pt idx="300">
                  <c:v>332117.30576430244</c:v>
                </c:pt>
                <c:pt idx="301">
                  <c:v>336087.92389749549</c:v>
                </c:pt>
                <c:pt idx="302">
                  <c:v>336969.79915128247</c:v>
                </c:pt>
                <c:pt idx="303">
                  <c:v>339479.62844408036</c:v>
                </c:pt>
                <c:pt idx="304">
                  <c:v>334238.3467217508</c:v>
                </c:pt>
                <c:pt idx="305">
                  <c:v>341102.27263435815</c:v>
                </c:pt>
                <c:pt idx="306">
                  <c:v>338246.46313959156</c:v>
                </c:pt>
                <c:pt idx="307">
                  <c:v>344572.49457319686</c:v>
                </c:pt>
                <c:pt idx="308">
                  <c:v>351657.73830827919</c:v>
                </c:pt>
                <c:pt idx="309">
                  <c:v>350001.14850277698</c:v>
                </c:pt>
                <c:pt idx="310">
                  <c:v>347194.61223312444</c:v>
                </c:pt>
                <c:pt idx="311">
                  <c:v>348454.89665803168</c:v>
                </c:pt>
                <c:pt idx="312">
                  <c:v>349655.32851390954</c:v>
                </c:pt>
                <c:pt idx="313">
                  <c:v>349700.40227650118</c:v>
                </c:pt>
                <c:pt idx="314">
                  <c:v>350661.56832432467</c:v>
                </c:pt>
                <c:pt idx="315">
                  <c:v>352667.08682507457</c:v>
                </c:pt>
                <c:pt idx="316">
                  <c:v>355042.58493383304</c:v>
                </c:pt>
                <c:pt idx="317">
                  <c:v>352597.22889991017</c:v>
                </c:pt>
                <c:pt idx="318">
                  <c:v>352943.95989076438</c:v>
                </c:pt>
                <c:pt idx="319">
                  <c:v>355805.00357696653</c:v>
                </c:pt>
                <c:pt idx="320">
                  <c:v>355647.66130408127</c:v>
                </c:pt>
                <c:pt idx="321">
                  <c:v>357841.70685338881</c:v>
                </c:pt>
                <c:pt idx="322">
                  <c:v>360636.21635118627</c:v>
                </c:pt>
                <c:pt idx="323">
                  <c:v>360501.33720003511</c:v>
                </c:pt>
                <c:pt idx="324">
                  <c:v>362453.7117758657</c:v>
                </c:pt>
                <c:pt idx="325">
                  <c:v>365896.30172986188</c:v>
                </c:pt>
                <c:pt idx="326">
                  <c:v>365466.29127422435</c:v>
                </c:pt>
                <c:pt idx="327">
                  <c:v>368409.14343916829</c:v>
                </c:pt>
                <c:pt idx="328">
                  <c:v>366134.54897392081</c:v>
                </c:pt>
                <c:pt idx="329">
                  <c:v>365462.26496366796</c:v>
                </c:pt>
                <c:pt idx="330">
                  <c:v>366634.89743286313</c:v>
                </c:pt>
                <c:pt idx="331">
                  <c:v>368726.00092694687</c:v>
                </c:pt>
                <c:pt idx="332">
                  <c:v>367814.17748167447</c:v>
                </c:pt>
                <c:pt idx="333">
                  <c:v>364412.11406991142</c:v>
                </c:pt>
                <c:pt idx="334">
                  <c:v>355039.54951198492</c:v>
                </c:pt>
                <c:pt idx="335">
                  <c:v>356299.85394726408</c:v>
                </c:pt>
                <c:pt idx="336">
                  <c:v>349449.75081235153</c:v>
                </c:pt>
                <c:pt idx="337">
                  <c:v>350119.91334393708</c:v>
                </c:pt>
                <c:pt idx="338">
                  <c:v>343951.56719111156</c:v>
                </c:pt>
                <c:pt idx="339">
                  <c:v>344680.61589701899</c:v>
                </c:pt>
                <c:pt idx="340">
                  <c:v>341280.40395147982</c:v>
                </c:pt>
                <c:pt idx="341">
                  <c:v>343444.31349070679</c:v>
                </c:pt>
                <c:pt idx="342">
                  <c:v>347326.83351967711</c:v>
                </c:pt>
                <c:pt idx="343">
                  <c:v>323372.01211723808</c:v>
                </c:pt>
                <c:pt idx="344">
                  <c:v>323358.96062531392</c:v>
                </c:pt>
                <c:pt idx="345">
                  <c:v>322838.56716845598</c:v>
                </c:pt>
                <c:pt idx="346">
                  <c:v>324130.19597934652</c:v>
                </c:pt>
                <c:pt idx="347">
                  <c:v>329596.41967208969</c:v>
                </c:pt>
                <c:pt idx="348">
                  <c:v>337520.03503382433</c:v>
                </c:pt>
                <c:pt idx="349">
                  <c:v>335309.81609118957</c:v>
                </c:pt>
                <c:pt idx="350">
                  <c:v>334054.64593177428</c:v>
                </c:pt>
                <c:pt idx="351">
                  <c:v>333236.10133686353</c:v>
                </c:pt>
                <c:pt idx="352">
                  <c:v>334300.16785065335</c:v>
                </c:pt>
                <c:pt idx="353">
                  <c:v>333433.4442514276</c:v>
                </c:pt>
                <c:pt idx="354">
                  <c:v>331844.81327616161</c:v>
                </c:pt>
                <c:pt idx="355">
                  <c:v>331479.27093782043</c:v>
                </c:pt>
                <c:pt idx="356">
                  <c:v>336230.27263634565</c:v>
                </c:pt>
                <c:pt idx="357">
                  <c:v>340567.69127645739</c:v>
                </c:pt>
                <c:pt idx="358">
                  <c:v>343509.80147227849</c:v>
                </c:pt>
                <c:pt idx="359">
                  <c:v>351609.46886414941</c:v>
                </c:pt>
                <c:pt idx="360">
                  <c:v>349942.92550937785</c:v>
                </c:pt>
                <c:pt idx="361">
                  <c:v>347300.21173882252</c:v>
                </c:pt>
                <c:pt idx="362">
                  <c:v>347540.54867866985</c:v>
                </c:pt>
                <c:pt idx="363">
                  <c:v>355641.02047426952</c:v>
                </c:pt>
                <c:pt idx="364">
                  <c:v>362062.22107312904</c:v>
                </c:pt>
                <c:pt idx="365">
                  <c:v>363490.95990063972</c:v>
                </c:pt>
                <c:pt idx="366">
                  <c:v>363459.45443535683</c:v>
                </c:pt>
                <c:pt idx="367">
                  <c:v>364426.28033673193</c:v>
                </c:pt>
                <c:pt idx="368">
                  <c:v>365165.59722431604</c:v>
                </c:pt>
                <c:pt idx="369">
                  <c:v>363889.38800605334</c:v>
                </c:pt>
                <c:pt idx="370">
                  <c:v>366769.30382626754</c:v>
                </c:pt>
                <c:pt idx="371">
                  <c:v>364371.28107988893</c:v>
                </c:pt>
                <c:pt idx="372">
                  <c:v>372615.60754043178</c:v>
                </c:pt>
                <c:pt idx="373">
                  <c:v>369184.53054988966</c:v>
                </c:pt>
                <c:pt idx="374">
                  <c:v>364343.1256235544</c:v>
                </c:pt>
                <c:pt idx="375">
                  <c:v>369605.32015663444</c:v>
                </c:pt>
                <c:pt idx="376">
                  <c:v>370843.50588810648</c:v>
                </c:pt>
                <c:pt idx="377">
                  <c:v>372118.53293903463</c:v>
                </c:pt>
                <c:pt idx="378">
                  <c:v>368479.31261835812</c:v>
                </c:pt>
                <c:pt idx="379">
                  <c:v>366648.97105158924</c:v>
                </c:pt>
                <c:pt idx="380">
                  <c:v>368641.30832496099</c:v>
                </c:pt>
                <c:pt idx="381">
                  <c:v>364727.23566654115</c:v>
                </c:pt>
                <c:pt idx="382">
                  <c:v>361828.65478789934</c:v>
                </c:pt>
                <c:pt idx="383">
                  <c:v>362705.76576193731</c:v>
                </c:pt>
                <c:pt idx="384">
                  <c:v>364744.22125596745</c:v>
                </c:pt>
                <c:pt idx="385">
                  <c:v>370732.96680854406</c:v>
                </c:pt>
                <c:pt idx="386">
                  <c:v>368893.27697491256</c:v>
                </c:pt>
                <c:pt idx="387">
                  <c:v>372960.10884769482</c:v>
                </c:pt>
                <c:pt idx="388">
                  <c:v>371458.05038409488</c:v>
                </c:pt>
                <c:pt idx="389">
                  <c:v>369534.95489948301</c:v>
                </c:pt>
                <c:pt idx="390">
                  <c:v>369600.40891542332</c:v>
                </c:pt>
                <c:pt idx="391">
                  <c:v>370108.4912080245</c:v>
                </c:pt>
                <c:pt idx="392">
                  <c:v>372901.77397502324</c:v>
                </c:pt>
                <c:pt idx="393">
                  <c:v>362237.03317053535</c:v>
                </c:pt>
                <c:pt idx="394">
                  <c:v>359802.7877348609</c:v>
                </c:pt>
                <c:pt idx="395">
                  <c:v>361187.93920644518</c:v>
                </c:pt>
                <c:pt idx="396">
                  <c:v>368365.66957813752</c:v>
                </c:pt>
                <c:pt idx="397">
                  <c:v>368584.10907410388</c:v>
                </c:pt>
                <c:pt idx="398">
                  <c:v>370923.04721208429</c:v>
                </c:pt>
                <c:pt idx="399">
                  <c:v>371997.26607743325</c:v>
                </c:pt>
                <c:pt idx="400">
                  <c:v>373344.2373061768</c:v>
                </c:pt>
                <c:pt idx="401">
                  <c:v>372534.67379903555</c:v>
                </c:pt>
                <c:pt idx="402">
                  <c:v>368948.88281006302</c:v>
                </c:pt>
                <c:pt idx="403">
                  <c:v>367605.51431342523</c:v>
                </c:pt>
                <c:pt idx="404">
                  <c:v>361231.76564119005</c:v>
                </c:pt>
                <c:pt idx="405">
                  <c:v>355404.6013685409</c:v>
                </c:pt>
                <c:pt idx="406">
                  <c:v>357333.62580665189</c:v>
                </c:pt>
                <c:pt idx="407">
                  <c:v>359670.59360122017</c:v>
                </c:pt>
                <c:pt idx="408">
                  <c:v>360265.31315989076</c:v>
                </c:pt>
                <c:pt idx="409">
                  <c:v>362075.54234159103</c:v>
                </c:pt>
                <c:pt idx="410">
                  <c:v>365389.00182890036</c:v>
                </c:pt>
                <c:pt idx="411">
                  <c:v>364883.63630198134</c:v>
                </c:pt>
                <c:pt idx="412">
                  <c:v>368389.8149142522</c:v>
                </c:pt>
                <c:pt idx="413">
                  <c:v>367070.79189475183</c:v>
                </c:pt>
                <c:pt idx="414">
                  <c:v>353230.81577695307</c:v>
                </c:pt>
                <c:pt idx="415">
                  <c:v>339453.39731006016</c:v>
                </c:pt>
                <c:pt idx="416">
                  <c:v>340753.68358600681</c:v>
                </c:pt>
                <c:pt idx="417">
                  <c:v>351074.19059086381</c:v>
                </c:pt>
                <c:pt idx="418">
                  <c:v>351554.85332432127</c:v>
                </c:pt>
                <c:pt idx="419">
                  <c:v>353963.74867878406</c:v>
                </c:pt>
                <c:pt idx="420">
                  <c:v>354479.7252705312</c:v>
                </c:pt>
                <c:pt idx="421">
                  <c:v>356215.36938898067</c:v>
                </c:pt>
                <c:pt idx="422">
                  <c:v>361286.00629521144</c:v>
                </c:pt>
                <c:pt idx="423">
                  <c:v>366970.43743122235</c:v>
                </c:pt>
                <c:pt idx="424">
                  <c:v>370231.82092002226</c:v>
                </c:pt>
                <c:pt idx="425">
                  <c:v>372553.26089261746</c:v>
                </c:pt>
                <c:pt idx="426">
                  <c:v>375641.2358235037</c:v>
                </c:pt>
                <c:pt idx="427">
                  <c:v>374953.81601428468</c:v>
                </c:pt>
                <c:pt idx="428">
                  <c:v>386559.66409260302</c:v>
                </c:pt>
                <c:pt idx="429">
                  <c:v>391012.69777858781</c:v>
                </c:pt>
                <c:pt idx="430">
                  <c:v>386827.30832493625</c:v>
                </c:pt>
                <c:pt idx="431">
                  <c:v>385981.41664233775</c:v>
                </c:pt>
                <c:pt idx="432">
                  <c:v>390541.88751988619</c:v>
                </c:pt>
                <c:pt idx="433">
                  <c:v>389017.46393284219</c:v>
                </c:pt>
                <c:pt idx="434">
                  <c:v>388173.4278115097</c:v>
                </c:pt>
                <c:pt idx="435">
                  <c:v>390670.76674044161</c:v>
                </c:pt>
                <c:pt idx="436">
                  <c:v>388732.34571263642</c:v>
                </c:pt>
                <c:pt idx="437">
                  <c:v>387104.49625769455</c:v>
                </c:pt>
                <c:pt idx="438">
                  <c:v>381132.40473977913</c:v>
                </c:pt>
                <c:pt idx="439">
                  <c:v>384814.60258574737</c:v>
                </c:pt>
                <c:pt idx="440">
                  <c:v>383326.62744714436</c:v>
                </c:pt>
                <c:pt idx="441">
                  <c:v>379858.16587743786</c:v>
                </c:pt>
                <c:pt idx="442">
                  <c:v>382557.85046958691</c:v>
                </c:pt>
                <c:pt idx="443">
                  <c:v>383723.53288965806</c:v>
                </c:pt>
                <c:pt idx="444">
                  <c:v>384941.42357539426</c:v>
                </c:pt>
                <c:pt idx="445">
                  <c:v>383789.10109412798</c:v>
                </c:pt>
                <c:pt idx="446">
                  <c:v>382932.77960887534</c:v>
                </c:pt>
                <c:pt idx="447">
                  <c:v>384588.8840750503</c:v>
                </c:pt>
                <c:pt idx="448">
                  <c:v>387189.53055389802</c:v>
                </c:pt>
                <c:pt idx="449">
                  <c:v>385511.50885929359</c:v>
                </c:pt>
                <c:pt idx="450">
                  <c:v>388317.1002720535</c:v>
                </c:pt>
                <c:pt idx="451">
                  <c:v>391273.60978247761</c:v>
                </c:pt>
                <c:pt idx="452">
                  <c:v>388114.09631333832</c:v>
                </c:pt>
                <c:pt idx="453">
                  <c:v>387726.38575243321</c:v>
                </c:pt>
                <c:pt idx="454">
                  <c:v>384856.22055656416</c:v>
                </c:pt>
                <c:pt idx="455">
                  <c:v>381281.99851797498</c:v>
                </c:pt>
                <c:pt idx="456">
                  <c:v>379647.13245131838</c:v>
                </c:pt>
                <c:pt idx="457">
                  <c:v>379068.32434976305</c:v>
                </c:pt>
                <c:pt idx="458">
                  <c:v>381642.54142368742</c:v>
                </c:pt>
                <c:pt idx="459">
                  <c:v>371272.93644547806</c:v>
                </c:pt>
                <c:pt idx="460">
                  <c:v>371465.09627870785</c:v>
                </c:pt>
                <c:pt idx="461">
                  <c:v>378507.86449522281</c:v>
                </c:pt>
                <c:pt idx="462">
                  <c:v>384773.45037628093</c:v>
                </c:pt>
                <c:pt idx="463">
                  <c:v>387669.35632833332</c:v>
                </c:pt>
                <c:pt idx="464">
                  <c:v>392704.88433790236</c:v>
                </c:pt>
                <c:pt idx="465">
                  <c:v>391213.24821574363</c:v>
                </c:pt>
                <c:pt idx="466">
                  <c:v>390631.82421302598</c:v>
                </c:pt>
                <c:pt idx="467">
                  <c:v>389811.67279783147</c:v>
                </c:pt>
                <c:pt idx="468">
                  <c:v>390187.8608407125</c:v>
                </c:pt>
                <c:pt idx="469">
                  <c:v>384424.60582245211</c:v>
                </c:pt>
                <c:pt idx="470">
                  <c:v>377744.14730765374</c:v>
                </c:pt>
                <c:pt idx="471">
                  <c:v>375764.27808589232</c:v>
                </c:pt>
                <c:pt idx="472">
                  <c:v>376181.49795710994</c:v>
                </c:pt>
                <c:pt idx="473">
                  <c:v>375692.24450109265</c:v>
                </c:pt>
                <c:pt idx="474">
                  <c:v>379743.76716792828</c:v>
                </c:pt>
                <c:pt idx="475">
                  <c:v>373413.55660337495</c:v>
                </c:pt>
                <c:pt idx="476">
                  <c:v>371402.06601175759</c:v>
                </c:pt>
                <c:pt idx="477">
                  <c:v>367015.70059075218</c:v>
                </c:pt>
                <c:pt idx="478">
                  <c:v>371990.90481810225</c:v>
                </c:pt>
                <c:pt idx="479">
                  <c:v>368766.92794958869</c:v>
                </c:pt>
                <c:pt idx="480">
                  <c:v>370770.41915962327</c:v>
                </c:pt>
                <c:pt idx="481">
                  <c:v>370211.40998062276</c:v>
                </c:pt>
                <c:pt idx="482">
                  <c:v>387949.44305489917</c:v>
                </c:pt>
                <c:pt idx="483">
                  <c:v>384132.30751996889</c:v>
                </c:pt>
                <c:pt idx="484">
                  <c:v>394250.70852390042</c:v>
                </c:pt>
                <c:pt idx="485">
                  <c:v>388580.1309652417</c:v>
                </c:pt>
                <c:pt idx="486">
                  <c:v>388326.39559519093</c:v>
                </c:pt>
                <c:pt idx="487">
                  <c:v>390668.37910108577</c:v>
                </c:pt>
                <c:pt idx="488">
                  <c:v>392271.73490823113</c:v>
                </c:pt>
                <c:pt idx="489">
                  <c:v>397714.52468736464</c:v>
                </c:pt>
                <c:pt idx="490">
                  <c:v>398428.2836221889</c:v>
                </c:pt>
                <c:pt idx="491">
                  <c:v>400019.62803368969</c:v>
                </c:pt>
                <c:pt idx="492">
                  <c:v>403845.198827938</c:v>
                </c:pt>
                <c:pt idx="493">
                  <c:v>409225.55583927681</c:v>
                </c:pt>
                <c:pt idx="494">
                  <c:v>409414.76595338114</c:v>
                </c:pt>
                <c:pt idx="495">
                  <c:v>408139.95217526786</c:v>
                </c:pt>
                <c:pt idx="496">
                  <c:v>408862.97512008087</c:v>
                </c:pt>
                <c:pt idx="497">
                  <c:v>412945.77210567158</c:v>
                </c:pt>
                <c:pt idx="498">
                  <c:v>417601.89620172116</c:v>
                </c:pt>
                <c:pt idx="499">
                  <c:v>417564.10215499054</c:v>
                </c:pt>
                <c:pt idx="500">
                  <c:v>414317.97132518893</c:v>
                </c:pt>
                <c:pt idx="501">
                  <c:v>415003.76179235434</c:v>
                </c:pt>
                <c:pt idx="502">
                  <c:v>411339.20142924634</c:v>
                </c:pt>
                <c:pt idx="503">
                  <c:v>409988.45556810807</c:v>
                </c:pt>
                <c:pt idx="504">
                  <c:v>404920.50270381797</c:v>
                </c:pt>
                <c:pt idx="505">
                  <c:v>401762.99245168077</c:v>
                </c:pt>
                <c:pt idx="506">
                  <c:v>400948.54708320618</c:v>
                </c:pt>
                <c:pt idx="507">
                  <c:v>414195.80522425083</c:v>
                </c:pt>
                <c:pt idx="508">
                  <c:v>413008.83823873458</c:v>
                </c:pt>
                <c:pt idx="509">
                  <c:v>411609.776675075</c:v>
                </c:pt>
                <c:pt idx="510">
                  <c:v>405383.07856784534</c:v>
                </c:pt>
                <c:pt idx="511">
                  <c:v>402888.64303176885</c:v>
                </c:pt>
                <c:pt idx="512">
                  <c:v>401096.89852522034</c:v>
                </c:pt>
                <c:pt idx="513">
                  <c:v>406714.5132952499</c:v>
                </c:pt>
                <c:pt idx="514">
                  <c:v>411198.31572940876</c:v>
                </c:pt>
                <c:pt idx="515">
                  <c:v>409870.3063828079</c:v>
                </c:pt>
                <c:pt idx="516">
                  <c:v>413897.02908207331</c:v>
                </c:pt>
                <c:pt idx="517">
                  <c:v>413732.09582794964</c:v>
                </c:pt>
                <c:pt idx="518">
                  <c:v>420725.33276248438</c:v>
                </c:pt>
                <c:pt idx="519">
                  <c:v>421242.24293660856</c:v>
                </c:pt>
                <c:pt idx="520">
                  <c:v>413731.06795942486</c:v>
                </c:pt>
                <c:pt idx="521">
                  <c:v>412466.02163306717</c:v>
                </c:pt>
                <c:pt idx="522">
                  <c:v>414460.50088138256</c:v>
                </c:pt>
                <c:pt idx="523">
                  <c:v>419226.71316966088</c:v>
                </c:pt>
                <c:pt idx="524">
                  <c:v>422048.05845593056</c:v>
                </c:pt>
                <c:pt idx="525">
                  <c:v>421916.62521264836</c:v>
                </c:pt>
                <c:pt idx="526">
                  <c:v>421847.93629609415</c:v>
                </c:pt>
                <c:pt idx="527">
                  <c:v>427228.69649659866</c:v>
                </c:pt>
                <c:pt idx="528">
                  <c:v>429580.15003046149</c:v>
                </c:pt>
                <c:pt idx="529">
                  <c:v>428267.33924642159</c:v>
                </c:pt>
                <c:pt idx="530">
                  <c:v>434422.6418173635</c:v>
                </c:pt>
                <c:pt idx="531">
                  <c:v>434565.44726628851</c:v>
                </c:pt>
                <c:pt idx="532">
                  <c:v>436771.12422608043</c:v>
                </c:pt>
                <c:pt idx="533">
                  <c:v>436783.73983718536</c:v>
                </c:pt>
                <c:pt idx="534">
                  <c:v>437667.86625502544</c:v>
                </c:pt>
                <c:pt idx="535">
                  <c:v>436934.50324493158</c:v>
                </c:pt>
                <c:pt idx="536">
                  <c:v>437447.3711732396</c:v>
                </c:pt>
                <c:pt idx="537">
                  <c:v>443632.96836604277</c:v>
                </c:pt>
                <c:pt idx="538">
                  <c:v>444581.34744797699</c:v>
                </c:pt>
                <c:pt idx="539">
                  <c:v>444631.24087150232</c:v>
                </c:pt>
                <c:pt idx="540">
                  <c:v>445637.92879796616</c:v>
                </c:pt>
                <c:pt idx="541">
                  <c:v>446157.67714542447</c:v>
                </c:pt>
                <c:pt idx="542">
                  <c:v>445715.6700298576</c:v>
                </c:pt>
                <c:pt idx="543">
                  <c:v>443056.88982292823</c:v>
                </c:pt>
                <c:pt idx="544">
                  <c:v>437601.53082285274</c:v>
                </c:pt>
                <c:pt idx="545">
                  <c:v>445081.95802609256</c:v>
                </c:pt>
                <c:pt idx="546">
                  <c:v>437264.51979490387</c:v>
                </c:pt>
                <c:pt idx="547">
                  <c:v>435490.7208641544</c:v>
                </c:pt>
                <c:pt idx="548">
                  <c:v>436703.66479579383</c:v>
                </c:pt>
                <c:pt idx="549">
                  <c:v>437054.74036526139</c:v>
                </c:pt>
                <c:pt idx="550">
                  <c:v>441336.94757343514</c:v>
                </c:pt>
                <c:pt idx="551">
                  <c:v>449346.24512817798</c:v>
                </c:pt>
                <c:pt idx="552">
                  <c:v>451992.77738213178</c:v>
                </c:pt>
                <c:pt idx="553">
                  <c:v>449892.85375165613</c:v>
                </c:pt>
                <c:pt idx="554">
                  <c:v>457739.57277202676</c:v>
                </c:pt>
                <c:pt idx="555">
                  <c:v>455456.22727261286</c:v>
                </c:pt>
                <c:pt idx="556">
                  <c:v>461126.63864727534</c:v>
                </c:pt>
                <c:pt idx="557">
                  <c:v>453240.54708499776</c:v>
                </c:pt>
                <c:pt idx="558">
                  <c:v>455775.08314255299</c:v>
                </c:pt>
                <c:pt idx="559">
                  <c:v>459051.06568131514</c:v>
                </c:pt>
                <c:pt idx="560">
                  <c:v>446734.31683758763</c:v>
                </c:pt>
                <c:pt idx="561">
                  <c:v>454586.9288068937</c:v>
                </c:pt>
                <c:pt idx="562">
                  <c:v>454128.38060304901</c:v>
                </c:pt>
              </c:numCache>
            </c:numRef>
          </c:val>
          <c:smooth val="0"/>
          <c:extLst>
            <c:ext xmlns:c16="http://schemas.microsoft.com/office/drawing/2014/chart" uri="{C3380CC4-5D6E-409C-BE32-E72D297353CC}">
              <c16:uniqueId val="{00000000-7107-B14A-B3FE-F59E8A4138D4}"/>
            </c:ext>
          </c:extLst>
        </c:ser>
        <c:ser>
          <c:idx val="1"/>
          <c:order val="1"/>
          <c:tx>
            <c:strRef>
              <c:f>'Sharpe Diagonal VaR'!$N$4</c:f>
              <c:strCache>
                <c:ptCount val="1"/>
                <c:pt idx="0">
                  <c:v>VaR_π_EWMA</c:v>
                </c:pt>
              </c:strCache>
            </c:strRef>
          </c:tx>
          <c:spPr>
            <a:ln w="19050" cap="rnd">
              <a:solidFill>
                <a:schemeClr val="accent2"/>
              </a:solidFill>
              <a:round/>
            </a:ln>
            <a:effectLst/>
          </c:spPr>
          <c:marker>
            <c:symbol val="none"/>
          </c:marker>
          <c:cat>
            <c:numRef>
              <c:f>'Sharpe Diagonal VaR'!$B$5:$B$567</c:f>
              <c:numCache>
                <c:formatCode>m/d/yy</c:formatCode>
                <c:ptCount val="563"/>
                <c:pt idx="0">
                  <c:v>44886</c:v>
                </c:pt>
                <c:pt idx="1">
                  <c:v>44887</c:v>
                </c:pt>
                <c:pt idx="2">
                  <c:v>44888</c:v>
                </c:pt>
                <c:pt idx="3">
                  <c:v>44890</c:v>
                </c:pt>
                <c:pt idx="4">
                  <c:v>44893</c:v>
                </c:pt>
                <c:pt idx="5">
                  <c:v>44894</c:v>
                </c:pt>
                <c:pt idx="6">
                  <c:v>44895</c:v>
                </c:pt>
                <c:pt idx="7">
                  <c:v>44896</c:v>
                </c:pt>
                <c:pt idx="8">
                  <c:v>44897</c:v>
                </c:pt>
                <c:pt idx="9">
                  <c:v>44900</c:v>
                </c:pt>
                <c:pt idx="10">
                  <c:v>44901</c:v>
                </c:pt>
                <c:pt idx="11">
                  <c:v>44902</c:v>
                </c:pt>
                <c:pt idx="12">
                  <c:v>44903</c:v>
                </c:pt>
                <c:pt idx="13">
                  <c:v>44904</c:v>
                </c:pt>
                <c:pt idx="14">
                  <c:v>44907</c:v>
                </c:pt>
                <c:pt idx="15">
                  <c:v>44908</c:v>
                </c:pt>
                <c:pt idx="16">
                  <c:v>44909</c:v>
                </c:pt>
                <c:pt idx="17">
                  <c:v>44910</c:v>
                </c:pt>
                <c:pt idx="18">
                  <c:v>44911</c:v>
                </c:pt>
                <c:pt idx="19">
                  <c:v>44914</c:v>
                </c:pt>
                <c:pt idx="20">
                  <c:v>44915</c:v>
                </c:pt>
                <c:pt idx="21">
                  <c:v>44916</c:v>
                </c:pt>
                <c:pt idx="22">
                  <c:v>44917</c:v>
                </c:pt>
                <c:pt idx="23">
                  <c:v>44918</c:v>
                </c:pt>
                <c:pt idx="24">
                  <c:v>44922</c:v>
                </c:pt>
                <c:pt idx="25">
                  <c:v>44923</c:v>
                </c:pt>
                <c:pt idx="26">
                  <c:v>44924</c:v>
                </c:pt>
                <c:pt idx="27">
                  <c:v>44925</c:v>
                </c:pt>
                <c:pt idx="28">
                  <c:v>44929</c:v>
                </c:pt>
                <c:pt idx="29">
                  <c:v>44930</c:v>
                </c:pt>
                <c:pt idx="30">
                  <c:v>44931</c:v>
                </c:pt>
                <c:pt idx="31">
                  <c:v>44932</c:v>
                </c:pt>
                <c:pt idx="32">
                  <c:v>44935</c:v>
                </c:pt>
                <c:pt idx="33">
                  <c:v>44936</c:v>
                </c:pt>
                <c:pt idx="34">
                  <c:v>44937</c:v>
                </c:pt>
                <c:pt idx="35">
                  <c:v>44938</c:v>
                </c:pt>
                <c:pt idx="36">
                  <c:v>44939</c:v>
                </c:pt>
                <c:pt idx="37">
                  <c:v>44943</c:v>
                </c:pt>
                <c:pt idx="38">
                  <c:v>44944</c:v>
                </c:pt>
                <c:pt idx="39">
                  <c:v>44945</c:v>
                </c:pt>
                <c:pt idx="40">
                  <c:v>44946</c:v>
                </c:pt>
                <c:pt idx="41">
                  <c:v>44949</c:v>
                </c:pt>
                <c:pt idx="42">
                  <c:v>44950</c:v>
                </c:pt>
                <c:pt idx="43">
                  <c:v>44951</c:v>
                </c:pt>
                <c:pt idx="44">
                  <c:v>44952</c:v>
                </c:pt>
                <c:pt idx="45">
                  <c:v>44953</c:v>
                </c:pt>
                <c:pt idx="46">
                  <c:v>44956</c:v>
                </c:pt>
                <c:pt idx="47">
                  <c:v>44957</c:v>
                </c:pt>
                <c:pt idx="48">
                  <c:v>44958</c:v>
                </c:pt>
                <c:pt idx="49">
                  <c:v>44959</c:v>
                </c:pt>
                <c:pt idx="50">
                  <c:v>44960</c:v>
                </c:pt>
                <c:pt idx="51">
                  <c:v>44963</c:v>
                </c:pt>
                <c:pt idx="52">
                  <c:v>44964</c:v>
                </c:pt>
                <c:pt idx="53">
                  <c:v>44965</c:v>
                </c:pt>
                <c:pt idx="54">
                  <c:v>44966</c:v>
                </c:pt>
                <c:pt idx="55">
                  <c:v>44967</c:v>
                </c:pt>
                <c:pt idx="56">
                  <c:v>44970</c:v>
                </c:pt>
                <c:pt idx="57">
                  <c:v>44971</c:v>
                </c:pt>
                <c:pt idx="58">
                  <c:v>44972</c:v>
                </c:pt>
                <c:pt idx="59">
                  <c:v>44973</c:v>
                </c:pt>
                <c:pt idx="60">
                  <c:v>44974</c:v>
                </c:pt>
                <c:pt idx="61">
                  <c:v>44978</c:v>
                </c:pt>
                <c:pt idx="62">
                  <c:v>44979</c:v>
                </c:pt>
                <c:pt idx="63">
                  <c:v>44980</c:v>
                </c:pt>
                <c:pt idx="64">
                  <c:v>44981</c:v>
                </c:pt>
                <c:pt idx="65">
                  <c:v>44984</c:v>
                </c:pt>
                <c:pt idx="66">
                  <c:v>44985</c:v>
                </c:pt>
                <c:pt idx="67">
                  <c:v>44986</c:v>
                </c:pt>
                <c:pt idx="68">
                  <c:v>44987</c:v>
                </c:pt>
                <c:pt idx="69">
                  <c:v>44988</c:v>
                </c:pt>
                <c:pt idx="70">
                  <c:v>44991</c:v>
                </c:pt>
                <c:pt idx="71">
                  <c:v>44992</c:v>
                </c:pt>
                <c:pt idx="72">
                  <c:v>44993</c:v>
                </c:pt>
                <c:pt idx="73">
                  <c:v>44994</c:v>
                </c:pt>
                <c:pt idx="74">
                  <c:v>44995</c:v>
                </c:pt>
                <c:pt idx="75">
                  <c:v>44998</c:v>
                </c:pt>
                <c:pt idx="76">
                  <c:v>44999</c:v>
                </c:pt>
                <c:pt idx="77">
                  <c:v>45000</c:v>
                </c:pt>
                <c:pt idx="78">
                  <c:v>45001</c:v>
                </c:pt>
                <c:pt idx="79">
                  <c:v>45002</c:v>
                </c:pt>
                <c:pt idx="80">
                  <c:v>45005</c:v>
                </c:pt>
                <c:pt idx="81">
                  <c:v>45006</c:v>
                </c:pt>
                <c:pt idx="82">
                  <c:v>45007</c:v>
                </c:pt>
                <c:pt idx="83">
                  <c:v>45008</c:v>
                </c:pt>
                <c:pt idx="84">
                  <c:v>45009</c:v>
                </c:pt>
                <c:pt idx="85">
                  <c:v>45012</c:v>
                </c:pt>
                <c:pt idx="86">
                  <c:v>45013</c:v>
                </c:pt>
                <c:pt idx="87">
                  <c:v>45014</c:v>
                </c:pt>
                <c:pt idx="88">
                  <c:v>45015</c:v>
                </c:pt>
                <c:pt idx="89">
                  <c:v>45016</c:v>
                </c:pt>
                <c:pt idx="90">
                  <c:v>45019</c:v>
                </c:pt>
                <c:pt idx="91">
                  <c:v>45020</c:v>
                </c:pt>
                <c:pt idx="92">
                  <c:v>45021</c:v>
                </c:pt>
                <c:pt idx="93">
                  <c:v>45022</c:v>
                </c:pt>
                <c:pt idx="94">
                  <c:v>45027</c:v>
                </c:pt>
                <c:pt idx="95">
                  <c:v>45028</c:v>
                </c:pt>
                <c:pt idx="96">
                  <c:v>45029</c:v>
                </c:pt>
                <c:pt idx="97">
                  <c:v>45030</c:v>
                </c:pt>
                <c:pt idx="98">
                  <c:v>45033</c:v>
                </c:pt>
                <c:pt idx="99">
                  <c:v>45034</c:v>
                </c:pt>
                <c:pt idx="100">
                  <c:v>45035</c:v>
                </c:pt>
                <c:pt idx="101">
                  <c:v>45036</c:v>
                </c:pt>
                <c:pt idx="102">
                  <c:v>45037</c:v>
                </c:pt>
                <c:pt idx="103">
                  <c:v>45040</c:v>
                </c:pt>
                <c:pt idx="104">
                  <c:v>45041</c:v>
                </c:pt>
                <c:pt idx="105">
                  <c:v>45042</c:v>
                </c:pt>
                <c:pt idx="106">
                  <c:v>45043</c:v>
                </c:pt>
                <c:pt idx="107">
                  <c:v>45044</c:v>
                </c:pt>
                <c:pt idx="108">
                  <c:v>45048</c:v>
                </c:pt>
                <c:pt idx="109">
                  <c:v>45049</c:v>
                </c:pt>
                <c:pt idx="110">
                  <c:v>45050</c:v>
                </c:pt>
                <c:pt idx="111">
                  <c:v>45051</c:v>
                </c:pt>
                <c:pt idx="112">
                  <c:v>45054</c:v>
                </c:pt>
                <c:pt idx="113">
                  <c:v>45055</c:v>
                </c:pt>
                <c:pt idx="114">
                  <c:v>45056</c:v>
                </c:pt>
                <c:pt idx="115">
                  <c:v>45057</c:v>
                </c:pt>
                <c:pt idx="116">
                  <c:v>45058</c:v>
                </c:pt>
                <c:pt idx="117">
                  <c:v>45061</c:v>
                </c:pt>
                <c:pt idx="118">
                  <c:v>45062</c:v>
                </c:pt>
                <c:pt idx="119">
                  <c:v>45063</c:v>
                </c:pt>
                <c:pt idx="120">
                  <c:v>45065</c:v>
                </c:pt>
                <c:pt idx="121">
                  <c:v>45068</c:v>
                </c:pt>
                <c:pt idx="122">
                  <c:v>45069</c:v>
                </c:pt>
                <c:pt idx="123">
                  <c:v>45070</c:v>
                </c:pt>
                <c:pt idx="124">
                  <c:v>45071</c:v>
                </c:pt>
                <c:pt idx="125">
                  <c:v>45072</c:v>
                </c:pt>
                <c:pt idx="126">
                  <c:v>45076</c:v>
                </c:pt>
                <c:pt idx="127">
                  <c:v>45077</c:v>
                </c:pt>
                <c:pt idx="128">
                  <c:v>45078</c:v>
                </c:pt>
                <c:pt idx="129">
                  <c:v>45079</c:v>
                </c:pt>
                <c:pt idx="130">
                  <c:v>45082</c:v>
                </c:pt>
                <c:pt idx="131">
                  <c:v>45083</c:v>
                </c:pt>
                <c:pt idx="132">
                  <c:v>45084</c:v>
                </c:pt>
                <c:pt idx="133">
                  <c:v>45085</c:v>
                </c:pt>
                <c:pt idx="134">
                  <c:v>45086</c:v>
                </c:pt>
                <c:pt idx="135">
                  <c:v>45089</c:v>
                </c:pt>
                <c:pt idx="136">
                  <c:v>45090</c:v>
                </c:pt>
                <c:pt idx="137">
                  <c:v>45091</c:v>
                </c:pt>
                <c:pt idx="138">
                  <c:v>45092</c:v>
                </c:pt>
                <c:pt idx="139">
                  <c:v>45093</c:v>
                </c:pt>
                <c:pt idx="140">
                  <c:v>45097</c:v>
                </c:pt>
                <c:pt idx="141">
                  <c:v>45098</c:v>
                </c:pt>
                <c:pt idx="142">
                  <c:v>45099</c:v>
                </c:pt>
                <c:pt idx="143">
                  <c:v>45100</c:v>
                </c:pt>
                <c:pt idx="144">
                  <c:v>45103</c:v>
                </c:pt>
                <c:pt idx="145">
                  <c:v>45104</c:v>
                </c:pt>
                <c:pt idx="146">
                  <c:v>45105</c:v>
                </c:pt>
                <c:pt idx="147">
                  <c:v>45106</c:v>
                </c:pt>
                <c:pt idx="148">
                  <c:v>45107</c:v>
                </c:pt>
                <c:pt idx="149">
                  <c:v>45110</c:v>
                </c:pt>
                <c:pt idx="150">
                  <c:v>45112</c:v>
                </c:pt>
                <c:pt idx="151">
                  <c:v>45113</c:v>
                </c:pt>
                <c:pt idx="152">
                  <c:v>45114</c:v>
                </c:pt>
                <c:pt idx="153">
                  <c:v>45117</c:v>
                </c:pt>
                <c:pt idx="154">
                  <c:v>45118</c:v>
                </c:pt>
                <c:pt idx="155">
                  <c:v>45119</c:v>
                </c:pt>
                <c:pt idx="156">
                  <c:v>45120</c:v>
                </c:pt>
                <c:pt idx="157">
                  <c:v>45121</c:v>
                </c:pt>
                <c:pt idx="158">
                  <c:v>45124</c:v>
                </c:pt>
                <c:pt idx="159">
                  <c:v>45125</c:v>
                </c:pt>
                <c:pt idx="160">
                  <c:v>45126</c:v>
                </c:pt>
                <c:pt idx="161">
                  <c:v>45127</c:v>
                </c:pt>
                <c:pt idx="162">
                  <c:v>45128</c:v>
                </c:pt>
                <c:pt idx="163">
                  <c:v>45131</c:v>
                </c:pt>
                <c:pt idx="164">
                  <c:v>45132</c:v>
                </c:pt>
                <c:pt idx="165">
                  <c:v>45133</c:v>
                </c:pt>
                <c:pt idx="166">
                  <c:v>45134</c:v>
                </c:pt>
                <c:pt idx="167">
                  <c:v>45135</c:v>
                </c:pt>
                <c:pt idx="168">
                  <c:v>45138</c:v>
                </c:pt>
                <c:pt idx="169">
                  <c:v>45140</c:v>
                </c:pt>
                <c:pt idx="170">
                  <c:v>45141</c:v>
                </c:pt>
                <c:pt idx="171">
                  <c:v>45142</c:v>
                </c:pt>
                <c:pt idx="172">
                  <c:v>45145</c:v>
                </c:pt>
                <c:pt idx="173">
                  <c:v>45146</c:v>
                </c:pt>
                <c:pt idx="174">
                  <c:v>45147</c:v>
                </c:pt>
                <c:pt idx="175">
                  <c:v>45148</c:v>
                </c:pt>
                <c:pt idx="176">
                  <c:v>45149</c:v>
                </c:pt>
                <c:pt idx="177">
                  <c:v>45152</c:v>
                </c:pt>
                <c:pt idx="178">
                  <c:v>45153</c:v>
                </c:pt>
                <c:pt idx="179">
                  <c:v>45154</c:v>
                </c:pt>
                <c:pt idx="180">
                  <c:v>45155</c:v>
                </c:pt>
                <c:pt idx="181">
                  <c:v>45156</c:v>
                </c:pt>
                <c:pt idx="182">
                  <c:v>45159</c:v>
                </c:pt>
                <c:pt idx="183">
                  <c:v>45160</c:v>
                </c:pt>
                <c:pt idx="184">
                  <c:v>45161</c:v>
                </c:pt>
                <c:pt idx="185">
                  <c:v>45162</c:v>
                </c:pt>
                <c:pt idx="186">
                  <c:v>45163</c:v>
                </c:pt>
                <c:pt idx="187">
                  <c:v>45166</c:v>
                </c:pt>
                <c:pt idx="188">
                  <c:v>45167</c:v>
                </c:pt>
                <c:pt idx="189">
                  <c:v>45168</c:v>
                </c:pt>
                <c:pt idx="190">
                  <c:v>45169</c:v>
                </c:pt>
                <c:pt idx="191">
                  <c:v>45170</c:v>
                </c:pt>
                <c:pt idx="192">
                  <c:v>45174</c:v>
                </c:pt>
                <c:pt idx="193">
                  <c:v>45175</c:v>
                </c:pt>
                <c:pt idx="194">
                  <c:v>45176</c:v>
                </c:pt>
                <c:pt idx="195">
                  <c:v>45177</c:v>
                </c:pt>
                <c:pt idx="196">
                  <c:v>45180</c:v>
                </c:pt>
                <c:pt idx="197">
                  <c:v>45181</c:v>
                </c:pt>
                <c:pt idx="198">
                  <c:v>45182</c:v>
                </c:pt>
                <c:pt idx="199">
                  <c:v>45183</c:v>
                </c:pt>
                <c:pt idx="200">
                  <c:v>45184</c:v>
                </c:pt>
                <c:pt idx="201">
                  <c:v>45187</c:v>
                </c:pt>
                <c:pt idx="202">
                  <c:v>45188</c:v>
                </c:pt>
                <c:pt idx="203">
                  <c:v>45189</c:v>
                </c:pt>
                <c:pt idx="204">
                  <c:v>45190</c:v>
                </c:pt>
                <c:pt idx="205">
                  <c:v>45191</c:v>
                </c:pt>
                <c:pt idx="206">
                  <c:v>45194</c:v>
                </c:pt>
                <c:pt idx="207">
                  <c:v>45195</c:v>
                </c:pt>
                <c:pt idx="208">
                  <c:v>45196</c:v>
                </c:pt>
                <c:pt idx="209">
                  <c:v>45197</c:v>
                </c:pt>
                <c:pt idx="210">
                  <c:v>45198</c:v>
                </c:pt>
                <c:pt idx="211">
                  <c:v>45201</c:v>
                </c:pt>
                <c:pt idx="212">
                  <c:v>45202</c:v>
                </c:pt>
                <c:pt idx="213">
                  <c:v>45203</c:v>
                </c:pt>
                <c:pt idx="214">
                  <c:v>45204</c:v>
                </c:pt>
                <c:pt idx="215">
                  <c:v>45205</c:v>
                </c:pt>
                <c:pt idx="216">
                  <c:v>45208</c:v>
                </c:pt>
                <c:pt idx="217">
                  <c:v>45209</c:v>
                </c:pt>
                <c:pt idx="218">
                  <c:v>45210</c:v>
                </c:pt>
                <c:pt idx="219">
                  <c:v>45211</c:v>
                </c:pt>
                <c:pt idx="220">
                  <c:v>45212</c:v>
                </c:pt>
                <c:pt idx="221">
                  <c:v>45215</c:v>
                </c:pt>
                <c:pt idx="222">
                  <c:v>45216</c:v>
                </c:pt>
                <c:pt idx="223">
                  <c:v>45217</c:v>
                </c:pt>
                <c:pt idx="224">
                  <c:v>45218</c:v>
                </c:pt>
                <c:pt idx="225">
                  <c:v>45219</c:v>
                </c:pt>
                <c:pt idx="226">
                  <c:v>45222</c:v>
                </c:pt>
                <c:pt idx="227">
                  <c:v>45223</c:v>
                </c:pt>
                <c:pt idx="228">
                  <c:v>45224</c:v>
                </c:pt>
                <c:pt idx="229">
                  <c:v>45225</c:v>
                </c:pt>
                <c:pt idx="230">
                  <c:v>45226</c:v>
                </c:pt>
                <c:pt idx="231">
                  <c:v>45229</c:v>
                </c:pt>
                <c:pt idx="232">
                  <c:v>45230</c:v>
                </c:pt>
                <c:pt idx="233">
                  <c:v>45231</c:v>
                </c:pt>
                <c:pt idx="234">
                  <c:v>45232</c:v>
                </c:pt>
                <c:pt idx="235">
                  <c:v>45233</c:v>
                </c:pt>
                <c:pt idx="236">
                  <c:v>45236</c:v>
                </c:pt>
                <c:pt idx="237">
                  <c:v>45237</c:v>
                </c:pt>
                <c:pt idx="238">
                  <c:v>45238</c:v>
                </c:pt>
                <c:pt idx="239">
                  <c:v>45239</c:v>
                </c:pt>
                <c:pt idx="240">
                  <c:v>45240</c:v>
                </c:pt>
                <c:pt idx="241">
                  <c:v>45243</c:v>
                </c:pt>
                <c:pt idx="242">
                  <c:v>45244</c:v>
                </c:pt>
                <c:pt idx="243">
                  <c:v>45245</c:v>
                </c:pt>
                <c:pt idx="244">
                  <c:v>45246</c:v>
                </c:pt>
                <c:pt idx="245">
                  <c:v>45247</c:v>
                </c:pt>
                <c:pt idx="246">
                  <c:v>45250</c:v>
                </c:pt>
                <c:pt idx="247">
                  <c:v>45251</c:v>
                </c:pt>
                <c:pt idx="248">
                  <c:v>45252</c:v>
                </c:pt>
                <c:pt idx="249">
                  <c:v>45254</c:v>
                </c:pt>
                <c:pt idx="250">
                  <c:v>45257</c:v>
                </c:pt>
                <c:pt idx="251">
                  <c:v>45258</c:v>
                </c:pt>
                <c:pt idx="252">
                  <c:v>45259</c:v>
                </c:pt>
                <c:pt idx="253">
                  <c:v>45260</c:v>
                </c:pt>
                <c:pt idx="254">
                  <c:v>45261</c:v>
                </c:pt>
                <c:pt idx="255">
                  <c:v>45264</c:v>
                </c:pt>
                <c:pt idx="256">
                  <c:v>45265</c:v>
                </c:pt>
                <c:pt idx="257">
                  <c:v>45266</c:v>
                </c:pt>
                <c:pt idx="258">
                  <c:v>45267</c:v>
                </c:pt>
                <c:pt idx="259">
                  <c:v>45268</c:v>
                </c:pt>
                <c:pt idx="260">
                  <c:v>45271</c:v>
                </c:pt>
                <c:pt idx="261">
                  <c:v>45272</c:v>
                </c:pt>
                <c:pt idx="262">
                  <c:v>45273</c:v>
                </c:pt>
                <c:pt idx="263">
                  <c:v>45274</c:v>
                </c:pt>
                <c:pt idx="264">
                  <c:v>45275</c:v>
                </c:pt>
                <c:pt idx="265">
                  <c:v>45278</c:v>
                </c:pt>
                <c:pt idx="266">
                  <c:v>45279</c:v>
                </c:pt>
                <c:pt idx="267">
                  <c:v>45280</c:v>
                </c:pt>
                <c:pt idx="268">
                  <c:v>45281</c:v>
                </c:pt>
                <c:pt idx="269">
                  <c:v>45282</c:v>
                </c:pt>
                <c:pt idx="270">
                  <c:v>45287</c:v>
                </c:pt>
                <c:pt idx="271">
                  <c:v>45288</c:v>
                </c:pt>
                <c:pt idx="272">
                  <c:v>45289</c:v>
                </c:pt>
                <c:pt idx="273">
                  <c:v>45294</c:v>
                </c:pt>
                <c:pt idx="274">
                  <c:v>45295</c:v>
                </c:pt>
                <c:pt idx="275">
                  <c:v>45296</c:v>
                </c:pt>
                <c:pt idx="276">
                  <c:v>45299</c:v>
                </c:pt>
                <c:pt idx="277">
                  <c:v>45300</c:v>
                </c:pt>
                <c:pt idx="278">
                  <c:v>45301</c:v>
                </c:pt>
                <c:pt idx="279">
                  <c:v>45302</c:v>
                </c:pt>
                <c:pt idx="280">
                  <c:v>45303</c:v>
                </c:pt>
                <c:pt idx="281">
                  <c:v>45307</c:v>
                </c:pt>
                <c:pt idx="282">
                  <c:v>45308</c:v>
                </c:pt>
                <c:pt idx="283">
                  <c:v>45309</c:v>
                </c:pt>
                <c:pt idx="284">
                  <c:v>45310</c:v>
                </c:pt>
                <c:pt idx="285">
                  <c:v>45313</c:v>
                </c:pt>
                <c:pt idx="286">
                  <c:v>45314</c:v>
                </c:pt>
                <c:pt idx="287">
                  <c:v>45315</c:v>
                </c:pt>
                <c:pt idx="288">
                  <c:v>45316</c:v>
                </c:pt>
                <c:pt idx="289">
                  <c:v>45317</c:v>
                </c:pt>
                <c:pt idx="290">
                  <c:v>45320</c:v>
                </c:pt>
                <c:pt idx="291">
                  <c:v>45321</c:v>
                </c:pt>
                <c:pt idx="292">
                  <c:v>45322</c:v>
                </c:pt>
                <c:pt idx="293">
                  <c:v>45323</c:v>
                </c:pt>
                <c:pt idx="294">
                  <c:v>45324</c:v>
                </c:pt>
                <c:pt idx="295">
                  <c:v>45327</c:v>
                </c:pt>
                <c:pt idx="296">
                  <c:v>45328</c:v>
                </c:pt>
                <c:pt idx="297">
                  <c:v>45329</c:v>
                </c:pt>
                <c:pt idx="298">
                  <c:v>45330</c:v>
                </c:pt>
                <c:pt idx="299">
                  <c:v>45331</c:v>
                </c:pt>
                <c:pt idx="300">
                  <c:v>45334</c:v>
                </c:pt>
                <c:pt idx="301">
                  <c:v>45335</c:v>
                </c:pt>
                <c:pt idx="302">
                  <c:v>45336</c:v>
                </c:pt>
                <c:pt idx="303">
                  <c:v>45337</c:v>
                </c:pt>
                <c:pt idx="304">
                  <c:v>45338</c:v>
                </c:pt>
                <c:pt idx="305">
                  <c:v>45342</c:v>
                </c:pt>
                <c:pt idx="306">
                  <c:v>45343</c:v>
                </c:pt>
                <c:pt idx="307">
                  <c:v>45344</c:v>
                </c:pt>
                <c:pt idx="308">
                  <c:v>45345</c:v>
                </c:pt>
                <c:pt idx="309">
                  <c:v>45348</c:v>
                </c:pt>
                <c:pt idx="310">
                  <c:v>45349</c:v>
                </c:pt>
                <c:pt idx="311">
                  <c:v>45350</c:v>
                </c:pt>
                <c:pt idx="312">
                  <c:v>45351</c:v>
                </c:pt>
                <c:pt idx="313">
                  <c:v>45352</c:v>
                </c:pt>
                <c:pt idx="314">
                  <c:v>45355</c:v>
                </c:pt>
                <c:pt idx="315">
                  <c:v>45356</c:v>
                </c:pt>
                <c:pt idx="316">
                  <c:v>45357</c:v>
                </c:pt>
                <c:pt idx="317">
                  <c:v>45358</c:v>
                </c:pt>
                <c:pt idx="318">
                  <c:v>45359</c:v>
                </c:pt>
                <c:pt idx="319">
                  <c:v>45362</c:v>
                </c:pt>
                <c:pt idx="320">
                  <c:v>45363</c:v>
                </c:pt>
                <c:pt idx="321">
                  <c:v>45364</c:v>
                </c:pt>
                <c:pt idx="322">
                  <c:v>45365</c:v>
                </c:pt>
                <c:pt idx="323">
                  <c:v>45366</c:v>
                </c:pt>
                <c:pt idx="324">
                  <c:v>45369</c:v>
                </c:pt>
                <c:pt idx="325">
                  <c:v>45370</c:v>
                </c:pt>
                <c:pt idx="326">
                  <c:v>45371</c:v>
                </c:pt>
                <c:pt idx="327">
                  <c:v>45372</c:v>
                </c:pt>
                <c:pt idx="328">
                  <c:v>45373</c:v>
                </c:pt>
                <c:pt idx="329">
                  <c:v>45376</c:v>
                </c:pt>
                <c:pt idx="330">
                  <c:v>45377</c:v>
                </c:pt>
                <c:pt idx="331">
                  <c:v>45378</c:v>
                </c:pt>
                <c:pt idx="332">
                  <c:v>45379</c:v>
                </c:pt>
                <c:pt idx="333">
                  <c:v>45384</c:v>
                </c:pt>
                <c:pt idx="334">
                  <c:v>45385</c:v>
                </c:pt>
                <c:pt idx="335">
                  <c:v>45386</c:v>
                </c:pt>
                <c:pt idx="336">
                  <c:v>45387</c:v>
                </c:pt>
                <c:pt idx="337">
                  <c:v>45390</c:v>
                </c:pt>
                <c:pt idx="338">
                  <c:v>45391</c:v>
                </c:pt>
                <c:pt idx="339">
                  <c:v>45392</c:v>
                </c:pt>
                <c:pt idx="340">
                  <c:v>45393</c:v>
                </c:pt>
                <c:pt idx="341">
                  <c:v>45394</c:v>
                </c:pt>
                <c:pt idx="342">
                  <c:v>45397</c:v>
                </c:pt>
                <c:pt idx="343">
                  <c:v>45398</c:v>
                </c:pt>
                <c:pt idx="344">
                  <c:v>45399</c:v>
                </c:pt>
                <c:pt idx="345">
                  <c:v>45400</c:v>
                </c:pt>
                <c:pt idx="346">
                  <c:v>45401</c:v>
                </c:pt>
                <c:pt idx="347">
                  <c:v>45404</c:v>
                </c:pt>
                <c:pt idx="348">
                  <c:v>45405</c:v>
                </c:pt>
                <c:pt idx="349">
                  <c:v>45406</c:v>
                </c:pt>
                <c:pt idx="350">
                  <c:v>45407</c:v>
                </c:pt>
                <c:pt idx="351">
                  <c:v>45408</c:v>
                </c:pt>
                <c:pt idx="352">
                  <c:v>45411</c:v>
                </c:pt>
                <c:pt idx="353">
                  <c:v>45412</c:v>
                </c:pt>
                <c:pt idx="354">
                  <c:v>45414</c:v>
                </c:pt>
                <c:pt idx="355">
                  <c:v>45415</c:v>
                </c:pt>
                <c:pt idx="356">
                  <c:v>45418</c:v>
                </c:pt>
                <c:pt idx="357">
                  <c:v>45419</c:v>
                </c:pt>
                <c:pt idx="358">
                  <c:v>45420</c:v>
                </c:pt>
                <c:pt idx="359">
                  <c:v>45422</c:v>
                </c:pt>
                <c:pt idx="360">
                  <c:v>45425</c:v>
                </c:pt>
                <c:pt idx="361">
                  <c:v>45426</c:v>
                </c:pt>
                <c:pt idx="362">
                  <c:v>45427</c:v>
                </c:pt>
                <c:pt idx="363">
                  <c:v>45428</c:v>
                </c:pt>
                <c:pt idx="364">
                  <c:v>45429</c:v>
                </c:pt>
                <c:pt idx="365">
                  <c:v>45433</c:v>
                </c:pt>
                <c:pt idx="366">
                  <c:v>45434</c:v>
                </c:pt>
                <c:pt idx="367">
                  <c:v>45435</c:v>
                </c:pt>
                <c:pt idx="368">
                  <c:v>45436</c:v>
                </c:pt>
                <c:pt idx="369">
                  <c:v>45440</c:v>
                </c:pt>
                <c:pt idx="370">
                  <c:v>45441</c:v>
                </c:pt>
                <c:pt idx="371">
                  <c:v>45442</c:v>
                </c:pt>
                <c:pt idx="372">
                  <c:v>45443</c:v>
                </c:pt>
                <c:pt idx="373">
                  <c:v>45446</c:v>
                </c:pt>
                <c:pt idx="374">
                  <c:v>45447</c:v>
                </c:pt>
                <c:pt idx="375">
                  <c:v>45448</c:v>
                </c:pt>
                <c:pt idx="376">
                  <c:v>45449</c:v>
                </c:pt>
                <c:pt idx="377">
                  <c:v>45450</c:v>
                </c:pt>
                <c:pt idx="378">
                  <c:v>45453</c:v>
                </c:pt>
                <c:pt idx="379">
                  <c:v>45454</c:v>
                </c:pt>
                <c:pt idx="380">
                  <c:v>45455</c:v>
                </c:pt>
                <c:pt idx="381">
                  <c:v>45456</c:v>
                </c:pt>
                <c:pt idx="382">
                  <c:v>45457</c:v>
                </c:pt>
                <c:pt idx="383">
                  <c:v>45460</c:v>
                </c:pt>
                <c:pt idx="384">
                  <c:v>45461</c:v>
                </c:pt>
                <c:pt idx="385">
                  <c:v>45463</c:v>
                </c:pt>
                <c:pt idx="386">
                  <c:v>45464</c:v>
                </c:pt>
                <c:pt idx="387">
                  <c:v>45467</c:v>
                </c:pt>
                <c:pt idx="388">
                  <c:v>45468</c:v>
                </c:pt>
                <c:pt idx="389">
                  <c:v>45469</c:v>
                </c:pt>
                <c:pt idx="390">
                  <c:v>45470</c:v>
                </c:pt>
                <c:pt idx="391">
                  <c:v>45471</c:v>
                </c:pt>
                <c:pt idx="392">
                  <c:v>45474</c:v>
                </c:pt>
                <c:pt idx="393">
                  <c:v>45475</c:v>
                </c:pt>
                <c:pt idx="394">
                  <c:v>45476</c:v>
                </c:pt>
                <c:pt idx="395">
                  <c:v>45478</c:v>
                </c:pt>
                <c:pt idx="396">
                  <c:v>45481</c:v>
                </c:pt>
                <c:pt idx="397">
                  <c:v>45482</c:v>
                </c:pt>
                <c:pt idx="398">
                  <c:v>45483</c:v>
                </c:pt>
                <c:pt idx="399">
                  <c:v>45484</c:v>
                </c:pt>
                <c:pt idx="400">
                  <c:v>45485</c:v>
                </c:pt>
                <c:pt idx="401">
                  <c:v>45488</c:v>
                </c:pt>
                <c:pt idx="402">
                  <c:v>45489</c:v>
                </c:pt>
                <c:pt idx="403">
                  <c:v>45490</c:v>
                </c:pt>
                <c:pt idx="404">
                  <c:v>45491</c:v>
                </c:pt>
                <c:pt idx="405">
                  <c:v>45492</c:v>
                </c:pt>
                <c:pt idx="406">
                  <c:v>45495</c:v>
                </c:pt>
                <c:pt idx="407">
                  <c:v>45496</c:v>
                </c:pt>
                <c:pt idx="408">
                  <c:v>45497</c:v>
                </c:pt>
                <c:pt idx="409">
                  <c:v>45498</c:v>
                </c:pt>
                <c:pt idx="410">
                  <c:v>45499</c:v>
                </c:pt>
                <c:pt idx="411">
                  <c:v>45502</c:v>
                </c:pt>
                <c:pt idx="412">
                  <c:v>45503</c:v>
                </c:pt>
                <c:pt idx="413">
                  <c:v>45504</c:v>
                </c:pt>
                <c:pt idx="414">
                  <c:v>45506</c:v>
                </c:pt>
                <c:pt idx="415">
                  <c:v>45509</c:v>
                </c:pt>
                <c:pt idx="416">
                  <c:v>45510</c:v>
                </c:pt>
                <c:pt idx="417">
                  <c:v>45511</c:v>
                </c:pt>
                <c:pt idx="418">
                  <c:v>45512</c:v>
                </c:pt>
                <c:pt idx="419">
                  <c:v>45513</c:v>
                </c:pt>
                <c:pt idx="420">
                  <c:v>45516</c:v>
                </c:pt>
                <c:pt idx="421">
                  <c:v>45517</c:v>
                </c:pt>
                <c:pt idx="422">
                  <c:v>45518</c:v>
                </c:pt>
                <c:pt idx="423">
                  <c:v>45519</c:v>
                </c:pt>
                <c:pt idx="424">
                  <c:v>45520</c:v>
                </c:pt>
                <c:pt idx="425">
                  <c:v>45523</c:v>
                </c:pt>
                <c:pt idx="426">
                  <c:v>45524</c:v>
                </c:pt>
                <c:pt idx="427">
                  <c:v>45525</c:v>
                </c:pt>
                <c:pt idx="428">
                  <c:v>45526</c:v>
                </c:pt>
                <c:pt idx="429">
                  <c:v>45527</c:v>
                </c:pt>
                <c:pt idx="430">
                  <c:v>45530</c:v>
                </c:pt>
                <c:pt idx="431">
                  <c:v>45531</c:v>
                </c:pt>
                <c:pt idx="432">
                  <c:v>45532</c:v>
                </c:pt>
                <c:pt idx="433">
                  <c:v>45533</c:v>
                </c:pt>
                <c:pt idx="434">
                  <c:v>45534</c:v>
                </c:pt>
                <c:pt idx="435">
                  <c:v>45538</c:v>
                </c:pt>
                <c:pt idx="436">
                  <c:v>45539</c:v>
                </c:pt>
                <c:pt idx="437">
                  <c:v>45540</c:v>
                </c:pt>
                <c:pt idx="438">
                  <c:v>45541</c:v>
                </c:pt>
                <c:pt idx="439">
                  <c:v>45544</c:v>
                </c:pt>
                <c:pt idx="440">
                  <c:v>45545</c:v>
                </c:pt>
                <c:pt idx="441">
                  <c:v>45546</c:v>
                </c:pt>
                <c:pt idx="442">
                  <c:v>45547</c:v>
                </c:pt>
                <c:pt idx="443">
                  <c:v>45548</c:v>
                </c:pt>
                <c:pt idx="444">
                  <c:v>45551</c:v>
                </c:pt>
                <c:pt idx="445">
                  <c:v>45552</c:v>
                </c:pt>
                <c:pt idx="446">
                  <c:v>45553</c:v>
                </c:pt>
                <c:pt idx="447">
                  <c:v>45554</c:v>
                </c:pt>
                <c:pt idx="448">
                  <c:v>45555</c:v>
                </c:pt>
                <c:pt idx="449">
                  <c:v>45558</c:v>
                </c:pt>
                <c:pt idx="450">
                  <c:v>45559</c:v>
                </c:pt>
                <c:pt idx="451">
                  <c:v>45560</c:v>
                </c:pt>
                <c:pt idx="452">
                  <c:v>45561</c:v>
                </c:pt>
                <c:pt idx="453">
                  <c:v>45562</c:v>
                </c:pt>
                <c:pt idx="454">
                  <c:v>45565</c:v>
                </c:pt>
                <c:pt idx="455">
                  <c:v>45566</c:v>
                </c:pt>
                <c:pt idx="456">
                  <c:v>45567</c:v>
                </c:pt>
                <c:pt idx="457">
                  <c:v>45568</c:v>
                </c:pt>
                <c:pt idx="458">
                  <c:v>45569</c:v>
                </c:pt>
                <c:pt idx="459">
                  <c:v>45572</c:v>
                </c:pt>
                <c:pt idx="460">
                  <c:v>45573</c:v>
                </c:pt>
                <c:pt idx="461">
                  <c:v>45574</c:v>
                </c:pt>
                <c:pt idx="462">
                  <c:v>45575</c:v>
                </c:pt>
                <c:pt idx="463">
                  <c:v>45576</c:v>
                </c:pt>
                <c:pt idx="464">
                  <c:v>45579</c:v>
                </c:pt>
                <c:pt idx="465">
                  <c:v>45580</c:v>
                </c:pt>
                <c:pt idx="466">
                  <c:v>45581</c:v>
                </c:pt>
                <c:pt idx="467">
                  <c:v>45582</c:v>
                </c:pt>
                <c:pt idx="468">
                  <c:v>45583</c:v>
                </c:pt>
                <c:pt idx="469">
                  <c:v>45586</c:v>
                </c:pt>
                <c:pt idx="470">
                  <c:v>45587</c:v>
                </c:pt>
                <c:pt idx="471">
                  <c:v>45588</c:v>
                </c:pt>
                <c:pt idx="472">
                  <c:v>45589</c:v>
                </c:pt>
                <c:pt idx="473">
                  <c:v>45590</c:v>
                </c:pt>
                <c:pt idx="474">
                  <c:v>45593</c:v>
                </c:pt>
                <c:pt idx="475">
                  <c:v>45594</c:v>
                </c:pt>
                <c:pt idx="476">
                  <c:v>45595</c:v>
                </c:pt>
                <c:pt idx="477">
                  <c:v>45596</c:v>
                </c:pt>
                <c:pt idx="478">
                  <c:v>45597</c:v>
                </c:pt>
                <c:pt idx="479">
                  <c:v>45600</c:v>
                </c:pt>
                <c:pt idx="480">
                  <c:v>45601</c:v>
                </c:pt>
                <c:pt idx="481">
                  <c:v>45602</c:v>
                </c:pt>
                <c:pt idx="482">
                  <c:v>45603</c:v>
                </c:pt>
                <c:pt idx="483">
                  <c:v>45604</c:v>
                </c:pt>
                <c:pt idx="484">
                  <c:v>45607</c:v>
                </c:pt>
                <c:pt idx="485">
                  <c:v>45608</c:v>
                </c:pt>
                <c:pt idx="486">
                  <c:v>45609</c:v>
                </c:pt>
                <c:pt idx="487">
                  <c:v>45610</c:v>
                </c:pt>
                <c:pt idx="488">
                  <c:v>45611</c:v>
                </c:pt>
                <c:pt idx="489">
                  <c:v>45614</c:v>
                </c:pt>
                <c:pt idx="490">
                  <c:v>45615</c:v>
                </c:pt>
                <c:pt idx="491">
                  <c:v>45616</c:v>
                </c:pt>
                <c:pt idx="492">
                  <c:v>45617</c:v>
                </c:pt>
                <c:pt idx="493">
                  <c:v>45618</c:v>
                </c:pt>
                <c:pt idx="494">
                  <c:v>45621</c:v>
                </c:pt>
                <c:pt idx="495">
                  <c:v>45622</c:v>
                </c:pt>
                <c:pt idx="496">
                  <c:v>45623</c:v>
                </c:pt>
                <c:pt idx="497">
                  <c:v>45625</c:v>
                </c:pt>
                <c:pt idx="498">
                  <c:v>45628</c:v>
                </c:pt>
                <c:pt idx="499">
                  <c:v>45629</c:v>
                </c:pt>
                <c:pt idx="500">
                  <c:v>45630</c:v>
                </c:pt>
                <c:pt idx="501">
                  <c:v>45631</c:v>
                </c:pt>
                <c:pt idx="502">
                  <c:v>45632</c:v>
                </c:pt>
                <c:pt idx="503">
                  <c:v>45635</c:v>
                </c:pt>
                <c:pt idx="504">
                  <c:v>45636</c:v>
                </c:pt>
                <c:pt idx="505">
                  <c:v>45637</c:v>
                </c:pt>
                <c:pt idx="506">
                  <c:v>45638</c:v>
                </c:pt>
                <c:pt idx="507">
                  <c:v>45639</c:v>
                </c:pt>
                <c:pt idx="508">
                  <c:v>45642</c:v>
                </c:pt>
                <c:pt idx="509">
                  <c:v>45643</c:v>
                </c:pt>
                <c:pt idx="510">
                  <c:v>45644</c:v>
                </c:pt>
                <c:pt idx="511">
                  <c:v>45645</c:v>
                </c:pt>
                <c:pt idx="512">
                  <c:v>45646</c:v>
                </c:pt>
                <c:pt idx="513">
                  <c:v>45649</c:v>
                </c:pt>
                <c:pt idx="514">
                  <c:v>45653</c:v>
                </c:pt>
                <c:pt idx="515">
                  <c:v>45656</c:v>
                </c:pt>
                <c:pt idx="516">
                  <c:v>45660</c:v>
                </c:pt>
                <c:pt idx="517">
                  <c:v>45663</c:v>
                </c:pt>
                <c:pt idx="518">
                  <c:v>45664</c:v>
                </c:pt>
                <c:pt idx="519">
                  <c:v>45665</c:v>
                </c:pt>
                <c:pt idx="520">
                  <c:v>45667</c:v>
                </c:pt>
                <c:pt idx="521">
                  <c:v>45670</c:v>
                </c:pt>
                <c:pt idx="522">
                  <c:v>45671</c:v>
                </c:pt>
                <c:pt idx="523">
                  <c:v>45672</c:v>
                </c:pt>
                <c:pt idx="524">
                  <c:v>45673</c:v>
                </c:pt>
                <c:pt idx="525">
                  <c:v>45674</c:v>
                </c:pt>
                <c:pt idx="526">
                  <c:v>45678</c:v>
                </c:pt>
                <c:pt idx="527">
                  <c:v>45679</c:v>
                </c:pt>
                <c:pt idx="528">
                  <c:v>45680</c:v>
                </c:pt>
                <c:pt idx="529">
                  <c:v>45681</c:v>
                </c:pt>
                <c:pt idx="530">
                  <c:v>45684</c:v>
                </c:pt>
                <c:pt idx="531">
                  <c:v>45685</c:v>
                </c:pt>
                <c:pt idx="532">
                  <c:v>45686</c:v>
                </c:pt>
                <c:pt idx="533">
                  <c:v>45687</c:v>
                </c:pt>
                <c:pt idx="534">
                  <c:v>45688</c:v>
                </c:pt>
                <c:pt idx="535">
                  <c:v>45691</c:v>
                </c:pt>
                <c:pt idx="536">
                  <c:v>45692</c:v>
                </c:pt>
                <c:pt idx="537">
                  <c:v>45693</c:v>
                </c:pt>
                <c:pt idx="538">
                  <c:v>45694</c:v>
                </c:pt>
                <c:pt idx="539">
                  <c:v>45695</c:v>
                </c:pt>
                <c:pt idx="540">
                  <c:v>45698</c:v>
                </c:pt>
                <c:pt idx="541">
                  <c:v>45699</c:v>
                </c:pt>
                <c:pt idx="542">
                  <c:v>45700</c:v>
                </c:pt>
                <c:pt idx="543">
                  <c:v>45701</c:v>
                </c:pt>
                <c:pt idx="544">
                  <c:v>45702</c:v>
                </c:pt>
                <c:pt idx="545">
                  <c:v>45706</c:v>
                </c:pt>
                <c:pt idx="546">
                  <c:v>45707</c:v>
                </c:pt>
                <c:pt idx="547">
                  <c:v>45708</c:v>
                </c:pt>
                <c:pt idx="548">
                  <c:v>45709</c:v>
                </c:pt>
                <c:pt idx="549">
                  <c:v>45712</c:v>
                </c:pt>
                <c:pt idx="550">
                  <c:v>45713</c:v>
                </c:pt>
                <c:pt idx="551">
                  <c:v>45714</c:v>
                </c:pt>
                <c:pt idx="552">
                  <c:v>45715</c:v>
                </c:pt>
                <c:pt idx="553">
                  <c:v>45716</c:v>
                </c:pt>
                <c:pt idx="554">
                  <c:v>45719</c:v>
                </c:pt>
                <c:pt idx="555">
                  <c:v>45720</c:v>
                </c:pt>
                <c:pt idx="556">
                  <c:v>45721</c:v>
                </c:pt>
                <c:pt idx="557">
                  <c:v>45722</c:v>
                </c:pt>
                <c:pt idx="558">
                  <c:v>45723</c:v>
                </c:pt>
                <c:pt idx="559">
                  <c:v>45726</c:v>
                </c:pt>
                <c:pt idx="560">
                  <c:v>45727</c:v>
                </c:pt>
                <c:pt idx="561">
                  <c:v>45728</c:v>
                </c:pt>
                <c:pt idx="562">
                  <c:v>45729</c:v>
                </c:pt>
              </c:numCache>
            </c:numRef>
          </c:cat>
          <c:val>
            <c:numRef>
              <c:f>'Sharpe Diagonal VaR'!$N$5:$N$567</c:f>
              <c:numCache>
                <c:formatCode>"CHF"\ #,##0.00</c:formatCode>
                <c:ptCount val="563"/>
                <c:pt idx="0">
                  <c:v>166653.89787861981</c:v>
                </c:pt>
                <c:pt idx="1">
                  <c:v>1873.3734209244628</c:v>
                </c:pt>
                <c:pt idx="2">
                  <c:v>70338.81205974592</c:v>
                </c:pt>
                <c:pt idx="3">
                  <c:v>75730.229011901509</c:v>
                </c:pt>
                <c:pt idx="4">
                  <c:v>83662.909902678803</c:v>
                </c:pt>
                <c:pt idx="5">
                  <c:v>14779.310168097922</c:v>
                </c:pt>
                <c:pt idx="6">
                  <c:v>61744.466893651879</c:v>
                </c:pt>
                <c:pt idx="7">
                  <c:v>262363.45780498412</c:v>
                </c:pt>
                <c:pt idx="8">
                  <c:v>53370.443667400599</c:v>
                </c:pt>
                <c:pt idx="9">
                  <c:v>368860.06189788261</c:v>
                </c:pt>
                <c:pt idx="10">
                  <c:v>40744.989909486467</c:v>
                </c:pt>
                <c:pt idx="11">
                  <c:v>116259.53252465538</c:v>
                </c:pt>
                <c:pt idx="12">
                  <c:v>206027.74300322752</c:v>
                </c:pt>
                <c:pt idx="13">
                  <c:v>171184.46319251013</c:v>
                </c:pt>
                <c:pt idx="14">
                  <c:v>3358.0855173731543</c:v>
                </c:pt>
                <c:pt idx="15">
                  <c:v>383249.25293220126</c:v>
                </c:pt>
                <c:pt idx="16">
                  <c:v>262652.44315244525</c:v>
                </c:pt>
                <c:pt idx="17">
                  <c:v>154920.77975295589</c:v>
                </c:pt>
                <c:pt idx="18">
                  <c:v>18618.050996618604</c:v>
                </c:pt>
                <c:pt idx="19">
                  <c:v>183.30356146825315</c:v>
                </c:pt>
                <c:pt idx="20">
                  <c:v>102870.1295335761</c:v>
                </c:pt>
                <c:pt idx="21">
                  <c:v>261835.41567311191</c:v>
                </c:pt>
                <c:pt idx="22">
                  <c:v>226025.53709556945</c:v>
                </c:pt>
                <c:pt idx="23">
                  <c:v>490418.27870910725</c:v>
                </c:pt>
                <c:pt idx="24">
                  <c:v>139598.52235212858</c:v>
                </c:pt>
                <c:pt idx="25">
                  <c:v>232752.12105517852</c:v>
                </c:pt>
                <c:pt idx="26">
                  <c:v>174703.51806828583</c:v>
                </c:pt>
                <c:pt idx="27">
                  <c:v>57674.766612739892</c:v>
                </c:pt>
                <c:pt idx="28">
                  <c:v>135638.93001457848</c:v>
                </c:pt>
                <c:pt idx="29">
                  <c:v>158094.86378430002</c:v>
                </c:pt>
                <c:pt idx="30">
                  <c:v>198251.96590677081</c:v>
                </c:pt>
                <c:pt idx="31">
                  <c:v>84697.888087726111</c:v>
                </c:pt>
                <c:pt idx="32">
                  <c:v>97382.906943847469</c:v>
                </c:pt>
                <c:pt idx="33">
                  <c:v>119584.40177348688</c:v>
                </c:pt>
                <c:pt idx="34">
                  <c:v>70764.782184362237</c:v>
                </c:pt>
                <c:pt idx="35">
                  <c:v>10167.803611299219</c:v>
                </c:pt>
                <c:pt idx="36">
                  <c:v>214122.41240365544</c:v>
                </c:pt>
                <c:pt idx="37">
                  <c:v>10734.974550454484</c:v>
                </c:pt>
                <c:pt idx="38">
                  <c:v>383679.5935580784</c:v>
                </c:pt>
                <c:pt idx="39">
                  <c:v>217382.50643238422</c:v>
                </c:pt>
                <c:pt idx="40">
                  <c:v>76073.704383466174</c:v>
                </c:pt>
                <c:pt idx="41">
                  <c:v>97497.196634602122</c:v>
                </c:pt>
                <c:pt idx="42">
                  <c:v>187460.14810411647</c:v>
                </c:pt>
                <c:pt idx="43">
                  <c:v>7833.0647617561863</c:v>
                </c:pt>
                <c:pt idx="44">
                  <c:v>7668.5971766944849</c:v>
                </c:pt>
                <c:pt idx="45">
                  <c:v>68711.655625303232</c:v>
                </c:pt>
                <c:pt idx="46">
                  <c:v>403875.17820241564</c:v>
                </c:pt>
                <c:pt idx="47">
                  <c:v>942651.33619588905</c:v>
                </c:pt>
                <c:pt idx="48">
                  <c:v>130134.73712528475</c:v>
                </c:pt>
                <c:pt idx="49">
                  <c:v>304364.32284184144</c:v>
                </c:pt>
                <c:pt idx="50">
                  <c:v>155090.04458464767</c:v>
                </c:pt>
                <c:pt idx="51">
                  <c:v>140652.01580176028</c:v>
                </c:pt>
                <c:pt idx="52">
                  <c:v>240701.90694931382</c:v>
                </c:pt>
                <c:pt idx="53">
                  <c:v>262318.68317515228</c:v>
                </c:pt>
                <c:pt idx="54">
                  <c:v>1101.6936243994264</c:v>
                </c:pt>
                <c:pt idx="55">
                  <c:v>244862.23892979755</c:v>
                </c:pt>
                <c:pt idx="56">
                  <c:v>185552.10872401914</c:v>
                </c:pt>
                <c:pt idx="57">
                  <c:v>106699.2192349417</c:v>
                </c:pt>
                <c:pt idx="58">
                  <c:v>76186.272337249975</c:v>
                </c:pt>
                <c:pt idx="59">
                  <c:v>425251.11011795164</c:v>
                </c:pt>
                <c:pt idx="60">
                  <c:v>108004.92839782928</c:v>
                </c:pt>
                <c:pt idx="61">
                  <c:v>161892.40063345621</c:v>
                </c:pt>
                <c:pt idx="62">
                  <c:v>414852.24427145638</c:v>
                </c:pt>
                <c:pt idx="63">
                  <c:v>318740.78052446007</c:v>
                </c:pt>
                <c:pt idx="64">
                  <c:v>19698.527718062171</c:v>
                </c:pt>
                <c:pt idx="65">
                  <c:v>235989.94583706657</c:v>
                </c:pt>
                <c:pt idx="66">
                  <c:v>133963.38014840073</c:v>
                </c:pt>
                <c:pt idx="67">
                  <c:v>103884.6141463198</c:v>
                </c:pt>
                <c:pt idx="68">
                  <c:v>36260.24509237428</c:v>
                </c:pt>
                <c:pt idx="69">
                  <c:v>631865.81123441807</c:v>
                </c:pt>
                <c:pt idx="70">
                  <c:v>753310.62684305257</c:v>
                </c:pt>
                <c:pt idx="71">
                  <c:v>1084.0143345072265</c:v>
                </c:pt>
                <c:pt idx="72">
                  <c:v>258348.61419896345</c:v>
                </c:pt>
                <c:pt idx="73">
                  <c:v>19040.014177869656</c:v>
                </c:pt>
                <c:pt idx="74">
                  <c:v>390047.44028524641</c:v>
                </c:pt>
                <c:pt idx="75">
                  <c:v>734501.23288309423</c:v>
                </c:pt>
                <c:pt idx="76">
                  <c:v>193309.3465355901</c:v>
                </c:pt>
                <c:pt idx="77">
                  <c:v>291393.08890572883</c:v>
                </c:pt>
                <c:pt idx="78">
                  <c:v>899865.18468485086</c:v>
                </c:pt>
                <c:pt idx="79">
                  <c:v>198436.32066127638</c:v>
                </c:pt>
                <c:pt idx="80">
                  <c:v>207899.83811977497</c:v>
                </c:pt>
                <c:pt idx="81">
                  <c:v>372316.40997724805</c:v>
                </c:pt>
                <c:pt idx="82">
                  <c:v>6490.443956183125</c:v>
                </c:pt>
                <c:pt idx="83">
                  <c:v>427232.38029986096</c:v>
                </c:pt>
                <c:pt idx="84">
                  <c:v>308296.55397089355</c:v>
                </c:pt>
                <c:pt idx="85">
                  <c:v>244487.06422408952</c:v>
                </c:pt>
                <c:pt idx="86">
                  <c:v>27191.320714145982</c:v>
                </c:pt>
                <c:pt idx="87">
                  <c:v>62248.622713165823</c:v>
                </c:pt>
                <c:pt idx="88">
                  <c:v>205703.0759093145</c:v>
                </c:pt>
                <c:pt idx="89">
                  <c:v>64591.506248533333</c:v>
                </c:pt>
                <c:pt idx="90">
                  <c:v>19659.903671135446</c:v>
                </c:pt>
                <c:pt idx="91">
                  <c:v>69702.019184184319</c:v>
                </c:pt>
                <c:pt idx="92">
                  <c:v>343732.69703391637</c:v>
                </c:pt>
                <c:pt idx="93">
                  <c:v>165589.90307947551</c:v>
                </c:pt>
                <c:pt idx="94">
                  <c:v>167596.35465966156</c:v>
                </c:pt>
                <c:pt idx="95">
                  <c:v>36039.87955269574</c:v>
                </c:pt>
                <c:pt idx="96">
                  <c:v>332556.1477753151</c:v>
                </c:pt>
                <c:pt idx="97">
                  <c:v>70322.376657247412</c:v>
                </c:pt>
                <c:pt idx="98">
                  <c:v>107910.54022986813</c:v>
                </c:pt>
                <c:pt idx="99">
                  <c:v>101918.2005070348</c:v>
                </c:pt>
                <c:pt idx="100">
                  <c:v>263986.95545422612</c:v>
                </c:pt>
                <c:pt idx="101">
                  <c:v>40669.648720245641</c:v>
                </c:pt>
                <c:pt idx="102">
                  <c:v>289199.6461045781</c:v>
                </c:pt>
                <c:pt idx="103">
                  <c:v>381.17539648235595</c:v>
                </c:pt>
                <c:pt idx="104">
                  <c:v>193652.4250962169</c:v>
                </c:pt>
                <c:pt idx="105">
                  <c:v>382317.15233212447</c:v>
                </c:pt>
                <c:pt idx="106">
                  <c:v>57679.678555710605</c:v>
                </c:pt>
                <c:pt idx="107">
                  <c:v>17757.414713473183</c:v>
                </c:pt>
                <c:pt idx="108">
                  <c:v>86261.411846129136</c:v>
                </c:pt>
                <c:pt idx="109">
                  <c:v>351026.91046458861</c:v>
                </c:pt>
                <c:pt idx="110">
                  <c:v>308566.29438671569</c:v>
                </c:pt>
                <c:pt idx="111">
                  <c:v>245401.47583755851</c:v>
                </c:pt>
                <c:pt idx="112">
                  <c:v>35179.792067260401</c:v>
                </c:pt>
                <c:pt idx="113">
                  <c:v>126267.5330681558</c:v>
                </c:pt>
                <c:pt idx="114">
                  <c:v>320051.59741787298</c:v>
                </c:pt>
                <c:pt idx="115">
                  <c:v>62625.927446674585</c:v>
                </c:pt>
                <c:pt idx="116">
                  <c:v>253045.26786173251</c:v>
                </c:pt>
                <c:pt idx="117">
                  <c:v>6213.0259129089809</c:v>
                </c:pt>
                <c:pt idx="118">
                  <c:v>307362.98873736482</c:v>
                </c:pt>
                <c:pt idx="119">
                  <c:v>603049.87612292008</c:v>
                </c:pt>
                <c:pt idx="120">
                  <c:v>213235.56961396241</c:v>
                </c:pt>
                <c:pt idx="121">
                  <c:v>25950.980902679497</c:v>
                </c:pt>
                <c:pt idx="122">
                  <c:v>103722.24203629675</c:v>
                </c:pt>
                <c:pt idx="123">
                  <c:v>311637.10768939386</c:v>
                </c:pt>
                <c:pt idx="124">
                  <c:v>45968.714154153575</c:v>
                </c:pt>
                <c:pt idx="125">
                  <c:v>123619.74137684584</c:v>
                </c:pt>
                <c:pt idx="126">
                  <c:v>319847.53501805209</c:v>
                </c:pt>
                <c:pt idx="127">
                  <c:v>575382.52095047687</c:v>
                </c:pt>
                <c:pt idx="128">
                  <c:v>1142.631588965485</c:v>
                </c:pt>
                <c:pt idx="129">
                  <c:v>352308.36267525959</c:v>
                </c:pt>
                <c:pt idx="130">
                  <c:v>38243.002209404942</c:v>
                </c:pt>
                <c:pt idx="131">
                  <c:v>18225.754001973652</c:v>
                </c:pt>
                <c:pt idx="132">
                  <c:v>339222.06457140489</c:v>
                </c:pt>
                <c:pt idx="133">
                  <c:v>76789.189128593571</c:v>
                </c:pt>
                <c:pt idx="134">
                  <c:v>249099.33721208453</c:v>
                </c:pt>
                <c:pt idx="135">
                  <c:v>121077.47201271557</c:v>
                </c:pt>
                <c:pt idx="136">
                  <c:v>45032.473066055696</c:v>
                </c:pt>
                <c:pt idx="137">
                  <c:v>10749.068742746782</c:v>
                </c:pt>
                <c:pt idx="138">
                  <c:v>142907.99151053771</c:v>
                </c:pt>
                <c:pt idx="139">
                  <c:v>312825.96350300976</c:v>
                </c:pt>
                <c:pt idx="140">
                  <c:v>517588.03639623109</c:v>
                </c:pt>
                <c:pt idx="141">
                  <c:v>416502.34287765704</c:v>
                </c:pt>
                <c:pt idx="142">
                  <c:v>443723.00531555281</c:v>
                </c:pt>
                <c:pt idx="143">
                  <c:v>195372.86576688173</c:v>
                </c:pt>
                <c:pt idx="144">
                  <c:v>697569.59630669572</c:v>
                </c:pt>
                <c:pt idx="145">
                  <c:v>56571.306753639976</c:v>
                </c:pt>
                <c:pt idx="146">
                  <c:v>67101.948269006694</c:v>
                </c:pt>
                <c:pt idx="147">
                  <c:v>114776.02900070968</c:v>
                </c:pt>
                <c:pt idx="148">
                  <c:v>177884.16171508672</c:v>
                </c:pt>
                <c:pt idx="149">
                  <c:v>877103.71367515344</c:v>
                </c:pt>
                <c:pt idx="150">
                  <c:v>189860.96879827484</c:v>
                </c:pt>
                <c:pt idx="151">
                  <c:v>214740.09325031441</c:v>
                </c:pt>
                <c:pt idx="152">
                  <c:v>4869.4197336191473</c:v>
                </c:pt>
                <c:pt idx="153">
                  <c:v>157492.91473447281</c:v>
                </c:pt>
                <c:pt idx="154">
                  <c:v>65849.462745627447</c:v>
                </c:pt>
                <c:pt idx="155">
                  <c:v>153853.34244244924</c:v>
                </c:pt>
                <c:pt idx="156">
                  <c:v>314082.08199169498</c:v>
                </c:pt>
                <c:pt idx="157">
                  <c:v>225055.88458502578</c:v>
                </c:pt>
                <c:pt idx="158">
                  <c:v>164900.51616215226</c:v>
                </c:pt>
                <c:pt idx="159">
                  <c:v>27669.303491003768</c:v>
                </c:pt>
                <c:pt idx="160">
                  <c:v>97196.336011583844</c:v>
                </c:pt>
                <c:pt idx="161">
                  <c:v>383800.68572679069</c:v>
                </c:pt>
                <c:pt idx="162">
                  <c:v>250013.84394809505</c:v>
                </c:pt>
                <c:pt idx="163">
                  <c:v>436907.55728353892</c:v>
                </c:pt>
                <c:pt idx="164">
                  <c:v>66199.356227097916</c:v>
                </c:pt>
                <c:pt idx="165">
                  <c:v>260813.68319202174</c:v>
                </c:pt>
                <c:pt idx="166">
                  <c:v>144432.91577421344</c:v>
                </c:pt>
                <c:pt idx="167">
                  <c:v>174338.56555517591</c:v>
                </c:pt>
                <c:pt idx="168">
                  <c:v>87833.796463430612</c:v>
                </c:pt>
                <c:pt idx="169">
                  <c:v>74386.431982835435</c:v>
                </c:pt>
                <c:pt idx="170">
                  <c:v>60156.166486945505</c:v>
                </c:pt>
                <c:pt idx="171">
                  <c:v>100829.26265700111</c:v>
                </c:pt>
                <c:pt idx="172">
                  <c:v>161735.24575465091</c:v>
                </c:pt>
                <c:pt idx="173">
                  <c:v>36766.132680470444</c:v>
                </c:pt>
                <c:pt idx="174">
                  <c:v>61752.581396937712</c:v>
                </c:pt>
                <c:pt idx="175">
                  <c:v>135502.52738859458</c:v>
                </c:pt>
                <c:pt idx="176">
                  <c:v>51622.073245166852</c:v>
                </c:pt>
                <c:pt idx="177">
                  <c:v>173756.88698221915</c:v>
                </c:pt>
                <c:pt idx="178">
                  <c:v>94455.920414904045</c:v>
                </c:pt>
                <c:pt idx="179">
                  <c:v>73122.39896653418</c:v>
                </c:pt>
                <c:pt idx="180">
                  <c:v>49029.873814391081</c:v>
                </c:pt>
                <c:pt idx="181">
                  <c:v>1111.7537393660716</c:v>
                </c:pt>
                <c:pt idx="182">
                  <c:v>56630.540687651337</c:v>
                </c:pt>
                <c:pt idx="183">
                  <c:v>93391.054402864043</c:v>
                </c:pt>
                <c:pt idx="184">
                  <c:v>88715.092776208767</c:v>
                </c:pt>
                <c:pt idx="185">
                  <c:v>4870.2591474735236</c:v>
                </c:pt>
                <c:pt idx="186">
                  <c:v>84979.596480012697</c:v>
                </c:pt>
                <c:pt idx="187">
                  <c:v>23556.185126758002</c:v>
                </c:pt>
                <c:pt idx="188">
                  <c:v>154620.50459421446</c:v>
                </c:pt>
                <c:pt idx="189">
                  <c:v>334018.25398577907</c:v>
                </c:pt>
                <c:pt idx="190">
                  <c:v>176395.67166539837</c:v>
                </c:pt>
                <c:pt idx="191">
                  <c:v>111948.39417536624</c:v>
                </c:pt>
                <c:pt idx="192">
                  <c:v>264517.96412501566</c:v>
                </c:pt>
                <c:pt idx="193">
                  <c:v>100085.79402273179</c:v>
                </c:pt>
                <c:pt idx="194">
                  <c:v>26591.244648853139</c:v>
                </c:pt>
                <c:pt idx="195">
                  <c:v>67570.178022013701</c:v>
                </c:pt>
                <c:pt idx="196">
                  <c:v>438190.21372231486</c:v>
                </c:pt>
                <c:pt idx="197">
                  <c:v>539889.91785108217</c:v>
                </c:pt>
                <c:pt idx="198">
                  <c:v>134251.39727371212</c:v>
                </c:pt>
                <c:pt idx="199">
                  <c:v>69221.909341117585</c:v>
                </c:pt>
                <c:pt idx="200">
                  <c:v>35919.432039103791</c:v>
                </c:pt>
                <c:pt idx="201">
                  <c:v>265277.30178673059</c:v>
                </c:pt>
                <c:pt idx="202">
                  <c:v>217776.75545866089</c:v>
                </c:pt>
                <c:pt idx="203">
                  <c:v>238002.47011611855</c:v>
                </c:pt>
                <c:pt idx="204">
                  <c:v>330893.59176659083</c:v>
                </c:pt>
                <c:pt idx="205">
                  <c:v>18643.950297535896</c:v>
                </c:pt>
                <c:pt idx="206">
                  <c:v>332007.75110996375</c:v>
                </c:pt>
                <c:pt idx="207">
                  <c:v>15801.39642956126</c:v>
                </c:pt>
                <c:pt idx="208">
                  <c:v>347522.76094192127</c:v>
                </c:pt>
                <c:pt idx="209">
                  <c:v>120119.30937792972</c:v>
                </c:pt>
                <c:pt idx="210">
                  <c:v>335504.16736370826</c:v>
                </c:pt>
                <c:pt idx="211">
                  <c:v>407909.14453234168</c:v>
                </c:pt>
                <c:pt idx="212">
                  <c:v>166766.46868121828</c:v>
                </c:pt>
                <c:pt idx="213">
                  <c:v>138587.54611522338</c:v>
                </c:pt>
                <c:pt idx="214">
                  <c:v>241502.33292789888</c:v>
                </c:pt>
                <c:pt idx="215">
                  <c:v>243912.61444360841</c:v>
                </c:pt>
                <c:pt idx="216">
                  <c:v>369131.40486542316</c:v>
                </c:pt>
                <c:pt idx="217">
                  <c:v>60907.345434988216</c:v>
                </c:pt>
                <c:pt idx="218">
                  <c:v>791706.8841235952</c:v>
                </c:pt>
                <c:pt idx="219">
                  <c:v>290154.73250948766</c:v>
                </c:pt>
                <c:pt idx="220">
                  <c:v>223224.19159044596</c:v>
                </c:pt>
                <c:pt idx="221">
                  <c:v>213340.21060514255</c:v>
                </c:pt>
                <c:pt idx="222">
                  <c:v>121089.56931229262</c:v>
                </c:pt>
                <c:pt idx="223">
                  <c:v>144237.68382016744</c:v>
                </c:pt>
                <c:pt idx="224">
                  <c:v>22379.618130042676</c:v>
                </c:pt>
                <c:pt idx="225">
                  <c:v>74027.762002898337</c:v>
                </c:pt>
                <c:pt idx="226">
                  <c:v>261307.78318444267</c:v>
                </c:pt>
                <c:pt idx="227">
                  <c:v>436854.12474814057</c:v>
                </c:pt>
                <c:pt idx="228">
                  <c:v>205204.2547761022</c:v>
                </c:pt>
                <c:pt idx="229">
                  <c:v>239309.49750756705</c:v>
                </c:pt>
                <c:pt idx="230">
                  <c:v>27101.947151721946</c:v>
                </c:pt>
                <c:pt idx="231">
                  <c:v>140587.63425226317</c:v>
                </c:pt>
                <c:pt idx="232">
                  <c:v>458251.70510936022</c:v>
                </c:pt>
                <c:pt idx="233">
                  <c:v>459140.48758886615</c:v>
                </c:pt>
                <c:pt idx="234">
                  <c:v>110394.5884281606</c:v>
                </c:pt>
                <c:pt idx="235">
                  <c:v>273186.09041208541</c:v>
                </c:pt>
                <c:pt idx="236">
                  <c:v>164819.11475161917</c:v>
                </c:pt>
                <c:pt idx="237">
                  <c:v>138178.48417360423</c:v>
                </c:pt>
                <c:pt idx="238">
                  <c:v>110060.27885225917</c:v>
                </c:pt>
                <c:pt idx="239">
                  <c:v>55910.617816356615</c:v>
                </c:pt>
                <c:pt idx="240">
                  <c:v>235326.70154298717</c:v>
                </c:pt>
                <c:pt idx="241">
                  <c:v>194323.50585742484</c:v>
                </c:pt>
                <c:pt idx="242">
                  <c:v>93242.674177449648</c:v>
                </c:pt>
                <c:pt idx="243">
                  <c:v>190742.80967313441</c:v>
                </c:pt>
                <c:pt idx="244">
                  <c:v>190785.0251962849</c:v>
                </c:pt>
                <c:pt idx="245">
                  <c:v>535585.53081649623</c:v>
                </c:pt>
                <c:pt idx="246">
                  <c:v>16318.211462218342</c:v>
                </c:pt>
                <c:pt idx="247">
                  <c:v>314407.47088952671</c:v>
                </c:pt>
                <c:pt idx="248">
                  <c:v>66846.382047620122</c:v>
                </c:pt>
                <c:pt idx="249">
                  <c:v>226507.06384761349</c:v>
                </c:pt>
                <c:pt idx="250">
                  <c:v>47687.2441658026</c:v>
                </c:pt>
                <c:pt idx="251">
                  <c:v>324907.4009965412</c:v>
                </c:pt>
                <c:pt idx="252">
                  <c:v>98958.373526487529</c:v>
                </c:pt>
                <c:pt idx="253">
                  <c:v>26911.860183898352</c:v>
                </c:pt>
                <c:pt idx="254">
                  <c:v>49031.125719549047</c:v>
                </c:pt>
                <c:pt idx="255">
                  <c:v>180644.36829555163</c:v>
                </c:pt>
                <c:pt idx="256">
                  <c:v>14182.652876476015</c:v>
                </c:pt>
                <c:pt idx="257">
                  <c:v>203342.89399688577</c:v>
                </c:pt>
                <c:pt idx="258">
                  <c:v>120958.57139708055</c:v>
                </c:pt>
                <c:pt idx="259">
                  <c:v>266982.03740346199</c:v>
                </c:pt>
                <c:pt idx="260">
                  <c:v>96646.282533803504</c:v>
                </c:pt>
                <c:pt idx="261">
                  <c:v>8427.2348335340976</c:v>
                </c:pt>
                <c:pt idx="262">
                  <c:v>210197.21573848341</c:v>
                </c:pt>
                <c:pt idx="263">
                  <c:v>237247.90316172611</c:v>
                </c:pt>
                <c:pt idx="264">
                  <c:v>12997.457140963512</c:v>
                </c:pt>
                <c:pt idx="265">
                  <c:v>153776.9620404412</c:v>
                </c:pt>
                <c:pt idx="266">
                  <c:v>83003.575053237029</c:v>
                </c:pt>
                <c:pt idx="267">
                  <c:v>248199.25109190625</c:v>
                </c:pt>
                <c:pt idx="268">
                  <c:v>56875.186507576051</c:v>
                </c:pt>
                <c:pt idx="269">
                  <c:v>665147.75838128268</c:v>
                </c:pt>
                <c:pt idx="270">
                  <c:v>264995.23122107773</c:v>
                </c:pt>
                <c:pt idx="271">
                  <c:v>6905.1754137068037</c:v>
                </c:pt>
                <c:pt idx="272">
                  <c:v>277787.41239458881</c:v>
                </c:pt>
                <c:pt idx="273">
                  <c:v>470057.89229879016</c:v>
                </c:pt>
                <c:pt idx="274">
                  <c:v>178332.9073590411</c:v>
                </c:pt>
                <c:pt idx="275">
                  <c:v>76334.775243859927</c:v>
                </c:pt>
                <c:pt idx="276">
                  <c:v>88185.844050966582</c:v>
                </c:pt>
                <c:pt idx="277">
                  <c:v>67584.912689044184</c:v>
                </c:pt>
                <c:pt idx="278">
                  <c:v>114521.43691337209</c:v>
                </c:pt>
                <c:pt idx="279">
                  <c:v>327701.03381655208</c:v>
                </c:pt>
                <c:pt idx="280">
                  <c:v>648532.50877289393</c:v>
                </c:pt>
                <c:pt idx="281">
                  <c:v>415731.64351921278</c:v>
                </c:pt>
                <c:pt idx="282">
                  <c:v>210134.04585464645</c:v>
                </c:pt>
                <c:pt idx="283">
                  <c:v>221118.81316692461</c:v>
                </c:pt>
                <c:pt idx="284">
                  <c:v>172903.9999105426</c:v>
                </c:pt>
                <c:pt idx="285">
                  <c:v>129115.09744293384</c:v>
                </c:pt>
                <c:pt idx="286">
                  <c:v>213704.2708089996</c:v>
                </c:pt>
                <c:pt idx="287">
                  <c:v>106241.89363095912</c:v>
                </c:pt>
                <c:pt idx="288">
                  <c:v>7457.9285283332692</c:v>
                </c:pt>
                <c:pt idx="289">
                  <c:v>278880.96059778851</c:v>
                </c:pt>
                <c:pt idx="290">
                  <c:v>87933.457146891087</c:v>
                </c:pt>
                <c:pt idx="291">
                  <c:v>267821.21862607717</c:v>
                </c:pt>
                <c:pt idx="292">
                  <c:v>88905.405357702737</c:v>
                </c:pt>
                <c:pt idx="293">
                  <c:v>273130.22258597292</c:v>
                </c:pt>
                <c:pt idx="294">
                  <c:v>48.747562667623427</c:v>
                </c:pt>
                <c:pt idx="295">
                  <c:v>3751.0808059404908</c:v>
                </c:pt>
                <c:pt idx="296">
                  <c:v>217187.78278839271</c:v>
                </c:pt>
                <c:pt idx="297">
                  <c:v>37228.33297921779</c:v>
                </c:pt>
                <c:pt idx="298">
                  <c:v>115903.21762901093</c:v>
                </c:pt>
                <c:pt idx="299">
                  <c:v>229932.31172341312</c:v>
                </c:pt>
                <c:pt idx="300">
                  <c:v>209165.59886895068</c:v>
                </c:pt>
                <c:pt idx="301">
                  <c:v>31473.980522955739</c:v>
                </c:pt>
                <c:pt idx="302">
                  <c:v>405868.75239594566</c:v>
                </c:pt>
                <c:pt idx="303">
                  <c:v>165312.54531750554</c:v>
                </c:pt>
                <c:pt idx="304">
                  <c:v>122633.95013206048</c:v>
                </c:pt>
                <c:pt idx="305">
                  <c:v>108002.2398398848</c:v>
                </c:pt>
                <c:pt idx="306">
                  <c:v>147232.00652116135</c:v>
                </c:pt>
                <c:pt idx="307">
                  <c:v>226180.65402999325</c:v>
                </c:pt>
                <c:pt idx="308">
                  <c:v>210162.39813936429</c:v>
                </c:pt>
                <c:pt idx="309">
                  <c:v>59502.376852139212</c:v>
                </c:pt>
                <c:pt idx="310">
                  <c:v>106349.72652745761</c:v>
                </c:pt>
                <c:pt idx="311">
                  <c:v>202999.21709235225</c:v>
                </c:pt>
                <c:pt idx="312">
                  <c:v>161759.66615442155</c:v>
                </c:pt>
                <c:pt idx="313">
                  <c:v>67846.052998170431</c:v>
                </c:pt>
                <c:pt idx="314">
                  <c:v>47597.191486829499</c:v>
                </c:pt>
                <c:pt idx="315">
                  <c:v>138562.88722965974</c:v>
                </c:pt>
                <c:pt idx="316">
                  <c:v>175889.41817626619</c:v>
                </c:pt>
                <c:pt idx="317">
                  <c:v>100918.74953954834</c:v>
                </c:pt>
                <c:pt idx="318">
                  <c:v>320755.76361819706</c:v>
                </c:pt>
                <c:pt idx="319">
                  <c:v>113724.69707236263</c:v>
                </c:pt>
                <c:pt idx="320">
                  <c:v>294745.29893144907</c:v>
                </c:pt>
                <c:pt idx="321">
                  <c:v>65551.572903479871</c:v>
                </c:pt>
                <c:pt idx="322">
                  <c:v>115121.7366700267</c:v>
                </c:pt>
                <c:pt idx="323">
                  <c:v>223624.93729106916</c:v>
                </c:pt>
                <c:pt idx="324">
                  <c:v>105753.44328381658</c:v>
                </c:pt>
                <c:pt idx="325">
                  <c:v>210944.96445492379</c:v>
                </c:pt>
                <c:pt idx="326">
                  <c:v>508862.68014924054</c:v>
                </c:pt>
                <c:pt idx="327">
                  <c:v>379469.55156736489</c:v>
                </c:pt>
                <c:pt idx="328">
                  <c:v>242886.4614741168</c:v>
                </c:pt>
                <c:pt idx="329">
                  <c:v>568773.42967767583</c:v>
                </c:pt>
                <c:pt idx="330">
                  <c:v>587369.67712823057</c:v>
                </c:pt>
                <c:pt idx="331">
                  <c:v>301802.16446513962</c:v>
                </c:pt>
                <c:pt idx="332">
                  <c:v>86852.935986259065</c:v>
                </c:pt>
                <c:pt idx="333">
                  <c:v>423955.65963959275</c:v>
                </c:pt>
                <c:pt idx="334">
                  <c:v>28257.433864213057</c:v>
                </c:pt>
                <c:pt idx="335">
                  <c:v>176379.42799898123</c:v>
                </c:pt>
                <c:pt idx="336">
                  <c:v>230460.00549793872</c:v>
                </c:pt>
                <c:pt idx="337">
                  <c:v>419180.3946296639</c:v>
                </c:pt>
                <c:pt idx="338">
                  <c:v>141204.53341002882</c:v>
                </c:pt>
                <c:pt idx="339">
                  <c:v>330511.54289746075</c:v>
                </c:pt>
                <c:pt idx="340">
                  <c:v>179311.85943722675</c:v>
                </c:pt>
                <c:pt idx="341">
                  <c:v>192976.06801374932</c:v>
                </c:pt>
                <c:pt idx="342">
                  <c:v>34463.983626069392</c:v>
                </c:pt>
                <c:pt idx="343">
                  <c:v>47988.715313727524</c:v>
                </c:pt>
                <c:pt idx="344">
                  <c:v>102540.53997257759</c:v>
                </c:pt>
                <c:pt idx="345">
                  <c:v>278889.08333241456</c:v>
                </c:pt>
                <c:pt idx="346">
                  <c:v>85065.354327964524</c:v>
                </c:pt>
                <c:pt idx="347">
                  <c:v>81938.243026004668</c:v>
                </c:pt>
                <c:pt idx="348">
                  <c:v>68206.253047484613</c:v>
                </c:pt>
                <c:pt idx="349">
                  <c:v>210663.41203951562</c:v>
                </c:pt>
                <c:pt idx="350">
                  <c:v>77566.672724415504</c:v>
                </c:pt>
                <c:pt idx="351">
                  <c:v>117587.66540165636</c:v>
                </c:pt>
                <c:pt idx="352">
                  <c:v>18007.625748963215</c:v>
                </c:pt>
                <c:pt idx="353">
                  <c:v>60551.6023974501</c:v>
                </c:pt>
                <c:pt idx="354">
                  <c:v>172245.87719661824</c:v>
                </c:pt>
                <c:pt idx="355">
                  <c:v>16160.845729163739</c:v>
                </c:pt>
                <c:pt idx="356">
                  <c:v>113634.32525172776</c:v>
                </c:pt>
                <c:pt idx="357">
                  <c:v>370593.02109382703</c:v>
                </c:pt>
                <c:pt idx="358">
                  <c:v>7706.881477542991</c:v>
                </c:pt>
                <c:pt idx="359">
                  <c:v>196712.23165361772</c:v>
                </c:pt>
                <c:pt idx="360">
                  <c:v>35775.765106496918</c:v>
                </c:pt>
                <c:pt idx="361">
                  <c:v>213574.67551534961</c:v>
                </c:pt>
                <c:pt idx="362">
                  <c:v>127381.06178931748</c:v>
                </c:pt>
                <c:pt idx="363">
                  <c:v>256533.03715066385</c:v>
                </c:pt>
                <c:pt idx="364">
                  <c:v>108370.10869895274</c:v>
                </c:pt>
                <c:pt idx="365">
                  <c:v>130412.07819961282</c:v>
                </c:pt>
                <c:pt idx="366">
                  <c:v>262636.07307639712</c:v>
                </c:pt>
                <c:pt idx="367">
                  <c:v>203842.54021591859</c:v>
                </c:pt>
                <c:pt idx="368">
                  <c:v>111752.02397952171</c:v>
                </c:pt>
                <c:pt idx="369">
                  <c:v>35933.394933778865</c:v>
                </c:pt>
                <c:pt idx="370">
                  <c:v>155980.698002833</c:v>
                </c:pt>
                <c:pt idx="371">
                  <c:v>218618.49102982739</c:v>
                </c:pt>
                <c:pt idx="372">
                  <c:v>366082.84751311719</c:v>
                </c:pt>
                <c:pt idx="373">
                  <c:v>48138.824494440516</c:v>
                </c:pt>
                <c:pt idx="374">
                  <c:v>181195.8947331146</c:v>
                </c:pt>
                <c:pt idx="375">
                  <c:v>276076.84932799212</c:v>
                </c:pt>
                <c:pt idx="376">
                  <c:v>158944.47586138183</c:v>
                </c:pt>
                <c:pt idx="377">
                  <c:v>301875.27344699646</c:v>
                </c:pt>
                <c:pt idx="378">
                  <c:v>413327.38938778982</c:v>
                </c:pt>
                <c:pt idx="379">
                  <c:v>177455.09457827327</c:v>
                </c:pt>
                <c:pt idx="380">
                  <c:v>217962.60076750899</c:v>
                </c:pt>
                <c:pt idx="381">
                  <c:v>401717.11148850911</c:v>
                </c:pt>
                <c:pt idx="382">
                  <c:v>75955.138266326147</c:v>
                </c:pt>
                <c:pt idx="383">
                  <c:v>143035.27452960194</c:v>
                </c:pt>
                <c:pt idx="384">
                  <c:v>322678.61496330937</c:v>
                </c:pt>
                <c:pt idx="385">
                  <c:v>108282.35302210793</c:v>
                </c:pt>
                <c:pt idx="386">
                  <c:v>150391.61428489484</c:v>
                </c:pt>
                <c:pt idx="387">
                  <c:v>131570.39057901676</c:v>
                </c:pt>
                <c:pt idx="388">
                  <c:v>72600.088179843675</c:v>
                </c:pt>
                <c:pt idx="389">
                  <c:v>135804.58938510969</c:v>
                </c:pt>
                <c:pt idx="390">
                  <c:v>68329.89059357965</c:v>
                </c:pt>
                <c:pt idx="391">
                  <c:v>232641.16098697638</c:v>
                </c:pt>
                <c:pt idx="392">
                  <c:v>475217.07563869585</c:v>
                </c:pt>
                <c:pt idx="393">
                  <c:v>116363.70678809255</c:v>
                </c:pt>
                <c:pt idx="394">
                  <c:v>26809.046006035889</c:v>
                </c:pt>
                <c:pt idx="395">
                  <c:v>104119.42542336984</c:v>
                </c:pt>
                <c:pt idx="396">
                  <c:v>221938.58739427364</c:v>
                </c:pt>
                <c:pt idx="397">
                  <c:v>2116.1409093116304</c:v>
                </c:pt>
                <c:pt idx="398">
                  <c:v>116138.94403687851</c:v>
                </c:pt>
                <c:pt idx="399">
                  <c:v>37043.916996509361</c:v>
                </c:pt>
                <c:pt idx="400">
                  <c:v>313383.97659481631</c:v>
                </c:pt>
                <c:pt idx="401">
                  <c:v>172483.30096779912</c:v>
                </c:pt>
                <c:pt idx="402">
                  <c:v>70963.76173423123</c:v>
                </c:pt>
                <c:pt idx="403">
                  <c:v>581240.06663404254</c:v>
                </c:pt>
                <c:pt idx="404">
                  <c:v>312203.36623018235</c:v>
                </c:pt>
                <c:pt idx="405">
                  <c:v>130641.51346425069</c:v>
                </c:pt>
                <c:pt idx="406">
                  <c:v>112985.10958904646</c:v>
                </c:pt>
                <c:pt idx="407">
                  <c:v>157533.83573064485</c:v>
                </c:pt>
                <c:pt idx="408">
                  <c:v>7303.2977995212159</c:v>
                </c:pt>
                <c:pt idx="409">
                  <c:v>249231.52957471274</c:v>
                </c:pt>
                <c:pt idx="410">
                  <c:v>378107.58243221149</c:v>
                </c:pt>
                <c:pt idx="411">
                  <c:v>363630.32779344014</c:v>
                </c:pt>
                <c:pt idx="412">
                  <c:v>47277.921541892007</c:v>
                </c:pt>
                <c:pt idx="413">
                  <c:v>230624.35737566257</c:v>
                </c:pt>
                <c:pt idx="414">
                  <c:v>15749.402680529078</c:v>
                </c:pt>
                <c:pt idx="415">
                  <c:v>77070.062725756841</c:v>
                </c:pt>
                <c:pt idx="416">
                  <c:v>140217.11699953431</c:v>
                </c:pt>
                <c:pt idx="417">
                  <c:v>128344.14972105391</c:v>
                </c:pt>
                <c:pt idx="418">
                  <c:v>510949.17237433442</c:v>
                </c:pt>
                <c:pt idx="419">
                  <c:v>148046.42055463357</c:v>
                </c:pt>
                <c:pt idx="420">
                  <c:v>22805.433397752444</c:v>
                </c:pt>
                <c:pt idx="421">
                  <c:v>261027.27322838159</c:v>
                </c:pt>
                <c:pt idx="422">
                  <c:v>347245.13129217445</c:v>
                </c:pt>
                <c:pt idx="423">
                  <c:v>32101.477080881748</c:v>
                </c:pt>
                <c:pt idx="424">
                  <c:v>25730.49830426426</c:v>
                </c:pt>
                <c:pt idx="425">
                  <c:v>144431.63229895954</c:v>
                </c:pt>
                <c:pt idx="426">
                  <c:v>70704.792279157758</c:v>
                </c:pt>
                <c:pt idx="427">
                  <c:v>198417.03640310999</c:v>
                </c:pt>
                <c:pt idx="428">
                  <c:v>202640.70591474016</c:v>
                </c:pt>
                <c:pt idx="429">
                  <c:v>86094.173301771967</c:v>
                </c:pt>
                <c:pt idx="430">
                  <c:v>373030.08872926363</c:v>
                </c:pt>
                <c:pt idx="431">
                  <c:v>21376.983764748613</c:v>
                </c:pt>
                <c:pt idx="432">
                  <c:v>327313.0696262038</c:v>
                </c:pt>
                <c:pt idx="433">
                  <c:v>140468.72621648177</c:v>
                </c:pt>
                <c:pt idx="434">
                  <c:v>28502.011728876441</c:v>
                </c:pt>
                <c:pt idx="435">
                  <c:v>84323.155931779344</c:v>
                </c:pt>
                <c:pt idx="436">
                  <c:v>300297.40401987737</c:v>
                </c:pt>
                <c:pt idx="437">
                  <c:v>9640.9608778247784</c:v>
                </c:pt>
                <c:pt idx="438">
                  <c:v>59354.349782563164</c:v>
                </c:pt>
                <c:pt idx="439">
                  <c:v>228540.81992585852</c:v>
                </c:pt>
                <c:pt idx="440">
                  <c:v>218735.11863318091</c:v>
                </c:pt>
                <c:pt idx="441">
                  <c:v>46905.706652324596</c:v>
                </c:pt>
                <c:pt idx="442">
                  <c:v>105606.1908365171</c:v>
                </c:pt>
                <c:pt idx="443">
                  <c:v>150047.3382440244</c:v>
                </c:pt>
                <c:pt idx="444">
                  <c:v>346369.48786242731</c:v>
                </c:pt>
                <c:pt idx="445">
                  <c:v>103509.85066856268</c:v>
                </c:pt>
                <c:pt idx="446">
                  <c:v>207571.57166821242</c:v>
                </c:pt>
                <c:pt idx="447">
                  <c:v>134699.96995192929</c:v>
                </c:pt>
                <c:pt idx="448">
                  <c:v>72024.169101308231</c:v>
                </c:pt>
                <c:pt idx="449">
                  <c:v>45164.012119791172</c:v>
                </c:pt>
                <c:pt idx="450">
                  <c:v>32641.04437754934</c:v>
                </c:pt>
                <c:pt idx="451">
                  <c:v>373696.21797378414</c:v>
                </c:pt>
                <c:pt idx="452">
                  <c:v>298134.2330953409</c:v>
                </c:pt>
                <c:pt idx="453">
                  <c:v>318000.15227977745</c:v>
                </c:pt>
                <c:pt idx="454">
                  <c:v>65177.117495523547</c:v>
                </c:pt>
                <c:pt idx="455">
                  <c:v>252193.41089276492</c:v>
                </c:pt>
                <c:pt idx="456">
                  <c:v>202569.28747422053</c:v>
                </c:pt>
                <c:pt idx="457">
                  <c:v>205687.60699559734</c:v>
                </c:pt>
                <c:pt idx="458">
                  <c:v>1491.2871263584004</c:v>
                </c:pt>
                <c:pt idx="459">
                  <c:v>175878.45866763475</c:v>
                </c:pt>
                <c:pt idx="460">
                  <c:v>208592.70225294874</c:v>
                </c:pt>
                <c:pt idx="461">
                  <c:v>106393.07098043001</c:v>
                </c:pt>
                <c:pt idx="462">
                  <c:v>138621.13523060919</c:v>
                </c:pt>
                <c:pt idx="463">
                  <c:v>303948.36072629562</c:v>
                </c:pt>
                <c:pt idx="464">
                  <c:v>312062.80135892285</c:v>
                </c:pt>
                <c:pt idx="465">
                  <c:v>22493.547186380682</c:v>
                </c:pt>
                <c:pt idx="466">
                  <c:v>84426.341502402531</c:v>
                </c:pt>
                <c:pt idx="467">
                  <c:v>169424.91178038091</c:v>
                </c:pt>
                <c:pt idx="468">
                  <c:v>47578.314439266986</c:v>
                </c:pt>
                <c:pt idx="469">
                  <c:v>548663.49048098351</c:v>
                </c:pt>
                <c:pt idx="470">
                  <c:v>108125.96471406045</c:v>
                </c:pt>
                <c:pt idx="471">
                  <c:v>171450.38449823982</c:v>
                </c:pt>
                <c:pt idx="472">
                  <c:v>234261.33825247182</c:v>
                </c:pt>
                <c:pt idx="473">
                  <c:v>33447.314234756763</c:v>
                </c:pt>
                <c:pt idx="474">
                  <c:v>225607.96075693372</c:v>
                </c:pt>
                <c:pt idx="475">
                  <c:v>410923.23768925294</c:v>
                </c:pt>
                <c:pt idx="476">
                  <c:v>679093.42972381192</c:v>
                </c:pt>
                <c:pt idx="477">
                  <c:v>300399.29912921484</c:v>
                </c:pt>
                <c:pt idx="478">
                  <c:v>51498.04828498901</c:v>
                </c:pt>
                <c:pt idx="479">
                  <c:v>137896.88829710361</c:v>
                </c:pt>
                <c:pt idx="480">
                  <c:v>73980.094636703623</c:v>
                </c:pt>
                <c:pt idx="481">
                  <c:v>101713.75553354963</c:v>
                </c:pt>
                <c:pt idx="482">
                  <c:v>140702.29648465119</c:v>
                </c:pt>
                <c:pt idx="483">
                  <c:v>186248.13359633074</c:v>
                </c:pt>
                <c:pt idx="484">
                  <c:v>29101.557195566784</c:v>
                </c:pt>
                <c:pt idx="485">
                  <c:v>360455.65757762437</c:v>
                </c:pt>
                <c:pt idx="486">
                  <c:v>278361.18289840972</c:v>
                </c:pt>
                <c:pt idx="487">
                  <c:v>38794.588514862211</c:v>
                </c:pt>
                <c:pt idx="488">
                  <c:v>9235.1952824096752</c:v>
                </c:pt>
                <c:pt idx="489">
                  <c:v>18311.99662902757</c:v>
                </c:pt>
                <c:pt idx="490">
                  <c:v>77171.291490356452</c:v>
                </c:pt>
                <c:pt idx="491">
                  <c:v>160570.11621811584</c:v>
                </c:pt>
                <c:pt idx="492">
                  <c:v>289880.55788094969</c:v>
                </c:pt>
                <c:pt idx="493">
                  <c:v>116114.14312924916</c:v>
                </c:pt>
                <c:pt idx="494">
                  <c:v>412779.4484454997</c:v>
                </c:pt>
                <c:pt idx="495">
                  <c:v>24461.591987615546</c:v>
                </c:pt>
                <c:pt idx="496">
                  <c:v>212113.31114270911</c:v>
                </c:pt>
                <c:pt idx="497">
                  <c:v>312055.44101489685</c:v>
                </c:pt>
                <c:pt idx="498">
                  <c:v>9608.8090331308813</c:v>
                </c:pt>
                <c:pt idx="499">
                  <c:v>138916.34900159622</c:v>
                </c:pt>
                <c:pt idx="500">
                  <c:v>163335.33806006453</c:v>
                </c:pt>
                <c:pt idx="501">
                  <c:v>153143.33395698541</c:v>
                </c:pt>
                <c:pt idx="502">
                  <c:v>187475.29952028944</c:v>
                </c:pt>
                <c:pt idx="503">
                  <c:v>194913.24434349805</c:v>
                </c:pt>
                <c:pt idx="504">
                  <c:v>135748.68321768366</c:v>
                </c:pt>
                <c:pt idx="505">
                  <c:v>162211.21894378692</c:v>
                </c:pt>
                <c:pt idx="506">
                  <c:v>103501.22133646028</c:v>
                </c:pt>
                <c:pt idx="507">
                  <c:v>209070.20160449177</c:v>
                </c:pt>
                <c:pt idx="508">
                  <c:v>39453.885591345868</c:v>
                </c:pt>
                <c:pt idx="509">
                  <c:v>117005.04010806271</c:v>
                </c:pt>
                <c:pt idx="510">
                  <c:v>104720.8334835264</c:v>
                </c:pt>
                <c:pt idx="511">
                  <c:v>322352.20700136694</c:v>
                </c:pt>
                <c:pt idx="512">
                  <c:v>179677.72605827585</c:v>
                </c:pt>
                <c:pt idx="513">
                  <c:v>64562.723601784317</c:v>
                </c:pt>
                <c:pt idx="514">
                  <c:v>117805.93103956047</c:v>
                </c:pt>
                <c:pt idx="515">
                  <c:v>65310.918562012026</c:v>
                </c:pt>
                <c:pt idx="516">
                  <c:v>56482.299408500767</c:v>
                </c:pt>
                <c:pt idx="517">
                  <c:v>113106.08121049237</c:v>
                </c:pt>
                <c:pt idx="518">
                  <c:v>29950.464328960526</c:v>
                </c:pt>
                <c:pt idx="519">
                  <c:v>4962.5770122364329</c:v>
                </c:pt>
                <c:pt idx="520">
                  <c:v>38807.136784283502</c:v>
                </c:pt>
                <c:pt idx="521">
                  <c:v>64579.042891177705</c:v>
                </c:pt>
                <c:pt idx="522">
                  <c:v>123457.3471365412</c:v>
                </c:pt>
                <c:pt idx="523">
                  <c:v>180836.59998425515</c:v>
                </c:pt>
                <c:pt idx="524">
                  <c:v>259976.6040601572</c:v>
                </c:pt>
                <c:pt idx="525">
                  <c:v>104108.4938752919</c:v>
                </c:pt>
                <c:pt idx="526">
                  <c:v>172877.66116349975</c:v>
                </c:pt>
                <c:pt idx="527">
                  <c:v>123876.86128015621</c:v>
                </c:pt>
                <c:pt idx="528">
                  <c:v>144587.93767734215</c:v>
                </c:pt>
                <c:pt idx="529">
                  <c:v>58874.339133757792</c:v>
                </c:pt>
                <c:pt idx="530">
                  <c:v>20755.205184640967</c:v>
                </c:pt>
                <c:pt idx="531">
                  <c:v>331043.77262208302</c:v>
                </c:pt>
                <c:pt idx="532">
                  <c:v>241363.11650490994</c:v>
                </c:pt>
                <c:pt idx="533">
                  <c:v>10701.433486972577</c:v>
                </c:pt>
                <c:pt idx="534">
                  <c:v>268862.04005210515</c:v>
                </c:pt>
                <c:pt idx="535">
                  <c:v>124526.11568072959</c:v>
                </c:pt>
                <c:pt idx="536">
                  <c:v>117641.62629492187</c:v>
                </c:pt>
                <c:pt idx="537">
                  <c:v>424310.40666014014</c:v>
                </c:pt>
                <c:pt idx="538">
                  <c:v>423909.20329253731</c:v>
                </c:pt>
                <c:pt idx="539">
                  <c:v>161459.50832288101</c:v>
                </c:pt>
                <c:pt idx="540">
                  <c:v>41326.653182189657</c:v>
                </c:pt>
                <c:pt idx="541">
                  <c:v>614391.14735286147</c:v>
                </c:pt>
                <c:pt idx="542">
                  <c:v>132296.02988677763</c:v>
                </c:pt>
                <c:pt idx="543">
                  <c:v>43727.07759908148</c:v>
                </c:pt>
                <c:pt idx="544">
                  <c:v>355200.34425996029</c:v>
                </c:pt>
                <c:pt idx="545">
                  <c:v>397013.67614577734</c:v>
                </c:pt>
                <c:pt idx="546">
                  <c:v>85244.704444134462</c:v>
                </c:pt>
                <c:pt idx="547">
                  <c:v>114435.56488676195</c:v>
                </c:pt>
                <c:pt idx="548">
                  <c:v>96784.018460625128</c:v>
                </c:pt>
                <c:pt idx="549">
                  <c:v>114485.34656812779</c:v>
                </c:pt>
                <c:pt idx="550">
                  <c:v>238498.88572072945</c:v>
                </c:pt>
                <c:pt idx="551">
                  <c:v>160665.48268038014</c:v>
                </c:pt>
                <c:pt idx="552">
                  <c:v>301468.88189281721</c:v>
                </c:pt>
                <c:pt idx="553">
                  <c:v>123963.54967138421</c:v>
                </c:pt>
                <c:pt idx="554">
                  <c:v>245404.5217651313</c:v>
                </c:pt>
                <c:pt idx="555">
                  <c:v>241610.48936936379</c:v>
                </c:pt>
                <c:pt idx="556">
                  <c:v>91213.712142025804</c:v>
                </c:pt>
                <c:pt idx="557">
                  <c:v>495804.45284711127</c:v>
                </c:pt>
                <c:pt idx="558">
                  <c:v>94941.803069518835</c:v>
                </c:pt>
                <c:pt idx="559">
                  <c:v>144525.2447250172</c:v>
                </c:pt>
                <c:pt idx="560">
                  <c:v>364491.60875366186</c:v>
                </c:pt>
                <c:pt idx="561">
                  <c:v>145596.44620262287</c:v>
                </c:pt>
                <c:pt idx="562">
                  <c:v>41400.058343303841</c:v>
                </c:pt>
              </c:numCache>
            </c:numRef>
          </c:val>
          <c:smooth val="0"/>
          <c:extLst>
            <c:ext xmlns:c16="http://schemas.microsoft.com/office/drawing/2014/chart" uri="{C3380CC4-5D6E-409C-BE32-E72D297353CC}">
              <c16:uniqueId val="{00000001-7107-B14A-B3FE-F59E8A4138D4}"/>
            </c:ext>
          </c:extLst>
        </c:ser>
        <c:ser>
          <c:idx val="2"/>
          <c:order val="2"/>
          <c:tx>
            <c:strRef>
              <c:f>'Sharpe Diagonal VaR'!$O$4</c:f>
              <c:strCache>
                <c:ptCount val="1"/>
                <c:pt idx="0">
                  <c:v>VaR_π_GARCH</c:v>
                </c:pt>
              </c:strCache>
            </c:strRef>
          </c:tx>
          <c:spPr>
            <a:ln w="28575" cap="rnd">
              <a:solidFill>
                <a:schemeClr val="accent3"/>
              </a:solidFill>
              <a:round/>
            </a:ln>
            <a:effectLst/>
          </c:spPr>
          <c:marker>
            <c:symbol val="none"/>
          </c:marker>
          <c:cat>
            <c:numRef>
              <c:f>'Sharpe Diagonal VaR'!$B$5:$B$567</c:f>
              <c:numCache>
                <c:formatCode>m/d/yy</c:formatCode>
                <c:ptCount val="563"/>
                <c:pt idx="0">
                  <c:v>44886</c:v>
                </c:pt>
                <c:pt idx="1">
                  <c:v>44887</c:v>
                </c:pt>
                <c:pt idx="2">
                  <c:v>44888</c:v>
                </c:pt>
                <c:pt idx="3">
                  <c:v>44890</c:v>
                </c:pt>
                <c:pt idx="4">
                  <c:v>44893</c:v>
                </c:pt>
                <c:pt idx="5">
                  <c:v>44894</c:v>
                </c:pt>
                <c:pt idx="6">
                  <c:v>44895</c:v>
                </c:pt>
                <c:pt idx="7">
                  <c:v>44896</c:v>
                </c:pt>
                <c:pt idx="8">
                  <c:v>44897</c:v>
                </c:pt>
                <c:pt idx="9">
                  <c:v>44900</c:v>
                </c:pt>
                <c:pt idx="10">
                  <c:v>44901</c:v>
                </c:pt>
                <c:pt idx="11">
                  <c:v>44902</c:v>
                </c:pt>
                <c:pt idx="12">
                  <c:v>44903</c:v>
                </c:pt>
                <c:pt idx="13">
                  <c:v>44904</c:v>
                </c:pt>
                <c:pt idx="14">
                  <c:v>44907</c:v>
                </c:pt>
                <c:pt idx="15">
                  <c:v>44908</c:v>
                </c:pt>
                <c:pt idx="16">
                  <c:v>44909</c:v>
                </c:pt>
                <c:pt idx="17">
                  <c:v>44910</c:v>
                </c:pt>
                <c:pt idx="18">
                  <c:v>44911</c:v>
                </c:pt>
                <c:pt idx="19">
                  <c:v>44914</c:v>
                </c:pt>
                <c:pt idx="20">
                  <c:v>44915</c:v>
                </c:pt>
                <c:pt idx="21">
                  <c:v>44916</c:v>
                </c:pt>
                <c:pt idx="22">
                  <c:v>44917</c:v>
                </c:pt>
                <c:pt idx="23">
                  <c:v>44918</c:v>
                </c:pt>
                <c:pt idx="24">
                  <c:v>44922</c:v>
                </c:pt>
                <c:pt idx="25">
                  <c:v>44923</c:v>
                </c:pt>
                <c:pt idx="26">
                  <c:v>44924</c:v>
                </c:pt>
                <c:pt idx="27">
                  <c:v>44925</c:v>
                </c:pt>
                <c:pt idx="28">
                  <c:v>44929</c:v>
                </c:pt>
                <c:pt idx="29">
                  <c:v>44930</c:v>
                </c:pt>
                <c:pt idx="30">
                  <c:v>44931</c:v>
                </c:pt>
                <c:pt idx="31">
                  <c:v>44932</c:v>
                </c:pt>
                <c:pt idx="32">
                  <c:v>44935</c:v>
                </c:pt>
                <c:pt idx="33">
                  <c:v>44936</c:v>
                </c:pt>
                <c:pt idx="34">
                  <c:v>44937</c:v>
                </c:pt>
                <c:pt idx="35">
                  <c:v>44938</c:v>
                </c:pt>
                <c:pt idx="36">
                  <c:v>44939</c:v>
                </c:pt>
                <c:pt idx="37">
                  <c:v>44943</c:v>
                </c:pt>
                <c:pt idx="38">
                  <c:v>44944</c:v>
                </c:pt>
                <c:pt idx="39">
                  <c:v>44945</c:v>
                </c:pt>
                <c:pt idx="40">
                  <c:v>44946</c:v>
                </c:pt>
                <c:pt idx="41">
                  <c:v>44949</c:v>
                </c:pt>
                <c:pt idx="42">
                  <c:v>44950</c:v>
                </c:pt>
                <c:pt idx="43">
                  <c:v>44951</c:v>
                </c:pt>
                <c:pt idx="44">
                  <c:v>44952</c:v>
                </c:pt>
                <c:pt idx="45">
                  <c:v>44953</c:v>
                </c:pt>
                <c:pt idx="46">
                  <c:v>44956</c:v>
                </c:pt>
                <c:pt idx="47">
                  <c:v>44957</c:v>
                </c:pt>
                <c:pt idx="48">
                  <c:v>44958</c:v>
                </c:pt>
                <c:pt idx="49">
                  <c:v>44959</c:v>
                </c:pt>
                <c:pt idx="50">
                  <c:v>44960</c:v>
                </c:pt>
                <c:pt idx="51">
                  <c:v>44963</c:v>
                </c:pt>
                <c:pt idx="52">
                  <c:v>44964</c:v>
                </c:pt>
                <c:pt idx="53">
                  <c:v>44965</c:v>
                </c:pt>
                <c:pt idx="54">
                  <c:v>44966</c:v>
                </c:pt>
                <c:pt idx="55">
                  <c:v>44967</c:v>
                </c:pt>
                <c:pt idx="56">
                  <c:v>44970</c:v>
                </c:pt>
                <c:pt idx="57">
                  <c:v>44971</c:v>
                </c:pt>
                <c:pt idx="58">
                  <c:v>44972</c:v>
                </c:pt>
                <c:pt idx="59">
                  <c:v>44973</c:v>
                </c:pt>
                <c:pt idx="60">
                  <c:v>44974</c:v>
                </c:pt>
                <c:pt idx="61">
                  <c:v>44978</c:v>
                </c:pt>
                <c:pt idx="62">
                  <c:v>44979</c:v>
                </c:pt>
                <c:pt idx="63">
                  <c:v>44980</c:v>
                </c:pt>
                <c:pt idx="64">
                  <c:v>44981</c:v>
                </c:pt>
                <c:pt idx="65">
                  <c:v>44984</c:v>
                </c:pt>
                <c:pt idx="66">
                  <c:v>44985</c:v>
                </c:pt>
                <c:pt idx="67">
                  <c:v>44986</c:v>
                </c:pt>
                <c:pt idx="68">
                  <c:v>44987</c:v>
                </c:pt>
                <c:pt idx="69">
                  <c:v>44988</c:v>
                </c:pt>
                <c:pt idx="70">
                  <c:v>44991</c:v>
                </c:pt>
                <c:pt idx="71">
                  <c:v>44992</c:v>
                </c:pt>
                <c:pt idx="72">
                  <c:v>44993</c:v>
                </c:pt>
                <c:pt idx="73">
                  <c:v>44994</c:v>
                </c:pt>
                <c:pt idx="74">
                  <c:v>44995</c:v>
                </c:pt>
                <c:pt idx="75">
                  <c:v>44998</c:v>
                </c:pt>
                <c:pt idx="76">
                  <c:v>44999</c:v>
                </c:pt>
                <c:pt idx="77">
                  <c:v>45000</c:v>
                </c:pt>
                <c:pt idx="78">
                  <c:v>45001</c:v>
                </c:pt>
                <c:pt idx="79">
                  <c:v>45002</c:v>
                </c:pt>
                <c:pt idx="80">
                  <c:v>45005</c:v>
                </c:pt>
                <c:pt idx="81">
                  <c:v>45006</c:v>
                </c:pt>
                <c:pt idx="82">
                  <c:v>45007</c:v>
                </c:pt>
                <c:pt idx="83">
                  <c:v>45008</c:v>
                </c:pt>
                <c:pt idx="84">
                  <c:v>45009</c:v>
                </c:pt>
                <c:pt idx="85">
                  <c:v>45012</c:v>
                </c:pt>
                <c:pt idx="86">
                  <c:v>45013</c:v>
                </c:pt>
                <c:pt idx="87">
                  <c:v>45014</c:v>
                </c:pt>
                <c:pt idx="88">
                  <c:v>45015</c:v>
                </c:pt>
                <c:pt idx="89">
                  <c:v>45016</c:v>
                </c:pt>
                <c:pt idx="90">
                  <c:v>45019</c:v>
                </c:pt>
                <c:pt idx="91">
                  <c:v>45020</c:v>
                </c:pt>
                <c:pt idx="92">
                  <c:v>45021</c:v>
                </c:pt>
                <c:pt idx="93">
                  <c:v>45022</c:v>
                </c:pt>
                <c:pt idx="94">
                  <c:v>45027</c:v>
                </c:pt>
                <c:pt idx="95">
                  <c:v>45028</c:v>
                </c:pt>
                <c:pt idx="96">
                  <c:v>45029</c:v>
                </c:pt>
                <c:pt idx="97">
                  <c:v>45030</c:v>
                </c:pt>
                <c:pt idx="98">
                  <c:v>45033</c:v>
                </c:pt>
                <c:pt idx="99">
                  <c:v>45034</c:v>
                </c:pt>
                <c:pt idx="100">
                  <c:v>45035</c:v>
                </c:pt>
                <c:pt idx="101">
                  <c:v>45036</c:v>
                </c:pt>
                <c:pt idx="102">
                  <c:v>45037</c:v>
                </c:pt>
                <c:pt idx="103">
                  <c:v>45040</c:v>
                </c:pt>
                <c:pt idx="104">
                  <c:v>45041</c:v>
                </c:pt>
                <c:pt idx="105">
                  <c:v>45042</c:v>
                </c:pt>
                <c:pt idx="106">
                  <c:v>45043</c:v>
                </c:pt>
                <c:pt idx="107">
                  <c:v>45044</c:v>
                </c:pt>
                <c:pt idx="108">
                  <c:v>45048</c:v>
                </c:pt>
                <c:pt idx="109">
                  <c:v>45049</c:v>
                </c:pt>
                <c:pt idx="110">
                  <c:v>45050</c:v>
                </c:pt>
                <c:pt idx="111">
                  <c:v>45051</c:v>
                </c:pt>
                <c:pt idx="112">
                  <c:v>45054</c:v>
                </c:pt>
                <c:pt idx="113">
                  <c:v>45055</c:v>
                </c:pt>
                <c:pt idx="114">
                  <c:v>45056</c:v>
                </c:pt>
                <c:pt idx="115">
                  <c:v>45057</c:v>
                </c:pt>
                <c:pt idx="116">
                  <c:v>45058</c:v>
                </c:pt>
                <c:pt idx="117">
                  <c:v>45061</c:v>
                </c:pt>
                <c:pt idx="118">
                  <c:v>45062</c:v>
                </c:pt>
                <c:pt idx="119">
                  <c:v>45063</c:v>
                </c:pt>
                <c:pt idx="120">
                  <c:v>45065</c:v>
                </c:pt>
                <c:pt idx="121">
                  <c:v>45068</c:v>
                </c:pt>
                <c:pt idx="122">
                  <c:v>45069</c:v>
                </c:pt>
                <c:pt idx="123">
                  <c:v>45070</c:v>
                </c:pt>
                <c:pt idx="124">
                  <c:v>45071</c:v>
                </c:pt>
                <c:pt idx="125">
                  <c:v>45072</c:v>
                </c:pt>
                <c:pt idx="126">
                  <c:v>45076</c:v>
                </c:pt>
                <c:pt idx="127">
                  <c:v>45077</c:v>
                </c:pt>
                <c:pt idx="128">
                  <c:v>45078</c:v>
                </c:pt>
                <c:pt idx="129">
                  <c:v>45079</c:v>
                </c:pt>
                <c:pt idx="130">
                  <c:v>45082</c:v>
                </c:pt>
                <c:pt idx="131">
                  <c:v>45083</c:v>
                </c:pt>
                <c:pt idx="132">
                  <c:v>45084</c:v>
                </c:pt>
                <c:pt idx="133">
                  <c:v>45085</c:v>
                </c:pt>
                <c:pt idx="134">
                  <c:v>45086</c:v>
                </c:pt>
                <c:pt idx="135">
                  <c:v>45089</c:v>
                </c:pt>
                <c:pt idx="136">
                  <c:v>45090</c:v>
                </c:pt>
                <c:pt idx="137">
                  <c:v>45091</c:v>
                </c:pt>
                <c:pt idx="138">
                  <c:v>45092</c:v>
                </c:pt>
                <c:pt idx="139">
                  <c:v>45093</c:v>
                </c:pt>
                <c:pt idx="140">
                  <c:v>45097</c:v>
                </c:pt>
                <c:pt idx="141">
                  <c:v>45098</c:v>
                </c:pt>
                <c:pt idx="142">
                  <c:v>45099</c:v>
                </c:pt>
                <c:pt idx="143">
                  <c:v>45100</c:v>
                </c:pt>
                <c:pt idx="144">
                  <c:v>45103</c:v>
                </c:pt>
                <c:pt idx="145">
                  <c:v>45104</c:v>
                </c:pt>
                <c:pt idx="146">
                  <c:v>45105</c:v>
                </c:pt>
                <c:pt idx="147">
                  <c:v>45106</c:v>
                </c:pt>
                <c:pt idx="148">
                  <c:v>45107</c:v>
                </c:pt>
                <c:pt idx="149">
                  <c:v>45110</c:v>
                </c:pt>
                <c:pt idx="150">
                  <c:v>45112</c:v>
                </c:pt>
                <c:pt idx="151">
                  <c:v>45113</c:v>
                </c:pt>
                <c:pt idx="152">
                  <c:v>45114</c:v>
                </c:pt>
                <c:pt idx="153">
                  <c:v>45117</c:v>
                </c:pt>
                <c:pt idx="154">
                  <c:v>45118</c:v>
                </c:pt>
                <c:pt idx="155">
                  <c:v>45119</c:v>
                </c:pt>
                <c:pt idx="156">
                  <c:v>45120</c:v>
                </c:pt>
                <c:pt idx="157">
                  <c:v>45121</c:v>
                </c:pt>
                <c:pt idx="158">
                  <c:v>45124</c:v>
                </c:pt>
                <c:pt idx="159">
                  <c:v>45125</c:v>
                </c:pt>
                <c:pt idx="160">
                  <c:v>45126</c:v>
                </c:pt>
                <c:pt idx="161">
                  <c:v>45127</c:v>
                </c:pt>
                <c:pt idx="162">
                  <c:v>45128</c:v>
                </c:pt>
                <c:pt idx="163">
                  <c:v>45131</c:v>
                </c:pt>
                <c:pt idx="164">
                  <c:v>45132</c:v>
                </c:pt>
                <c:pt idx="165">
                  <c:v>45133</c:v>
                </c:pt>
                <c:pt idx="166">
                  <c:v>45134</c:v>
                </c:pt>
                <c:pt idx="167">
                  <c:v>45135</c:v>
                </c:pt>
                <c:pt idx="168">
                  <c:v>45138</c:v>
                </c:pt>
                <c:pt idx="169">
                  <c:v>45140</c:v>
                </c:pt>
                <c:pt idx="170">
                  <c:v>45141</c:v>
                </c:pt>
                <c:pt idx="171">
                  <c:v>45142</c:v>
                </c:pt>
                <c:pt idx="172">
                  <c:v>45145</c:v>
                </c:pt>
                <c:pt idx="173">
                  <c:v>45146</c:v>
                </c:pt>
                <c:pt idx="174">
                  <c:v>45147</c:v>
                </c:pt>
                <c:pt idx="175">
                  <c:v>45148</c:v>
                </c:pt>
                <c:pt idx="176">
                  <c:v>45149</c:v>
                </c:pt>
                <c:pt idx="177">
                  <c:v>45152</c:v>
                </c:pt>
                <c:pt idx="178">
                  <c:v>45153</c:v>
                </c:pt>
                <c:pt idx="179">
                  <c:v>45154</c:v>
                </c:pt>
                <c:pt idx="180">
                  <c:v>45155</c:v>
                </c:pt>
                <c:pt idx="181">
                  <c:v>45156</c:v>
                </c:pt>
                <c:pt idx="182">
                  <c:v>45159</c:v>
                </c:pt>
                <c:pt idx="183">
                  <c:v>45160</c:v>
                </c:pt>
                <c:pt idx="184">
                  <c:v>45161</c:v>
                </c:pt>
                <c:pt idx="185">
                  <c:v>45162</c:v>
                </c:pt>
                <c:pt idx="186">
                  <c:v>45163</c:v>
                </c:pt>
                <c:pt idx="187">
                  <c:v>45166</c:v>
                </c:pt>
                <c:pt idx="188">
                  <c:v>45167</c:v>
                </c:pt>
                <c:pt idx="189">
                  <c:v>45168</c:v>
                </c:pt>
                <c:pt idx="190">
                  <c:v>45169</c:v>
                </c:pt>
                <c:pt idx="191">
                  <c:v>45170</c:v>
                </c:pt>
                <c:pt idx="192">
                  <c:v>45174</c:v>
                </c:pt>
                <c:pt idx="193">
                  <c:v>45175</c:v>
                </c:pt>
                <c:pt idx="194">
                  <c:v>45176</c:v>
                </c:pt>
                <c:pt idx="195">
                  <c:v>45177</c:v>
                </c:pt>
                <c:pt idx="196">
                  <c:v>45180</c:v>
                </c:pt>
                <c:pt idx="197">
                  <c:v>45181</c:v>
                </c:pt>
                <c:pt idx="198">
                  <c:v>45182</c:v>
                </c:pt>
                <c:pt idx="199">
                  <c:v>45183</c:v>
                </c:pt>
                <c:pt idx="200">
                  <c:v>45184</c:v>
                </c:pt>
                <c:pt idx="201">
                  <c:v>45187</c:v>
                </c:pt>
                <c:pt idx="202">
                  <c:v>45188</c:v>
                </c:pt>
                <c:pt idx="203">
                  <c:v>45189</c:v>
                </c:pt>
                <c:pt idx="204">
                  <c:v>45190</c:v>
                </c:pt>
                <c:pt idx="205">
                  <c:v>45191</c:v>
                </c:pt>
                <c:pt idx="206">
                  <c:v>45194</c:v>
                </c:pt>
                <c:pt idx="207">
                  <c:v>45195</c:v>
                </c:pt>
                <c:pt idx="208">
                  <c:v>45196</c:v>
                </c:pt>
                <c:pt idx="209">
                  <c:v>45197</c:v>
                </c:pt>
                <c:pt idx="210">
                  <c:v>45198</c:v>
                </c:pt>
                <c:pt idx="211">
                  <c:v>45201</c:v>
                </c:pt>
                <c:pt idx="212">
                  <c:v>45202</c:v>
                </c:pt>
                <c:pt idx="213">
                  <c:v>45203</c:v>
                </c:pt>
                <c:pt idx="214">
                  <c:v>45204</c:v>
                </c:pt>
                <c:pt idx="215">
                  <c:v>45205</c:v>
                </c:pt>
                <c:pt idx="216">
                  <c:v>45208</c:v>
                </c:pt>
                <c:pt idx="217">
                  <c:v>45209</c:v>
                </c:pt>
                <c:pt idx="218">
                  <c:v>45210</c:v>
                </c:pt>
                <c:pt idx="219">
                  <c:v>45211</c:v>
                </c:pt>
                <c:pt idx="220">
                  <c:v>45212</c:v>
                </c:pt>
                <c:pt idx="221">
                  <c:v>45215</c:v>
                </c:pt>
                <c:pt idx="222">
                  <c:v>45216</c:v>
                </c:pt>
                <c:pt idx="223">
                  <c:v>45217</c:v>
                </c:pt>
                <c:pt idx="224">
                  <c:v>45218</c:v>
                </c:pt>
                <c:pt idx="225">
                  <c:v>45219</c:v>
                </c:pt>
                <c:pt idx="226">
                  <c:v>45222</c:v>
                </c:pt>
                <c:pt idx="227">
                  <c:v>45223</c:v>
                </c:pt>
                <c:pt idx="228">
                  <c:v>45224</c:v>
                </c:pt>
                <c:pt idx="229">
                  <c:v>45225</c:v>
                </c:pt>
                <c:pt idx="230">
                  <c:v>45226</c:v>
                </c:pt>
                <c:pt idx="231">
                  <c:v>45229</c:v>
                </c:pt>
                <c:pt idx="232">
                  <c:v>45230</c:v>
                </c:pt>
                <c:pt idx="233">
                  <c:v>45231</c:v>
                </c:pt>
                <c:pt idx="234">
                  <c:v>45232</c:v>
                </c:pt>
                <c:pt idx="235">
                  <c:v>45233</c:v>
                </c:pt>
                <c:pt idx="236">
                  <c:v>45236</c:v>
                </c:pt>
                <c:pt idx="237">
                  <c:v>45237</c:v>
                </c:pt>
                <c:pt idx="238">
                  <c:v>45238</c:v>
                </c:pt>
                <c:pt idx="239">
                  <c:v>45239</c:v>
                </c:pt>
                <c:pt idx="240">
                  <c:v>45240</c:v>
                </c:pt>
                <c:pt idx="241">
                  <c:v>45243</c:v>
                </c:pt>
                <c:pt idx="242">
                  <c:v>45244</c:v>
                </c:pt>
                <c:pt idx="243">
                  <c:v>45245</c:v>
                </c:pt>
                <c:pt idx="244">
                  <c:v>45246</c:v>
                </c:pt>
                <c:pt idx="245">
                  <c:v>45247</c:v>
                </c:pt>
                <c:pt idx="246">
                  <c:v>45250</c:v>
                </c:pt>
                <c:pt idx="247">
                  <c:v>45251</c:v>
                </c:pt>
                <c:pt idx="248">
                  <c:v>45252</c:v>
                </c:pt>
                <c:pt idx="249">
                  <c:v>45254</c:v>
                </c:pt>
                <c:pt idx="250">
                  <c:v>45257</c:v>
                </c:pt>
                <c:pt idx="251">
                  <c:v>45258</c:v>
                </c:pt>
                <c:pt idx="252">
                  <c:v>45259</c:v>
                </c:pt>
                <c:pt idx="253">
                  <c:v>45260</c:v>
                </c:pt>
                <c:pt idx="254">
                  <c:v>45261</c:v>
                </c:pt>
                <c:pt idx="255">
                  <c:v>45264</c:v>
                </c:pt>
                <c:pt idx="256">
                  <c:v>45265</c:v>
                </c:pt>
                <c:pt idx="257">
                  <c:v>45266</c:v>
                </c:pt>
                <c:pt idx="258">
                  <c:v>45267</c:v>
                </c:pt>
                <c:pt idx="259">
                  <c:v>45268</c:v>
                </c:pt>
                <c:pt idx="260">
                  <c:v>45271</c:v>
                </c:pt>
                <c:pt idx="261">
                  <c:v>45272</c:v>
                </c:pt>
                <c:pt idx="262">
                  <c:v>45273</c:v>
                </c:pt>
                <c:pt idx="263">
                  <c:v>45274</c:v>
                </c:pt>
                <c:pt idx="264">
                  <c:v>45275</c:v>
                </c:pt>
                <c:pt idx="265">
                  <c:v>45278</c:v>
                </c:pt>
                <c:pt idx="266">
                  <c:v>45279</c:v>
                </c:pt>
                <c:pt idx="267">
                  <c:v>45280</c:v>
                </c:pt>
                <c:pt idx="268">
                  <c:v>45281</c:v>
                </c:pt>
                <c:pt idx="269">
                  <c:v>45282</c:v>
                </c:pt>
                <c:pt idx="270">
                  <c:v>45287</c:v>
                </c:pt>
                <c:pt idx="271">
                  <c:v>45288</c:v>
                </c:pt>
                <c:pt idx="272">
                  <c:v>45289</c:v>
                </c:pt>
                <c:pt idx="273">
                  <c:v>45294</c:v>
                </c:pt>
                <c:pt idx="274">
                  <c:v>45295</c:v>
                </c:pt>
                <c:pt idx="275">
                  <c:v>45296</c:v>
                </c:pt>
                <c:pt idx="276">
                  <c:v>45299</c:v>
                </c:pt>
                <c:pt idx="277">
                  <c:v>45300</c:v>
                </c:pt>
                <c:pt idx="278">
                  <c:v>45301</c:v>
                </c:pt>
                <c:pt idx="279">
                  <c:v>45302</c:v>
                </c:pt>
                <c:pt idx="280">
                  <c:v>45303</c:v>
                </c:pt>
                <c:pt idx="281">
                  <c:v>45307</c:v>
                </c:pt>
                <c:pt idx="282">
                  <c:v>45308</c:v>
                </c:pt>
                <c:pt idx="283">
                  <c:v>45309</c:v>
                </c:pt>
                <c:pt idx="284">
                  <c:v>45310</c:v>
                </c:pt>
                <c:pt idx="285">
                  <c:v>45313</c:v>
                </c:pt>
                <c:pt idx="286">
                  <c:v>45314</c:v>
                </c:pt>
                <c:pt idx="287">
                  <c:v>45315</c:v>
                </c:pt>
                <c:pt idx="288">
                  <c:v>45316</c:v>
                </c:pt>
                <c:pt idx="289">
                  <c:v>45317</c:v>
                </c:pt>
                <c:pt idx="290">
                  <c:v>45320</c:v>
                </c:pt>
                <c:pt idx="291">
                  <c:v>45321</c:v>
                </c:pt>
                <c:pt idx="292">
                  <c:v>45322</c:v>
                </c:pt>
                <c:pt idx="293">
                  <c:v>45323</c:v>
                </c:pt>
                <c:pt idx="294">
                  <c:v>45324</c:v>
                </c:pt>
                <c:pt idx="295">
                  <c:v>45327</c:v>
                </c:pt>
                <c:pt idx="296">
                  <c:v>45328</c:v>
                </c:pt>
                <c:pt idx="297">
                  <c:v>45329</c:v>
                </c:pt>
                <c:pt idx="298">
                  <c:v>45330</c:v>
                </c:pt>
                <c:pt idx="299">
                  <c:v>45331</c:v>
                </c:pt>
                <c:pt idx="300">
                  <c:v>45334</c:v>
                </c:pt>
                <c:pt idx="301">
                  <c:v>45335</c:v>
                </c:pt>
                <c:pt idx="302">
                  <c:v>45336</c:v>
                </c:pt>
                <c:pt idx="303">
                  <c:v>45337</c:v>
                </c:pt>
                <c:pt idx="304">
                  <c:v>45338</c:v>
                </c:pt>
                <c:pt idx="305">
                  <c:v>45342</c:v>
                </c:pt>
                <c:pt idx="306">
                  <c:v>45343</c:v>
                </c:pt>
                <c:pt idx="307">
                  <c:v>45344</c:v>
                </c:pt>
                <c:pt idx="308">
                  <c:v>45345</c:v>
                </c:pt>
                <c:pt idx="309">
                  <c:v>45348</c:v>
                </c:pt>
                <c:pt idx="310">
                  <c:v>45349</c:v>
                </c:pt>
                <c:pt idx="311">
                  <c:v>45350</c:v>
                </c:pt>
                <c:pt idx="312">
                  <c:v>45351</c:v>
                </c:pt>
                <c:pt idx="313">
                  <c:v>45352</c:v>
                </c:pt>
                <c:pt idx="314">
                  <c:v>45355</c:v>
                </c:pt>
                <c:pt idx="315">
                  <c:v>45356</c:v>
                </c:pt>
                <c:pt idx="316">
                  <c:v>45357</c:v>
                </c:pt>
                <c:pt idx="317">
                  <c:v>45358</c:v>
                </c:pt>
                <c:pt idx="318">
                  <c:v>45359</c:v>
                </c:pt>
                <c:pt idx="319">
                  <c:v>45362</c:v>
                </c:pt>
                <c:pt idx="320">
                  <c:v>45363</c:v>
                </c:pt>
                <c:pt idx="321">
                  <c:v>45364</c:v>
                </c:pt>
                <c:pt idx="322">
                  <c:v>45365</c:v>
                </c:pt>
                <c:pt idx="323">
                  <c:v>45366</c:v>
                </c:pt>
                <c:pt idx="324">
                  <c:v>45369</c:v>
                </c:pt>
                <c:pt idx="325">
                  <c:v>45370</c:v>
                </c:pt>
                <c:pt idx="326">
                  <c:v>45371</c:v>
                </c:pt>
                <c:pt idx="327">
                  <c:v>45372</c:v>
                </c:pt>
                <c:pt idx="328">
                  <c:v>45373</c:v>
                </c:pt>
                <c:pt idx="329">
                  <c:v>45376</c:v>
                </c:pt>
                <c:pt idx="330">
                  <c:v>45377</c:v>
                </c:pt>
                <c:pt idx="331">
                  <c:v>45378</c:v>
                </c:pt>
                <c:pt idx="332">
                  <c:v>45379</c:v>
                </c:pt>
                <c:pt idx="333">
                  <c:v>45384</c:v>
                </c:pt>
                <c:pt idx="334">
                  <c:v>45385</c:v>
                </c:pt>
                <c:pt idx="335">
                  <c:v>45386</c:v>
                </c:pt>
                <c:pt idx="336">
                  <c:v>45387</c:v>
                </c:pt>
                <c:pt idx="337">
                  <c:v>45390</c:v>
                </c:pt>
                <c:pt idx="338">
                  <c:v>45391</c:v>
                </c:pt>
                <c:pt idx="339">
                  <c:v>45392</c:v>
                </c:pt>
                <c:pt idx="340">
                  <c:v>45393</c:v>
                </c:pt>
                <c:pt idx="341">
                  <c:v>45394</c:v>
                </c:pt>
                <c:pt idx="342">
                  <c:v>45397</c:v>
                </c:pt>
                <c:pt idx="343">
                  <c:v>45398</c:v>
                </c:pt>
                <c:pt idx="344">
                  <c:v>45399</c:v>
                </c:pt>
                <c:pt idx="345">
                  <c:v>45400</c:v>
                </c:pt>
                <c:pt idx="346">
                  <c:v>45401</c:v>
                </c:pt>
                <c:pt idx="347">
                  <c:v>45404</c:v>
                </c:pt>
                <c:pt idx="348">
                  <c:v>45405</c:v>
                </c:pt>
                <c:pt idx="349">
                  <c:v>45406</c:v>
                </c:pt>
                <c:pt idx="350">
                  <c:v>45407</c:v>
                </c:pt>
                <c:pt idx="351">
                  <c:v>45408</c:v>
                </c:pt>
                <c:pt idx="352">
                  <c:v>45411</c:v>
                </c:pt>
                <c:pt idx="353">
                  <c:v>45412</c:v>
                </c:pt>
                <c:pt idx="354">
                  <c:v>45414</c:v>
                </c:pt>
                <c:pt idx="355">
                  <c:v>45415</c:v>
                </c:pt>
                <c:pt idx="356">
                  <c:v>45418</c:v>
                </c:pt>
                <c:pt idx="357">
                  <c:v>45419</c:v>
                </c:pt>
                <c:pt idx="358">
                  <c:v>45420</c:v>
                </c:pt>
                <c:pt idx="359">
                  <c:v>45422</c:v>
                </c:pt>
                <c:pt idx="360">
                  <c:v>45425</c:v>
                </c:pt>
                <c:pt idx="361">
                  <c:v>45426</c:v>
                </c:pt>
                <c:pt idx="362">
                  <c:v>45427</c:v>
                </c:pt>
                <c:pt idx="363">
                  <c:v>45428</c:v>
                </c:pt>
                <c:pt idx="364">
                  <c:v>45429</c:v>
                </c:pt>
                <c:pt idx="365">
                  <c:v>45433</c:v>
                </c:pt>
                <c:pt idx="366">
                  <c:v>45434</c:v>
                </c:pt>
                <c:pt idx="367">
                  <c:v>45435</c:v>
                </c:pt>
                <c:pt idx="368">
                  <c:v>45436</c:v>
                </c:pt>
                <c:pt idx="369">
                  <c:v>45440</c:v>
                </c:pt>
                <c:pt idx="370">
                  <c:v>45441</c:v>
                </c:pt>
                <c:pt idx="371">
                  <c:v>45442</c:v>
                </c:pt>
                <c:pt idx="372">
                  <c:v>45443</c:v>
                </c:pt>
                <c:pt idx="373">
                  <c:v>45446</c:v>
                </c:pt>
                <c:pt idx="374">
                  <c:v>45447</c:v>
                </c:pt>
                <c:pt idx="375">
                  <c:v>45448</c:v>
                </c:pt>
                <c:pt idx="376">
                  <c:v>45449</c:v>
                </c:pt>
                <c:pt idx="377">
                  <c:v>45450</c:v>
                </c:pt>
                <c:pt idx="378">
                  <c:v>45453</c:v>
                </c:pt>
                <c:pt idx="379">
                  <c:v>45454</c:v>
                </c:pt>
                <c:pt idx="380">
                  <c:v>45455</c:v>
                </c:pt>
                <c:pt idx="381">
                  <c:v>45456</c:v>
                </c:pt>
                <c:pt idx="382">
                  <c:v>45457</c:v>
                </c:pt>
                <c:pt idx="383">
                  <c:v>45460</c:v>
                </c:pt>
                <c:pt idx="384">
                  <c:v>45461</c:v>
                </c:pt>
                <c:pt idx="385">
                  <c:v>45463</c:v>
                </c:pt>
                <c:pt idx="386">
                  <c:v>45464</c:v>
                </c:pt>
                <c:pt idx="387">
                  <c:v>45467</c:v>
                </c:pt>
                <c:pt idx="388">
                  <c:v>45468</c:v>
                </c:pt>
                <c:pt idx="389">
                  <c:v>45469</c:v>
                </c:pt>
                <c:pt idx="390">
                  <c:v>45470</c:v>
                </c:pt>
                <c:pt idx="391">
                  <c:v>45471</c:v>
                </c:pt>
                <c:pt idx="392">
                  <c:v>45474</c:v>
                </c:pt>
                <c:pt idx="393">
                  <c:v>45475</c:v>
                </c:pt>
                <c:pt idx="394">
                  <c:v>45476</c:v>
                </c:pt>
                <c:pt idx="395">
                  <c:v>45478</c:v>
                </c:pt>
                <c:pt idx="396">
                  <c:v>45481</c:v>
                </c:pt>
                <c:pt idx="397">
                  <c:v>45482</c:v>
                </c:pt>
                <c:pt idx="398">
                  <c:v>45483</c:v>
                </c:pt>
                <c:pt idx="399">
                  <c:v>45484</c:v>
                </c:pt>
                <c:pt idx="400">
                  <c:v>45485</c:v>
                </c:pt>
                <c:pt idx="401">
                  <c:v>45488</c:v>
                </c:pt>
                <c:pt idx="402">
                  <c:v>45489</c:v>
                </c:pt>
                <c:pt idx="403">
                  <c:v>45490</c:v>
                </c:pt>
                <c:pt idx="404">
                  <c:v>45491</c:v>
                </c:pt>
                <c:pt idx="405">
                  <c:v>45492</c:v>
                </c:pt>
                <c:pt idx="406">
                  <c:v>45495</c:v>
                </c:pt>
                <c:pt idx="407">
                  <c:v>45496</c:v>
                </c:pt>
                <c:pt idx="408">
                  <c:v>45497</c:v>
                </c:pt>
                <c:pt idx="409">
                  <c:v>45498</c:v>
                </c:pt>
                <c:pt idx="410">
                  <c:v>45499</c:v>
                </c:pt>
                <c:pt idx="411">
                  <c:v>45502</c:v>
                </c:pt>
                <c:pt idx="412">
                  <c:v>45503</c:v>
                </c:pt>
                <c:pt idx="413">
                  <c:v>45504</c:v>
                </c:pt>
                <c:pt idx="414">
                  <c:v>45506</c:v>
                </c:pt>
                <c:pt idx="415">
                  <c:v>45509</c:v>
                </c:pt>
                <c:pt idx="416">
                  <c:v>45510</c:v>
                </c:pt>
                <c:pt idx="417">
                  <c:v>45511</c:v>
                </c:pt>
                <c:pt idx="418">
                  <c:v>45512</c:v>
                </c:pt>
                <c:pt idx="419">
                  <c:v>45513</c:v>
                </c:pt>
                <c:pt idx="420">
                  <c:v>45516</c:v>
                </c:pt>
                <c:pt idx="421">
                  <c:v>45517</c:v>
                </c:pt>
                <c:pt idx="422">
                  <c:v>45518</c:v>
                </c:pt>
                <c:pt idx="423">
                  <c:v>45519</c:v>
                </c:pt>
                <c:pt idx="424">
                  <c:v>45520</c:v>
                </c:pt>
                <c:pt idx="425">
                  <c:v>45523</c:v>
                </c:pt>
                <c:pt idx="426">
                  <c:v>45524</c:v>
                </c:pt>
                <c:pt idx="427">
                  <c:v>45525</c:v>
                </c:pt>
                <c:pt idx="428">
                  <c:v>45526</c:v>
                </c:pt>
                <c:pt idx="429">
                  <c:v>45527</c:v>
                </c:pt>
                <c:pt idx="430">
                  <c:v>45530</c:v>
                </c:pt>
                <c:pt idx="431">
                  <c:v>45531</c:v>
                </c:pt>
                <c:pt idx="432">
                  <c:v>45532</c:v>
                </c:pt>
                <c:pt idx="433">
                  <c:v>45533</c:v>
                </c:pt>
                <c:pt idx="434">
                  <c:v>45534</c:v>
                </c:pt>
                <c:pt idx="435">
                  <c:v>45538</c:v>
                </c:pt>
                <c:pt idx="436">
                  <c:v>45539</c:v>
                </c:pt>
                <c:pt idx="437">
                  <c:v>45540</c:v>
                </c:pt>
                <c:pt idx="438">
                  <c:v>45541</c:v>
                </c:pt>
                <c:pt idx="439">
                  <c:v>45544</c:v>
                </c:pt>
                <c:pt idx="440">
                  <c:v>45545</c:v>
                </c:pt>
                <c:pt idx="441">
                  <c:v>45546</c:v>
                </c:pt>
                <c:pt idx="442">
                  <c:v>45547</c:v>
                </c:pt>
                <c:pt idx="443">
                  <c:v>45548</c:v>
                </c:pt>
                <c:pt idx="444">
                  <c:v>45551</c:v>
                </c:pt>
                <c:pt idx="445">
                  <c:v>45552</c:v>
                </c:pt>
                <c:pt idx="446">
                  <c:v>45553</c:v>
                </c:pt>
                <c:pt idx="447">
                  <c:v>45554</c:v>
                </c:pt>
                <c:pt idx="448">
                  <c:v>45555</c:v>
                </c:pt>
                <c:pt idx="449">
                  <c:v>45558</c:v>
                </c:pt>
                <c:pt idx="450">
                  <c:v>45559</c:v>
                </c:pt>
                <c:pt idx="451">
                  <c:v>45560</c:v>
                </c:pt>
                <c:pt idx="452">
                  <c:v>45561</c:v>
                </c:pt>
                <c:pt idx="453">
                  <c:v>45562</c:v>
                </c:pt>
                <c:pt idx="454">
                  <c:v>45565</c:v>
                </c:pt>
                <c:pt idx="455">
                  <c:v>45566</c:v>
                </c:pt>
                <c:pt idx="456">
                  <c:v>45567</c:v>
                </c:pt>
                <c:pt idx="457">
                  <c:v>45568</c:v>
                </c:pt>
                <c:pt idx="458">
                  <c:v>45569</c:v>
                </c:pt>
                <c:pt idx="459">
                  <c:v>45572</c:v>
                </c:pt>
                <c:pt idx="460">
                  <c:v>45573</c:v>
                </c:pt>
                <c:pt idx="461">
                  <c:v>45574</c:v>
                </c:pt>
                <c:pt idx="462">
                  <c:v>45575</c:v>
                </c:pt>
                <c:pt idx="463">
                  <c:v>45576</c:v>
                </c:pt>
                <c:pt idx="464">
                  <c:v>45579</c:v>
                </c:pt>
                <c:pt idx="465">
                  <c:v>45580</c:v>
                </c:pt>
                <c:pt idx="466">
                  <c:v>45581</c:v>
                </c:pt>
                <c:pt idx="467">
                  <c:v>45582</c:v>
                </c:pt>
                <c:pt idx="468">
                  <c:v>45583</c:v>
                </c:pt>
                <c:pt idx="469">
                  <c:v>45586</c:v>
                </c:pt>
                <c:pt idx="470">
                  <c:v>45587</c:v>
                </c:pt>
                <c:pt idx="471">
                  <c:v>45588</c:v>
                </c:pt>
                <c:pt idx="472">
                  <c:v>45589</c:v>
                </c:pt>
                <c:pt idx="473">
                  <c:v>45590</c:v>
                </c:pt>
                <c:pt idx="474">
                  <c:v>45593</c:v>
                </c:pt>
                <c:pt idx="475">
                  <c:v>45594</c:v>
                </c:pt>
                <c:pt idx="476">
                  <c:v>45595</c:v>
                </c:pt>
                <c:pt idx="477">
                  <c:v>45596</c:v>
                </c:pt>
                <c:pt idx="478">
                  <c:v>45597</c:v>
                </c:pt>
                <c:pt idx="479">
                  <c:v>45600</c:v>
                </c:pt>
                <c:pt idx="480">
                  <c:v>45601</c:v>
                </c:pt>
                <c:pt idx="481">
                  <c:v>45602</c:v>
                </c:pt>
                <c:pt idx="482">
                  <c:v>45603</c:v>
                </c:pt>
                <c:pt idx="483">
                  <c:v>45604</c:v>
                </c:pt>
                <c:pt idx="484">
                  <c:v>45607</c:v>
                </c:pt>
                <c:pt idx="485">
                  <c:v>45608</c:v>
                </c:pt>
                <c:pt idx="486">
                  <c:v>45609</c:v>
                </c:pt>
                <c:pt idx="487">
                  <c:v>45610</c:v>
                </c:pt>
                <c:pt idx="488">
                  <c:v>45611</c:v>
                </c:pt>
                <c:pt idx="489">
                  <c:v>45614</c:v>
                </c:pt>
                <c:pt idx="490">
                  <c:v>45615</c:v>
                </c:pt>
                <c:pt idx="491">
                  <c:v>45616</c:v>
                </c:pt>
                <c:pt idx="492">
                  <c:v>45617</c:v>
                </c:pt>
                <c:pt idx="493">
                  <c:v>45618</c:v>
                </c:pt>
                <c:pt idx="494">
                  <c:v>45621</c:v>
                </c:pt>
                <c:pt idx="495">
                  <c:v>45622</c:v>
                </c:pt>
                <c:pt idx="496">
                  <c:v>45623</c:v>
                </c:pt>
                <c:pt idx="497">
                  <c:v>45625</c:v>
                </c:pt>
                <c:pt idx="498">
                  <c:v>45628</c:v>
                </c:pt>
                <c:pt idx="499">
                  <c:v>45629</c:v>
                </c:pt>
                <c:pt idx="500">
                  <c:v>45630</c:v>
                </c:pt>
                <c:pt idx="501">
                  <c:v>45631</c:v>
                </c:pt>
                <c:pt idx="502">
                  <c:v>45632</c:v>
                </c:pt>
                <c:pt idx="503">
                  <c:v>45635</c:v>
                </c:pt>
                <c:pt idx="504">
                  <c:v>45636</c:v>
                </c:pt>
                <c:pt idx="505">
                  <c:v>45637</c:v>
                </c:pt>
                <c:pt idx="506">
                  <c:v>45638</c:v>
                </c:pt>
                <c:pt idx="507">
                  <c:v>45639</c:v>
                </c:pt>
                <c:pt idx="508">
                  <c:v>45642</c:v>
                </c:pt>
                <c:pt idx="509">
                  <c:v>45643</c:v>
                </c:pt>
                <c:pt idx="510">
                  <c:v>45644</c:v>
                </c:pt>
                <c:pt idx="511">
                  <c:v>45645</c:v>
                </c:pt>
                <c:pt idx="512">
                  <c:v>45646</c:v>
                </c:pt>
                <c:pt idx="513">
                  <c:v>45649</c:v>
                </c:pt>
                <c:pt idx="514">
                  <c:v>45653</c:v>
                </c:pt>
                <c:pt idx="515">
                  <c:v>45656</c:v>
                </c:pt>
                <c:pt idx="516">
                  <c:v>45660</c:v>
                </c:pt>
                <c:pt idx="517">
                  <c:v>45663</c:v>
                </c:pt>
                <c:pt idx="518">
                  <c:v>45664</c:v>
                </c:pt>
                <c:pt idx="519">
                  <c:v>45665</c:v>
                </c:pt>
                <c:pt idx="520">
                  <c:v>45667</c:v>
                </c:pt>
                <c:pt idx="521">
                  <c:v>45670</c:v>
                </c:pt>
                <c:pt idx="522">
                  <c:v>45671</c:v>
                </c:pt>
                <c:pt idx="523">
                  <c:v>45672</c:v>
                </c:pt>
                <c:pt idx="524">
                  <c:v>45673</c:v>
                </c:pt>
                <c:pt idx="525">
                  <c:v>45674</c:v>
                </c:pt>
                <c:pt idx="526">
                  <c:v>45678</c:v>
                </c:pt>
                <c:pt idx="527">
                  <c:v>45679</c:v>
                </c:pt>
                <c:pt idx="528">
                  <c:v>45680</c:v>
                </c:pt>
                <c:pt idx="529">
                  <c:v>45681</c:v>
                </c:pt>
                <c:pt idx="530">
                  <c:v>45684</c:v>
                </c:pt>
                <c:pt idx="531">
                  <c:v>45685</c:v>
                </c:pt>
                <c:pt idx="532">
                  <c:v>45686</c:v>
                </c:pt>
                <c:pt idx="533">
                  <c:v>45687</c:v>
                </c:pt>
                <c:pt idx="534">
                  <c:v>45688</c:v>
                </c:pt>
                <c:pt idx="535">
                  <c:v>45691</c:v>
                </c:pt>
                <c:pt idx="536">
                  <c:v>45692</c:v>
                </c:pt>
                <c:pt idx="537">
                  <c:v>45693</c:v>
                </c:pt>
                <c:pt idx="538">
                  <c:v>45694</c:v>
                </c:pt>
                <c:pt idx="539">
                  <c:v>45695</c:v>
                </c:pt>
                <c:pt idx="540">
                  <c:v>45698</c:v>
                </c:pt>
                <c:pt idx="541">
                  <c:v>45699</c:v>
                </c:pt>
                <c:pt idx="542">
                  <c:v>45700</c:v>
                </c:pt>
                <c:pt idx="543">
                  <c:v>45701</c:v>
                </c:pt>
                <c:pt idx="544">
                  <c:v>45702</c:v>
                </c:pt>
                <c:pt idx="545">
                  <c:v>45706</c:v>
                </c:pt>
                <c:pt idx="546">
                  <c:v>45707</c:v>
                </c:pt>
                <c:pt idx="547">
                  <c:v>45708</c:v>
                </c:pt>
                <c:pt idx="548">
                  <c:v>45709</c:v>
                </c:pt>
                <c:pt idx="549">
                  <c:v>45712</c:v>
                </c:pt>
                <c:pt idx="550">
                  <c:v>45713</c:v>
                </c:pt>
                <c:pt idx="551">
                  <c:v>45714</c:v>
                </c:pt>
                <c:pt idx="552">
                  <c:v>45715</c:v>
                </c:pt>
                <c:pt idx="553">
                  <c:v>45716</c:v>
                </c:pt>
                <c:pt idx="554">
                  <c:v>45719</c:v>
                </c:pt>
                <c:pt idx="555">
                  <c:v>45720</c:v>
                </c:pt>
                <c:pt idx="556">
                  <c:v>45721</c:v>
                </c:pt>
                <c:pt idx="557">
                  <c:v>45722</c:v>
                </c:pt>
                <c:pt idx="558">
                  <c:v>45723</c:v>
                </c:pt>
                <c:pt idx="559">
                  <c:v>45726</c:v>
                </c:pt>
                <c:pt idx="560">
                  <c:v>45727</c:v>
                </c:pt>
                <c:pt idx="561">
                  <c:v>45728</c:v>
                </c:pt>
                <c:pt idx="562">
                  <c:v>45729</c:v>
                </c:pt>
              </c:numCache>
            </c:numRef>
          </c:cat>
          <c:val>
            <c:numRef>
              <c:f>'Sharpe Diagonal VaR'!$O$5:$O$567</c:f>
              <c:numCache>
                <c:formatCode>"CHF"\ #,##0.00</c:formatCode>
                <c:ptCount val="563"/>
                <c:pt idx="0">
                  <c:v>19923.739969402857</c:v>
                </c:pt>
                <c:pt idx="1">
                  <c:v>57502.901095935224</c:v>
                </c:pt>
                <c:pt idx="2">
                  <c:v>60998.681570477595</c:v>
                </c:pt>
                <c:pt idx="3">
                  <c:v>67910.016888754137</c:v>
                </c:pt>
                <c:pt idx="4">
                  <c:v>74024.379378370038</c:v>
                </c:pt>
                <c:pt idx="5">
                  <c:v>80365.23980072081</c:v>
                </c:pt>
                <c:pt idx="6">
                  <c:v>81359.641043698721</c:v>
                </c:pt>
                <c:pt idx="7">
                  <c:v>84747.713594419707</c:v>
                </c:pt>
                <c:pt idx="8">
                  <c:v>113556.64894610415</c:v>
                </c:pt>
                <c:pt idx="9">
                  <c:v>115047.58794423506</c:v>
                </c:pt>
                <c:pt idx="10">
                  <c:v>153303.3577492054</c:v>
                </c:pt>
                <c:pt idx="11">
                  <c:v>150216.70386359224</c:v>
                </c:pt>
                <c:pt idx="12">
                  <c:v>150787.82131481695</c:v>
                </c:pt>
                <c:pt idx="13">
                  <c:v>158391.87270490511</c:v>
                </c:pt>
                <c:pt idx="14">
                  <c:v>159254.38341932965</c:v>
                </c:pt>
                <c:pt idx="15">
                  <c:v>154516.7580718899</c:v>
                </c:pt>
                <c:pt idx="16">
                  <c:v>185835.74868232262</c:v>
                </c:pt>
                <c:pt idx="17">
                  <c:v>190740.64715287395</c:v>
                </c:pt>
                <c:pt idx="18">
                  <c:v>187710.71879412344</c:v>
                </c:pt>
                <c:pt idx="19">
                  <c:v>180946.9951537106</c:v>
                </c:pt>
                <c:pt idx="20">
                  <c:v>174206.7022592724</c:v>
                </c:pt>
                <c:pt idx="21">
                  <c:v>174788.22274311728</c:v>
                </c:pt>
                <c:pt idx="22">
                  <c:v>184451.64197743565</c:v>
                </c:pt>
                <c:pt idx="23">
                  <c:v>190041.28022778995</c:v>
                </c:pt>
                <c:pt idx="24">
                  <c:v>230097.63645271817</c:v>
                </c:pt>
                <c:pt idx="25">
                  <c:v>223344.85095495326</c:v>
                </c:pt>
                <c:pt idx="26">
                  <c:v>226236.99265491488</c:v>
                </c:pt>
                <c:pt idx="27">
                  <c:v>218732.74122703544</c:v>
                </c:pt>
                <c:pt idx="28">
                  <c:v>218107.12115146784</c:v>
                </c:pt>
                <c:pt idx="29">
                  <c:v>218601.71099996861</c:v>
                </c:pt>
                <c:pt idx="30">
                  <c:v>213414.93286291778</c:v>
                </c:pt>
                <c:pt idx="31">
                  <c:v>215917.11951930652</c:v>
                </c:pt>
                <c:pt idx="32">
                  <c:v>207003.5080968554</c:v>
                </c:pt>
                <c:pt idx="33">
                  <c:v>197299.1009202791</c:v>
                </c:pt>
                <c:pt idx="34">
                  <c:v>190819.76379677965</c:v>
                </c:pt>
                <c:pt idx="35">
                  <c:v>187534.3562265473</c:v>
                </c:pt>
                <c:pt idx="36">
                  <c:v>180407.01429385974</c:v>
                </c:pt>
                <c:pt idx="37">
                  <c:v>184989.5372858</c:v>
                </c:pt>
                <c:pt idx="38">
                  <c:v>180111.61009556253</c:v>
                </c:pt>
                <c:pt idx="39">
                  <c:v>204647.86410665588</c:v>
                </c:pt>
                <c:pt idx="40">
                  <c:v>208538.72069765936</c:v>
                </c:pt>
                <c:pt idx="41">
                  <c:v>202331.73938519569</c:v>
                </c:pt>
                <c:pt idx="42">
                  <c:v>199012.74164773611</c:v>
                </c:pt>
                <c:pt idx="43">
                  <c:v>199240.5438612311</c:v>
                </c:pt>
                <c:pt idx="44">
                  <c:v>190535.83764414644</c:v>
                </c:pt>
                <c:pt idx="45">
                  <c:v>182472.12745521529</c:v>
                </c:pt>
                <c:pt idx="46">
                  <c:v>178281.06833227747</c:v>
                </c:pt>
                <c:pt idx="47">
                  <c:v>205857.32548175391</c:v>
                </c:pt>
                <c:pt idx="48">
                  <c:v>325988.37455530738</c:v>
                </c:pt>
                <c:pt idx="49">
                  <c:v>311255.81627470406</c:v>
                </c:pt>
                <c:pt idx="50">
                  <c:v>310101.56969741412</c:v>
                </c:pt>
                <c:pt idx="51">
                  <c:v>296826.2034696301</c:v>
                </c:pt>
                <c:pt idx="52">
                  <c:v>289092.90070553118</c:v>
                </c:pt>
                <c:pt idx="53">
                  <c:v>287926.06871164031</c:v>
                </c:pt>
                <c:pt idx="54">
                  <c:v>286808.88279231713</c:v>
                </c:pt>
                <c:pt idx="55">
                  <c:v>271675.88564929983</c:v>
                </c:pt>
                <c:pt idx="56">
                  <c:v>271590.48455316981</c:v>
                </c:pt>
                <c:pt idx="57">
                  <c:v>265584.05526596372</c:v>
                </c:pt>
                <c:pt idx="58">
                  <c:v>257908.57880288194</c:v>
                </c:pt>
                <c:pt idx="59">
                  <c:v>248284.12681082153</c:v>
                </c:pt>
                <c:pt idx="60">
                  <c:v>267494.00597887411</c:v>
                </c:pt>
                <c:pt idx="61">
                  <c:v>259375.3789635213</c:v>
                </c:pt>
                <c:pt idx="62">
                  <c:v>254224.0041056544</c:v>
                </c:pt>
                <c:pt idx="63">
                  <c:v>270622.53485891712</c:v>
                </c:pt>
                <c:pt idx="64">
                  <c:v>275195.80280866945</c:v>
                </c:pt>
                <c:pt idx="65">
                  <c:v>263757.65368695423</c:v>
                </c:pt>
                <c:pt idx="66">
                  <c:v>262472.04327428818</c:v>
                </c:pt>
                <c:pt idx="67">
                  <c:v>252346.51404675181</c:v>
                </c:pt>
                <c:pt idx="68">
                  <c:v>245652.20684845484</c:v>
                </c:pt>
                <c:pt idx="69">
                  <c:v>235324.84147743421</c:v>
                </c:pt>
                <c:pt idx="70">
                  <c:v>292052.56837599177</c:v>
                </c:pt>
                <c:pt idx="71">
                  <c:v>349332.26352389919</c:v>
                </c:pt>
                <c:pt idx="72">
                  <c:v>334121.46628362976</c:v>
                </c:pt>
                <c:pt idx="73">
                  <c:v>319614.13393396774</c:v>
                </c:pt>
                <c:pt idx="74">
                  <c:v>297779.37135654816</c:v>
                </c:pt>
                <c:pt idx="75">
                  <c:v>295326.46598015609</c:v>
                </c:pt>
                <c:pt idx="76">
                  <c:v>352026.49248966074</c:v>
                </c:pt>
                <c:pt idx="77">
                  <c:v>329230.26860656543</c:v>
                </c:pt>
                <c:pt idx="78">
                  <c:v>335296.40383355302</c:v>
                </c:pt>
                <c:pt idx="79">
                  <c:v>400314.48752394156</c:v>
                </c:pt>
                <c:pt idx="80">
                  <c:v>391861.41900495155</c:v>
                </c:pt>
                <c:pt idx="81">
                  <c:v>390302.80642531102</c:v>
                </c:pt>
                <c:pt idx="82">
                  <c:v>383173.48618721415</c:v>
                </c:pt>
                <c:pt idx="83">
                  <c:v>360736.64307056228</c:v>
                </c:pt>
                <c:pt idx="84">
                  <c:v>364630.24778552726</c:v>
                </c:pt>
                <c:pt idx="85">
                  <c:v>376850.67744953738</c:v>
                </c:pt>
                <c:pt idx="86">
                  <c:v>369741.00030205061</c:v>
                </c:pt>
                <c:pt idx="87">
                  <c:v>353041.68563633203</c:v>
                </c:pt>
                <c:pt idx="88">
                  <c:v>339867.49797309429</c:v>
                </c:pt>
                <c:pt idx="89">
                  <c:v>331555.5388731116</c:v>
                </c:pt>
                <c:pt idx="90">
                  <c:v>316349.7762597801</c:v>
                </c:pt>
                <c:pt idx="91">
                  <c:v>305881.6233879007</c:v>
                </c:pt>
                <c:pt idx="92">
                  <c:v>292976.11887438007</c:v>
                </c:pt>
                <c:pt idx="93">
                  <c:v>300339.31104945164</c:v>
                </c:pt>
                <c:pt idx="94">
                  <c:v>291583.0783763192</c:v>
                </c:pt>
                <c:pt idx="95">
                  <c:v>283351.10383242893</c:v>
                </c:pt>
                <c:pt idx="96">
                  <c:v>272109.72591407411</c:v>
                </c:pt>
                <c:pt idx="97">
                  <c:v>266073.81992921047</c:v>
                </c:pt>
                <c:pt idx="98">
                  <c:v>249701.13300020946</c:v>
                </c:pt>
                <c:pt idx="99">
                  <c:v>246387.86888774816</c:v>
                </c:pt>
                <c:pt idx="100">
                  <c:v>239678.00545880967</c:v>
                </c:pt>
                <c:pt idx="101">
                  <c:v>243307.81997849292</c:v>
                </c:pt>
                <c:pt idx="102">
                  <c:v>232523.64822398708</c:v>
                </c:pt>
                <c:pt idx="103">
                  <c:v>240614.97774783304</c:v>
                </c:pt>
                <c:pt idx="104">
                  <c:v>234701.73734518338</c:v>
                </c:pt>
                <c:pt idx="105">
                  <c:v>229618.78171427472</c:v>
                </c:pt>
                <c:pt idx="106">
                  <c:v>246173.30489551727</c:v>
                </c:pt>
                <c:pt idx="107">
                  <c:v>237392.11457760874</c:v>
                </c:pt>
                <c:pt idx="108">
                  <c:v>227585.92787830307</c:v>
                </c:pt>
                <c:pt idx="109">
                  <c:v>221353.62816702048</c:v>
                </c:pt>
                <c:pt idx="110">
                  <c:v>232903.67922576884</c:v>
                </c:pt>
                <c:pt idx="111">
                  <c:v>242252.88409434073</c:v>
                </c:pt>
                <c:pt idx="112">
                  <c:v>245200.13545891095</c:v>
                </c:pt>
                <c:pt idx="113">
                  <c:v>237378.4293881956</c:v>
                </c:pt>
                <c:pt idx="114">
                  <c:v>225839.14773466304</c:v>
                </c:pt>
                <c:pt idx="115">
                  <c:v>236845.270601525</c:v>
                </c:pt>
                <c:pt idx="116">
                  <c:v>228964.89978425013</c:v>
                </c:pt>
                <c:pt idx="117">
                  <c:v>231208.97318611716</c:v>
                </c:pt>
                <c:pt idx="118">
                  <c:v>221494.38751058566</c:v>
                </c:pt>
                <c:pt idx="119">
                  <c:v>228972.44832688419</c:v>
                </c:pt>
                <c:pt idx="120">
                  <c:v>282483.18346680922</c:v>
                </c:pt>
                <c:pt idx="121">
                  <c:v>277727.83571259287</c:v>
                </c:pt>
                <c:pt idx="122">
                  <c:v>267519.99497479136</c:v>
                </c:pt>
                <c:pt idx="123">
                  <c:v>254427.03785168327</c:v>
                </c:pt>
                <c:pt idx="124">
                  <c:v>256189.14162598166</c:v>
                </c:pt>
                <c:pt idx="125">
                  <c:v>248294.14724677702</c:v>
                </c:pt>
                <c:pt idx="126">
                  <c:v>240750.4469615377</c:v>
                </c:pt>
                <c:pt idx="127">
                  <c:v>247564.60821488057</c:v>
                </c:pt>
                <c:pt idx="128">
                  <c:v>292954.72153235052</c:v>
                </c:pt>
                <c:pt idx="129">
                  <c:v>283096.37968591746</c:v>
                </c:pt>
                <c:pt idx="130">
                  <c:v>289205.88351288007</c:v>
                </c:pt>
                <c:pt idx="131">
                  <c:v>277427.09467511147</c:v>
                </c:pt>
                <c:pt idx="132">
                  <c:v>262611.8344324723</c:v>
                </c:pt>
                <c:pt idx="133">
                  <c:v>268240.15250955109</c:v>
                </c:pt>
                <c:pt idx="134">
                  <c:v>254662.33355525945</c:v>
                </c:pt>
                <c:pt idx="135">
                  <c:v>255892.06273052152</c:v>
                </c:pt>
                <c:pt idx="136">
                  <c:v>246739.84595421457</c:v>
                </c:pt>
                <c:pt idx="137">
                  <c:v>236628.61928968583</c:v>
                </c:pt>
                <c:pt idx="138">
                  <c:v>227192.09250985997</c:v>
                </c:pt>
                <c:pt idx="139">
                  <c:v>222687.08755849733</c:v>
                </c:pt>
                <c:pt idx="140">
                  <c:v>230967.33375218807</c:v>
                </c:pt>
                <c:pt idx="141">
                  <c:v>264906.26184187125</c:v>
                </c:pt>
                <c:pt idx="142">
                  <c:v>280333.13603990717</c:v>
                </c:pt>
                <c:pt idx="143">
                  <c:v>299242.67367077607</c:v>
                </c:pt>
                <c:pt idx="144">
                  <c:v>287704.14629258279</c:v>
                </c:pt>
                <c:pt idx="145">
                  <c:v>342573.81013703992</c:v>
                </c:pt>
                <c:pt idx="146">
                  <c:v>327145.42707604938</c:v>
                </c:pt>
                <c:pt idx="147">
                  <c:v>315968.87013699749</c:v>
                </c:pt>
                <c:pt idx="148">
                  <c:v>305792.93235382595</c:v>
                </c:pt>
                <c:pt idx="149">
                  <c:v>294937.16805838473</c:v>
                </c:pt>
                <c:pt idx="150">
                  <c:v>372325.91085002932</c:v>
                </c:pt>
                <c:pt idx="151">
                  <c:v>352634.50740135141</c:v>
                </c:pt>
                <c:pt idx="152">
                  <c:v>342427.71580532932</c:v>
                </c:pt>
                <c:pt idx="153">
                  <c:v>327729.59505102783</c:v>
                </c:pt>
                <c:pt idx="154">
                  <c:v>317675.049970494</c:v>
                </c:pt>
                <c:pt idx="155">
                  <c:v>306421.55207977293</c:v>
                </c:pt>
                <c:pt idx="156">
                  <c:v>295564.73159675638</c:v>
                </c:pt>
                <c:pt idx="157">
                  <c:v>295905.86546358792</c:v>
                </c:pt>
                <c:pt idx="158">
                  <c:v>290824.60588936257</c:v>
                </c:pt>
                <c:pt idx="159">
                  <c:v>290885.95079602842</c:v>
                </c:pt>
                <c:pt idx="160">
                  <c:v>278480.99587725213</c:v>
                </c:pt>
                <c:pt idx="161">
                  <c:v>274863.05171517562</c:v>
                </c:pt>
                <c:pt idx="162">
                  <c:v>286713.09423967358</c:v>
                </c:pt>
                <c:pt idx="163">
                  <c:v>283344.79501304764</c:v>
                </c:pt>
                <c:pt idx="164">
                  <c:v>298554.14684409025</c:v>
                </c:pt>
                <c:pt idx="165">
                  <c:v>283995.65594450757</c:v>
                </c:pt>
                <c:pt idx="166">
                  <c:v>281806.04490009154</c:v>
                </c:pt>
                <c:pt idx="167">
                  <c:v>272676.29253974772</c:v>
                </c:pt>
                <c:pt idx="168">
                  <c:v>262767.02374839736</c:v>
                </c:pt>
                <c:pt idx="169">
                  <c:v>248348.93195572664</c:v>
                </c:pt>
                <c:pt idx="170">
                  <c:v>238343.92593992932</c:v>
                </c:pt>
                <c:pt idx="171">
                  <c:v>227675.7065299181</c:v>
                </c:pt>
                <c:pt idx="172">
                  <c:v>221260.10374957896</c:v>
                </c:pt>
                <c:pt idx="173">
                  <c:v>217851.84625683064</c:v>
                </c:pt>
                <c:pt idx="174">
                  <c:v>210270.44699389348</c:v>
                </c:pt>
                <c:pt idx="175">
                  <c:v>203071.2267984717</c:v>
                </c:pt>
                <c:pt idx="176">
                  <c:v>196409.65636674321</c:v>
                </c:pt>
                <c:pt idx="177">
                  <c:v>190316.30917637065</c:v>
                </c:pt>
                <c:pt idx="178">
                  <c:v>188914.45281583417</c:v>
                </c:pt>
                <c:pt idx="179">
                  <c:v>182849.7973427317</c:v>
                </c:pt>
                <c:pt idx="180">
                  <c:v>177788.53920399753</c:v>
                </c:pt>
                <c:pt idx="181">
                  <c:v>170888.51627226613</c:v>
                </c:pt>
                <c:pt idx="182">
                  <c:v>165516.26986075391</c:v>
                </c:pt>
                <c:pt idx="183">
                  <c:v>161168.95389274802</c:v>
                </c:pt>
                <c:pt idx="184">
                  <c:v>159046.02143275371</c:v>
                </c:pt>
                <c:pt idx="185">
                  <c:v>155818.15391374603</c:v>
                </c:pt>
                <c:pt idx="186">
                  <c:v>150975.04791596092</c:v>
                </c:pt>
                <c:pt idx="187">
                  <c:v>149875.48404719849</c:v>
                </c:pt>
                <c:pt idx="188">
                  <c:v>146553.46647320554</c:v>
                </c:pt>
                <c:pt idx="189">
                  <c:v>148775.75634202157</c:v>
                </c:pt>
                <c:pt idx="190">
                  <c:v>172721.6004532571</c:v>
                </c:pt>
                <c:pt idx="191">
                  <c:v>174254.71959078987</c:v>
                </c:pt>
                <c:pt idx="192">
                  <c:v>170399.25561366853</c:v>
                </c:pt>
                <c:pt idx="193">
                  <c:v>181799.78957993869</c:v>
                </c:pt>
                <c:pt idx="194">
                  <c:v>181379.50210323729</c:v>
                </c:pt>
                <c:pt idx="195">
                  <c:v>175363.39361488566</c:v>
                </c:pt>
                <c:pt idx="196">
                  <c:v>172377.25999245601</c:v>
                </c:pt>
                <c:pt idx="197">
                  <c:v>211716.67799174195</c:v>
                </c:pt>
                <c:pt idx="198">
                  <c:v>256636.96163303594</c:v>
                </c:pt>
                <c:pt idx="199">
                  <c:v>253364.26029483619</c:v>
                </c:pt>
                <c:pt idx="200">
                  <c:v>246923.68478613175</c:v>
                </c:pt>
                <c:pt idx="201">
                  <c:v>236298.90358835526</c:v>
                </c:pt>
                <c:pt idx="202">
                  <c:v>240755.12664557056</c:v>
                </c:pt>
                <c:pt idx="203">
                  <c:v>240558.96543870433</c:v>
                </c:pt>
                <c:pt idx="204">
                  <c:v>240167.68677341816</c:v>
                </c:pt>
                <c:pt idx="205">
                  <c:v>247193.31419957467</c:v>
                </c:pt>
                <c:pt idx="206">
                  <c:v>239001.80219854997</c:v>
                </c:pt>
                <c:pt idx="207">
                  <c:v>249825.66518729771</c:v>
                </c:pt>
                <c:pt idx="208">
                  <c:v>238964.41145184965</c:v>
                </c:pt>
                <c:pt idx="209">
                  <c:v>254269.50663091199</c:v>
                </c:pt>
                <c:pt idx="210">
                  <c:v>245254.42037556646</c:v>
                </c:pt>
                <c:pt idx="211">
                  <c:v>251637.89380820724</c:v>
                </c:pt>
                <c:pt idx="212">
                  <c:v>264764.54212350643</c:v>
                </c:pt>
                <c:pt idx="213">
                  <c:v>258350.68883188092</c:v>
                </c:pt>
                <c:pt idx="214">
                  <c:v>250685.15428783515</c:v>
                </c:pt>
                <c:pt idx="215">
                  <c:v>256405.39461985207</c:v>
                </c:pt>
                <c:pt idx="216">
                  <c:v>255907.9052917533</c:v>
                </c:pt>
                <c:pt idx="217">
                  <c:v>270955.29998030275</c:v>
                </c:pt>
                <c:pt idx="218">
                  <c:v>261728.01994768265</c:v>
                </c:pt>
                <c:pt idx="219">
                  <c:v>336697.45233917417</c:v>
                </c:pt>
                <c:pt idx="220">
                  <c:v>331097.59827858681</c:v>
                </c:pt>
                <c:pt idx="221">
                  <c:v>321124.78615957109</c:v>
                </c:pt>
                <c:pt idx="222">
                  <c:v>316258.35701120074</c:v>
                </c:pt>
                <c:pt idx="223">
                  <c:v>304227.63181329187</c:v>
                </c:pt>
                <c:pt idx="224">
                  <c:v>291953.29656638525</c:v>
                </c:pt>
                <c:pt idx="225">
                  <c:v>275335.04248575133</c:v>
                </c:pt>
                <c:pt idx="226">
                  <c:v>263954.55992563715</c:v>
                </c:pt>
                <c:pt idx="227">
                  <c:v>266664.53033690568</c:v>
                </c:pt>
                <c:pt idx="228">
                  <c:v>286900.76555798552</c:v>
                </c:pt>
                <c:pt idx="229">
                  <c:v>279273.85243884375</c:v>
                </c:pt>
                <c:pt idx="230">
                  <c:v>274437.4115464596</c:v>
                </c:pt>
                <c:pt idx="231">
                  <c:v>266009.63075932075</c:v>
                </c:pt>
                <c:pt idx="232">
                  <c:v>259717.70188109973</c:v>
                </c:pt>
                <c:pt idx="233">
                  <c:v>284832.01799955132</c:v>
                </c:pt>
                <c:pt idx="234">
                  <c:v>299524.66304886068</c:v>
                </c:pt>
                <c:pt idx="235">
                  <c:v>284410.59761655482</c:v>
                </c:pt>
                <c:pt idx="236">
                  <c:v>284761.55146547215</c:v>
                </c:pt>
                <c:pt idx="237">
                  <c:v>276338.60859159491</c:v>
                </c:pt>
                <c:pt idx="238">
                  <c:v>268963.82078354753</c:v>
                </c:pt>
                <c:pt idx="239">
                  <c:v>258000.58349505597</c:v>
                </c:pt>
                <c:pt idx="240">
                  <c:v>247010.00667633247</c:v>
                </c:pt>
                <c:pt idx="241">
                  <c:v>250144.65709440035</c:v>
                </c:pt>
                <c:pt idx="242">
                  <c:v>245899.65437718309</c:v>
                </c:pt>
                <c:pt idx="243">
                  <c:v>236389.94850314659</c:v>
                </c:pt>
                <c:pt idx="244">
                  <c:v>233264.56939655135</c:v>
                </c:pt>
                <c:pt idx="245">
                  <c:v>233187.18581255138</c:v>
                </c:pt>
                <c:pt idx="246">
                  <c:v>273099.35433024063</c:v>
                </c:pt>
                <c:pt idx="247">
                  <c:v>263576.51546674111</c:v>
                </c:pt>
                <c:pt idx="248">
                  <c:v>270265.26233646635</c:v>
                </c:pt>
                <c:pt idx="249">
                  <c:v>262525.15004053636</c:v>
                </c:pt>
                <c:pt idx="250">
                  <c:v>259837.77335521509</c:v>
                </c:pt>
                <c:pt idx="251">
                  <c:v>249712.70051246171</c:v>
                </c:pt>
                <c:pt idx="252">
                  <c:v>255438.66529230462</c:v>
                </c:pt>
                <c:pt idx="253">
                  <c:v>248041.33988014038</c:v>
                </c:pt>
                <c:pt idx="254">
                  <c:v>231477.68945496579</c:v>
                </c:pt>
                <c:pt idx="255">
                  <c:v>225600.90233402161</c:v>
                </c:pt>
                <c:pt idx="256">
                  <c:v>220932.03144812849</c:v>
                </c:pt>
                <c:pt idx="257">
                  <c:v>212279.79465738096</c:v>
                </c:pt>
                <c:pt idx="258">
                  <c:v>212108.15994457289</c:v>
                </c:pt>
                <c:pt idx="259">
                  <c:v>207870.43363816169</c:v>
                </c:pt>
                <c:pt idx="260">
                  <c:v>215772.2778428884</c:v>
                </c:pt>
                <c:pt idx="261">
                  <c:v>211517.30099298173</c:v>
                </c:pt>
                <c:pt idx="262">
                  <c:v>205912.31539776892</c:v>
                </c:pt>
                <c:pt idx="263">
                  <c:v>199835.65327306435</c:v>
                </c:pt>
                <c:pt idx="264">
                  <c:v>203522.54553277401</c:v>
                </c:pt>
                <c:pt idx="265">
                  <c:v>197434.67355701901</c:v>
                </c:pt>
                <c:pt idx="266">
                  <c:v>195229.64542343072</c:v>
                </c:pt>
                <c:pt idx="267">
                  <c:v>190740.63902608276</c:v>
                </c:pt>
                <c:pt idx="268">
                  <c:v>195139.84995002949</c:v>
                </c:pt>
                <c:pt idx="269">
                  <c:v>190150.60972705073</c:v>
                </c:pt>
                <c:pt idx="270">
                  <c:v>261989.13735873101</c:v>
                </c:pt>
                <c:pt idx="271">
                  <c:v>260559.87280894024</c:v>
                </c:pt>
                <c:pt idx="272">
                  <c:v>251583.32314550885</c:v>
                </c:pt>
                <c:pt idx="273">
                  <c:v>260412.36512123302</c:v>
                </c:pt>
                <c:pt idx="274">
                  <c:v>287054.59990237362</c:v>
                </c:pt>
                <c:pt idx="275">
                  <c:v>281068.86554680788</c:v>
                </c:pt>
                <c:pt idx="276">
                  <c:v>272395.51229357708</c:v>
                </c:pt>
                <c:pt idx="277">
                  <c:v>262573.6312178566</c:v>
                </c:pt>
                <c:pt idx="278">
                  <c:v>253999.35731051414</c:v>
                </c:pt>
                <c:pt idx="279">
                  <c:v>246905.10640857407</c:v>
                </c:pt>
                <c:pt idx="280">
                  <c:v>256189.62148450376</c:v>
                </c:pt>
                <c:pt idx="281">
                  <c:v>310513.51104126597</c:v>
                </c:pt>
                <c:pt idx="282">
                  <c:v>319866.46951064683</c:v>
                </c:pt>
                <c:pt idx="283">
                  <c:v>310054.35134943173</c:v>
                </c:pt>
                <c:pt idx="284">
                  <c:v>306320.1774205261</c:v>
                </c:pt>
                <c:pt idx="285">
                  <c:v>301537.49651373079</c:v>
                </c:pt>
                <c:pt idx="286">
                  <c:v>288718.13696991088</c:v>
                </c:pt>
                <c:pt idx="287">
                  <c:v>284585.97153295449</c:v>
                </c:pt>
                <c:pt idx="288">
                  <c:v>273040.44533530594</c:v>
                </c:pt>
                <c:pt idx="289">
                  <c:v>261239.592601532</c:v>
                </c:pt>
                <c:pt idx="290">
                  <c:v>263261.18881686701</c:v>
                </c:pt>
                <c:pt idx="291">
                  <c:v>253556.56715233522</c:v>
                </c:pt>
                <c:pt idx="292">
                  <c:v>250873.81430258468</c:v>
                </c:pt>
                <c:pt idx="293">
                  <c:v>242002.38872763261</c:v>
                </c:pt>
                <c:pt idx="294">
                  <c:v>245086.42541228261</c:v>
                </c:pt>
                <c:pt idx="295">
                  <c:v>238197.91309414868</c:v>
                </c:pt>
                <c:pt idx="296">
                  <c:v>232336.86778427617</c:v>
                </c:pt>
                <c:pt idx="297">
                  <c:v>233861.39658977851</c:v>
                </c:pt>
                <c:pt idx="298">
                  <c:v>218724.91124829921</c:v>
                </c:pt>
                <c:pt idx="299">
                  <c:v>214373.01841455599</c:v>
                </c:pt>
                <c:pt idx="300">
                  <c:v>216602.58476934338</c:v>
                </c:pt>
                <c:pt idx="301">
                  <c:v>220069.88363613741</c:v>
                </c:pt>
                <c:pt idx="302">
                  <c:v>212736.00815459498</c:v>
                </c:pt>
                <c:pt idx="303">
                  <c:v>236488.27521575755</c:v>
                </c:pt>
                <c:pt idx="304">
                  <c:v>229721.56993140467</c:v>
                </c:pt>
                <c:pt idx="305">
                  <c:v>228770.60080813157</c:v>
                </c:pt>
                <c:pt idx="306">
                  <c:v>220556.31304927936</c:v>
                </c:pt>
                <c:pt idx="307">
                  <c:v>222395.81632882307</c:v>
                </c:pt>
                <c:pt idx="308">
                  <c:v>228651.46888122833</c:v>
                </c:pt>
                <c:pt idx="309">
                  <c:v>227507.2188728911</c:v>
                </c:pt>
                <c:pt idx="310">
                  <c:v>218283.18842014598</c:v>
                </c:pt>
                <c:pt idx="311">
                  <c:v>213729.13470293835</c:v>
                </c:pt>
                <c:pt idx="312">
                  <c:v>215144.46428755246</c:v>
                </c:pt>
                <c:pt idx="313">
                  <c:v>212851.95832547641</c:v>
                </c:pt>
                <c:pt idx="314">
                  <c:v>207261.59404658392</c:v>
                </c:pt>
                <c:pt idx="315">
                  <c:v>202181.93294447672</c:v>
                </c:pt>
                <c:pt idx="316">
                  <c:v>201098.317912792</c:v>
                </c:pt>
                <c:pt idx="317">
                  <c:v>198539.86489060189</c:v>
                </c:pt>
                <c:pt idx="318">
                  <c:v>194583.65335222209</c:v>
                </c:pt>
                <c:pt idx="319">
                  <c:v>211622.61657808538</c:v>
                </c:pt>
                <c:pt idx="320">
                  <c:v>206600.37874283618</c:v>
                </c:pt>
                <c:pt idx="321">
                  <c:v>217184.96117077357</c:v>
                </c:pt>
                <c:pt idx="322">
                  <c:v>212121.85881074844</c:v>
                </c:pt>
                <c:pt idx="323">
                  <c:v>207216.35940006716</c:v>
                </c:pt>
                <c:pt idx="324">
                  <c:v>211721.53472936005</c:v>
                </c:pt>
                <c:pt idx="325">
                  <c:v>209152.9370842308</c:v>
                </c:pt>
                <c:pt idx="326">
                  <c:v>210714.2448149561</c:v>
                </c:pt>
                <c:pt idx="327">
                  <c:v>252924.25945535183</c:v>
                </c:pt>
                <c:pt idx="328">
                  <c:v>265138.74149923678</c:v>
                </c:pt>
                <c:pt idx="329">
                  <c:v>263366.35166550375</c:v>
                </c:pt>
                <c:pt idx="330">
                  <c:v>301208.9262488134</c:v>
                </c:pt>
                <c:pt idx="331">
                  <c:v>335242.9292649838</c:v>
                </c:pt>
                <c:pt idx="332">
                  <c:v>332410.90177773044</c:v>
                </c:pt>
                <c:pt idx="333">
                  <c:v>315831.660279128</c:v>
                </c:pt>
                <c:pt idx="334">
                  <c:v>318082.00120587234</c:v>
                </c:pt>
                <c:pt idx="335">
                  <c:v>307335.50139711599</c:v>
                </c:pt>
                <c:pt idx="336">
                  <c:v>292962.70541163225</c:v>
                </c:pt>
                <c:pt idx="337">
                  <c:v>289247.86809557216</c:v>
                </c:pt>
                <c:pt idx="338">
                  <c:v>296660.46609005553</c:v>
                </c:pt>
                <c:pt idx="339">
                  <c:v>287598.52385618788</c:v>
                </c:pt>
                <c:pt idx="340">
                  <c:v>288067.57795823732</c:v>
                </c:pt>
                <c:pt idx="341">
                  <c:v>283081.61080730479</c:v>
                </c:pt>
                <c:pt idx="342">
                  <c:v>280336.91984530695</c:v>
                </c:pt>
                <c:pt idx="343">
                  <c:v>251201.37104381988</c:v>
                </c:pt>
                <c:pt idx="344">
                  <c:v>241144.30703289565</c:v>
                </c:pt>
                <c:pt idx="345">
                  <c:v>233085.64673401168</c:v>
                </c:pt>
                <c:pt idx="346">
                  <c:v>238352.91658322845</c:v>
                </c:pt>
                <c:pt idx="347">
                  <c:v>235464.11630715634</c:v>
                </c:pt>
                <c:pt idx="348">
                  <c:v>233644.76308387524</c:v>
                </c:pt>
                <c:pt idx="349">
                  <c:v>224566.82061016286</c:v>
                </c:pt>
                <c:pt idx="350">
                  <c:v>224574.1341741549</c:v>
                </c:pt>
                <c:pt idx="351">
                  <c:v>216751.74815797631</c:v>
                </c:pt>
                <c:pt idx="352">
                  <c:v>212200.82302716587</c:v>
                </c:pt>
                <c:pt idx="353">
                  <c:v>204443.439478641</c:v>
                </c:pt>
                <c:pt idx="354">
                  <c:v>197403.11070276939</c:v>
                </c:pt>
                <c:pt idx="355">
                  <c:v>196427.58267986184</c:v>
                </c:pt>
                <c:pt idx="356">
                  <c:v>192772.25875525657</c:v>
                </c:pt>
                <c:pt idx="357">
                  <c:v>192110.01161066876</c:v>
                </c:pt>
                <c:pt idx="358">
                  <c:v>215643.74060581185</c:v>
                </c:pt>
                <c:pt idx="359">
                  <c:v>213353.63282802602</c:v>
                </c:pt>
                <c:pt idx="360">
                  <c:v>212912.83157447219</c:v>
                </c:pt>
                <c:pt idx="361">
                  <c:v>204889.7560293556</c:v>
                </c:pt>
                <c:pt idx="362">
                  <c:v>206971.61983823375</c:v>
                </c:pt>
                <c:pt idx="363">
                  <c:v>207777.96282171406</c:v>
                </c:pt>
                <c:pt idx="364">
                  <c:v>217269.69724499644</c:v>
                </c:pt>
                <c:pt idx="365">
                  <c:v>213584.78368975269</c:v>
                </c:pt>
                <c:pt idx="366">
                  <c:v>209844.01559703876</c:v>
                </c:pt>
                <c:pt idx="367">
                  <c:v>217495.59473275192</c:v>
                </c:pt>
                <c:pt idx="368">
                  <c:v>218203.87141185763</c:v>
                </c:pt>
                <c:pt idx="369">
                  <c:v>212550.39751922575</c:v>
                </c:pt>
                <c:pt idx="370">
                  <c:v>207318.65199942631</c:v>
                </c:pt>
                <c:pt idx="371">
                  <c:v>204162.89214345711</c:v>
                </c:pt>
                <c:pt idx="372">
                  <c:v>212402.94248505545</c:v>
                </c:pt>
                <c:pt idx="373">
                  <c:v>227770.99756298005</c:v>
                </c:pt>
                <c:pt idx="374">
                  <c:v>217505.38786780223</c:v>
                </c:pt>
                <c:pt idx="375">
                  <c:v>220353.48854328392</c:v>
                </c:pt>
                <c:pt idx="376">
                  <c:v>228061.80852363116</c:v>
                </c:pt>
                <c:pt idx="377">
                  <c:v>225857.64354237897</c:v>
                </c:pt>
                <c:pt idx="378">
                  <c:v>232531.04210052025</c:v>
                </c:pt>
                <c:pt idx="379">
                  <c:v>252660.03724663562</c:v>
                </c:pt>
                <c:pt idx="380">
                  <c:v>250113.68854028609</c:v>
                </c:pt>
                <c:pt idx="381">
                  <c:v>245975.32617521606</c:v>
                </c:pt>
                <c:pt idx="382">
                  <c:v>261149.6604356796</c:v>
                </c:pt>
                <c:pt idx="383">
                  <c:v>252192.14311858782</c:v>
                </c:pt>
                <c:pt idx="384">
                  <c:v>247298.34673949651</c:v>
                </c:pt>
                <c:pt idx="385">
                  <c:v>260043.69152907867</c:v>
                </c:pt>
                <c:pt idx="386">
                  <c:v>251375.00337468294</c:v>
                </c:pt>
                <c:pt idx="387">
                  <c:v>249259.03954928386</c:v>
                </c:pt>
                <c:pt idx="388">
                  <c:v>242346.48493551777</c:v>
                </c:pt>
                <c:pt idx="389">
                  <c:v>233811.79100942059</c:v>
                </c:pt>
                <c:pt idx="390">
                  <c:v>229196.91245005344</c:v>
                </c:pt>
                <c:pt idx="391">
                  <c:v>222935.85936096057</c:v>
                </c:pt>
                <c:pt idx="392">
                  <c:v>227071.3749676673</c:v>
                </c:pt>
                <c:pt idx="393">
                  <c:v>250844.3369431638</c:v>
                </c:pt>
                <c:pt idx="394">
                  <c:v>242289.84676925823</c:v>
                </c:pt>
                <c:pt idx="395">
                  <c:v>234732.82051984521</c:v>
                </c:pt>
                <c:pt idx="396">
                  <c:v>232763.85339934612</c:v>
                </c:pt>
                <c:pt idx="397">
                  <c:v>233787.88305040938</c:v>
                </c:pt>
                <c:pt idx="398">
                  <c:v>227390.32353690511</c:v>
                </c:pt>
                <c:pt idx="399">
                  <c:v>223065.02738469906</c:v>
                </c:pt>
                <c:pt idx="400">
                  <c:v>216861.69401820755</c:v>
                </c:pt>
                <c:pt idx="401">
                  <c:v>227370.21177580688</c:v>
                </c:pt>
                <c:pt idx="402">
                  <c:v>223399.90601884274</c:v>
                </c:pt>
                <c:pt idx="403">
                  <c:v>216129.85411471312</c:v>
                </c:pt>
                <c:pt idx="404">
                  <c:v>260477.80520869035</c:v>
                </c:pt>
                <c:pt idx="405">
                  <c:v>261776.63412788772</c:v>
                </c:pt>
                <c:pt idx="406">
                  <c:v>256496.39912210501</c:v>
                </c:pt>
                <c:pt idx="407">
                  <c:v>250395.32203840915</c:v>
                </c:pt>
                <c:pt idx="408">
                  <c:v>245787.70142978407</c:v>
                </c:pt>
                <c:pt idx="409">
                  <c:v>239597.15572138946</c:v>
                </c:pt>
                <c:pt idx="410">
                  <c:v>244045.48276182299</c:v>
                </c:pt>
                <c:pt idx="411">
                  <c:v>258877.05955102292</c:v>
                </c:pt>
                <c:pt idx="412">
                  <c:v>271954.47215412534</c:v>
                </c:pt>
                <c:pt idx="413">
                  <c:v>260981.23202772666</c:v>
                </c:pt>
                <c:pt idx="414">
                  <c:v>249429.32945464776</c:v>
                </c:pt>
                <c:pt idx="415">
                  <c:v>230729.04971478655</c:v>
                </c:pt>
                <c:pt idx="416">
                  <c:v>224214.8185779753</c:v>
                </c:pt>
                <c:pt idx="417">
                  <c:v>226977.63761335879</c:v>
                </c:pt>
                <c:pt idx="418">
                  <c:v>222292.84168848131</c:v>
                </c:pt>
                <c:pt idx="419">
                  <c:v>260671.0517009215</c:v>
                </c:pt>
                <c:pt idx="420">
                  <c:v>254916.22041055612</c:v>
                </c:pt>
                <c:pt idx="421">
                  <c:v>246789.24830885121</c:v>
                </c:pt>
                <c:pt idx="422">
                  <c:v>252874.38430765836</c:v>
                </c:pt>
                <c:pt idx="423">
                  <c:v>267115.97743430868</c:v>
                </c:pt>
                <c:pt idx="424">
                  <c:v>259482.48581238461</c:v>
                </c:pt>
                <c:pt idx="425">
                  <c:v>251698.99225517851</c:v>
                </c:pt>
                <c:pt idx="426">
                  <c:v>248458.72899784756</c:v>
                </c:pt>
                <c:pt idx="427">
                  <c:v>239966.00659241868</c:v>
                </c:pt>
                <c:pt idx="428">
                  <c:v>245184.59642163097</c:v>
                </c:pt>
                <c:pt idx="429">
                  <c:v>246423.56977910976</c:v>
                </c:pt>
                <c:pt idx="430">
                  <c:v>237003.05454923678</c:v>
                </c:pt>
                <c:pt idx="431">
                  <c:v>252182.05771030273</c:v>
                </c:pt>
                <c:pt idx="432">
                  <c:v>246212.54589482487</c:v>
                </c:pt>
                <c:pt idx="433">
                  <c:v>254654.3015081108</c:v>
                </c:pt>
                <c:pt idx="434">
                  <c:v>248661.91647475105</c:v>
                </c:pt>
                <c:pt idx="435">
                  <c:v>241209.92180839353</c:v>
                </c:pt>
                <c:pt idx="436">
                  <c:v>233510.87587106178</c:v>
                </c:pt>
                <c:pt idx="437">
                  <c:v>239741.65198380669</c:v>
                </c:pt>
                <c:pt idx="438">
                  <c:v>228523.72536024384</c:v>
                </c:pt>
                <c:pt idx="439">
                  <c:v>224030.30797129104</c:v>
                </c:pt>
                <c:pt idx="440">
                  <c:v>225099.86990152099</c:v>
                </c:pt>
                <c:pt idx="441">
                  <c:v>224127.43557306947</c:v>
                </c:pt>
                <c:pt idx="442">
                  <c:v>219179.73988208061</c:v>
                </c:pt>
                <c:pt idx="443">
                  <c:v>214961.03890554278</c:v>
                </c:pt>
                <c:pt idx="444">
                  <c:v>213835.88247235058</c:v>
                </c:pt>
                <c:pt idx="445">
                  <c:v>229171.32672053136</c:v>
                </c:pt>
                <c:pt idx="446">
                  <c:v>223519.73679730919</c:v>
                </c:pt>
                <c:pt idx="447">
                  <c:v>225280.51195136923</c:v>
                </c:pt>
                <c:pt idx="448">
                  <c:v>224002.40119253224</c:v>
                </c:pt>
                <c:pt idx="449">
                  <c:v>216845.16366686148</c:v>
                </c:pt>
                <c:pt idx="450">
                  <c:v>211653.24149614931</c:v>
                </c:pt>
                <c:pt idx="451">
                  <c:v>207423.87238658068</c:v>
                </c:pt>
                <c:pt idx="452">
                  <c:v>225134.6963979557</c:v>
                </c:pt>
                <c:pt idx="453">
                  <c:v>233366.17976284871</c:v>
                </c:pt>
                <c:pt idx="454">
                  <c:v>241477.58812995424</c:v>
                </c:pt>
                <c:pt idx="455">
                  <c:v>231956.85076924873</c:v>
                </c:pt>
                <c:pt idx="456">
                  <c:v>234463.18526362631</c:v>
                </c:pt>
                <c:pt idx="457">
                  <c:v>234039.84464683876</c:v>
                </c:pt>
                <c:pt idx="458">
                  <c:v>235456.95135719003</c:v>
                </c:pt>
                <c:pt idx="459">
                  <c:v>221953.74238677244</c:v>
                </c:pt>
                <c:pt idx="460">
                  <c:v>220802.36559151465</c:v>
                </c:pt>
                <c:pt idx="461">
                  <c:v>226347.69667053767</c:v>
                </c:pt>
                <c:pt idx="462">
                  <c:v>224199.03943116136</c:v>
                </c:pt>
                <c:pt idx="463">
                  <c:v>222348.42801963832</c:v>
                </c:pt>
                <c:pt idx="464">
                  <c:v>235426.48772684525</c:v>
                </c:pt>
                <c:pt idx="465">
                  <c:v>244063.28997024606</c:v>
                </c:pt>
                <c:pt idx="466">
                  <c:v>235757.88762161374</c:v>
                </c:pt>
                <c:pt idx="467">
                  <c:v>228389.69355383923</c:v>
                </c:pt>
                <c:pt idx="468">
                  <c:v>226408.20534048293</c:v>
                </c:pt>
                <c:pt idx="469">
                  <c:v>216519.01358488045</c:v>
                </c:pt>
                <c:pt idx="470">
                  <c:v>256346.17228784022</c:v>
                </c:pt>
                <c:pt idx="471">
                  <c:v>247727.87988481676</c:v>
                </c:pt>
                <c:pt idx="472">
                  <c:v>244276.50245396854</c:v>
                </c:pt>
                <c:pt idx="473">
                  <c:v>245133.78310091226</c:v>
                </c:pt>
                <c:pt idx="474">
                  <c:v>239669.34001329567</c:v>
                </c:pt>
                <c:pt idx="475">
                  <c:v>235408.99940439398</c:v>
                </c:pt>
                <c:pt idx="476">
                  <c:v>254634.92942662365</c:v>
                </c:pt>
                <c:pt idx="477">
                  <c:v>308518.96619440871</c:v>
                </c:pt>
                <c:pt idx="478">
                  <c:v>312684.40428871819</c:v>
                </c:pt>
                <c:pt idx="479">
                  <c:v>298411.07704454451</c:v>
                </c:pt>
                <c:pt idx="480">
                  <c:v>290044.96931928222</c:v>
                </c:pt>
                <c:pt idx="481">
                  <c:v>279395.46527584177</c:v>
                </c:pt>
                <c:pt idx="482">
                  <c:v>281649.26607967477</c:v>
                </c:pt>
                <c:pt idx="483">
                  <c:v>271688.4751062615</c:v>
                </c:pt>
                <c:pt idx="484">
                  <c:v>273250.54209058045</c:v>
                </c:pt>
                <c:pt idx="485">
                  <c:v>259835.54144741051</c:v>
                </c:pt>
                <c:pt idx="486">
                  <c:v>270085.33853291167</c:v>
                </c:pt>
                <c:pt idx="487">
                  <c:v>273298.97666034376</c:v>
                </c:pt>
                <c:pt idx="488">
                  <c:v>264299.29026623262</c:v>
                </c:pt>
                <c:pt idx="489">
                  <c:v>257591.09461112888</c:v>
                </c:pt>
                <c:pt idx="490">
                  <c:v>249377.99296487737</c:v>
                </c:pt>
                <c:pt idx="491">
                  <c:v>242707.07666182841</c:v>
                </c:pt>
                <c:pt idx="492">
                  <c:v>241399.96707793709</c:v>
                </c:pt>
                <c:pt idx="493">
                  <c:v>251842.82350615622</c:v>
                </c:pt>
                <c:pt idx="494">
                  <c:v>244848.718104767</c:v>
                </c:pt>
                <c:pt idx="495">
                  <c:v>263226.5238351642</c:v>
                </c:pt>
                <c:pt idx="496">
                  <c:v>254847.7569353572</c:v>
                </c:pt>
                <c:pt idx="497">
                  <c:v>256163.69057993221</c:v>
                </c:pt>
                <c:pt idx="498">
                  <c:v>265216.4740223352</c:v>
                </c:pt>
                <c:pt idx="499">
                  <c:v>256016.78056596202</c:v>
                </c:pt>
                <c:pt idx="500">
                  <c:v>247366.36014936271</c:v>
                </c:pt>
                <c:pt idx="501">
                  <c:v>244182.27551977467</c:v>
                </c:pt>
                <c:pt idx="502">
                  <c:v>238018.76392444089</c:v>
                </c:pt>
                <c:pt idx="503">
                  <c:v>235855.35770855015</c:v>
                </c:pt>
                <c:pt idx="504">
                  <c:v>232586.45974738433</c:v>
                </c:pt>
                <c:pt idx="505">
                  <c:v>226371.33657785546</c:v>
                </c:pt>
                <c:pt idx="506">
                  <c:v>223668.57985715065</c:v>
                </c:pt>
                <c:pt idx="507">
                  <c:v>225030.62197517283</c:v>
                </c:pt>
                <c:pt idx="508">
                  <c:v>225812.07344436552</c:v>
                </c:pt>
                <c:pt idx="509">
                  <c:v>218828.29383715623</c:v>
                </c:pt>
                <c:pt idx="510">
                  <c:v>212063.24742304868</c:v>
                </c:pt>
                <c:pt idx="511">
                  <c:v>206787.02262210779</c:v>
                </c:pt>
                <c:pt idx="512">
                  <c:v>219723.63375300734</c:v>
                </c:pt>
                <c:pt idx="513">
                  <c:v>222200.04522374205</c:v>
                </c:pt>
                <c:pt idx="514">
                  <c:v>218896.84501654626</c:v>
                </c:pt>
                <c:pt idx="515">
                  <c:v>214353.43835190983</c:v>
                </c:pt>
                <c:pt idx="516">
                  <c:v>211148.13832466313</c:v>
                </c:pt>
                <c:pt idx="517">
                  <c:v>206204.35594645017</c:v>
                </c:pt>
                <c:pt idx="518">
                  <c:v>207031.1438919167</c:v>
                </c:pt>
                <c:pt idx="519">
                  <c:v>202386.9184204198</c:v>
                </c:pt>
                <c:pt idx="520">
                  <c:v>194676.29450468859</c:v>
                </c:pt>
                <c:pt idx="521">
                  <c:v>189919.7730090862</c:v>
                </c:pt>
                <c:pt idx="522">
                  <c:v>187194.27492030052</c:v>
                </c:pt>
                <c:pt idx="523">
                  <c:v>188961.06026723314</c:v>
                </c:pt>
                <c:pt idx="524">
                  <c:v>193366.32735202392</c:v>
                </c:pt>
                <c:pt idx="525">
                  <c:v>202166.32227494416</c:v>
                </c:pt>
                <c:pt idx="526">
                  <c:v>199274.05346253395</c:v>
                </c:pt>
                <c:pt idx="527">
                  <c:v>203079.67283121549</c:v>
                </c:pt>
                <c:pt idx="528">
                  <c:v>202606.4566269434</c:v>
                </c:pt>
                <c:pt idx="529">
                  <c:v>201395.90675082518</c:v>
                </c:pt>
                <c:pt idx="530">
                  <c:v>200125.84360805841</c:v>
                </c:pt>
                <c:pt idx="531">
                  <c:v>195796.52606517059</c:v>
                </c:pt>
                <c:pt idx="532">
                  <c:v>215215.91995241374</c:v>
                </c:pt>
                <c:pt idx="533">
                  <c:v>220494.4121154749</c:v>
                </c:pt>
                <c:pt idx="534">
                  <c:v>216044.32007334498</c:v>
                </c:pt>
                <c:pt idx="535">
                  <c:v>224068.54554727391</c:v>
                </c:pt>
                <c:pt idx="536">
                  <c:v>220877.04837760815</c:v>
                </c:pt>
                <c:pt idx="537">
                  <c:v>221789.42937813496</c:v>
                </c:pt>
                <c:pt idx="538">
                  <c:v>247045.46417772293</c:v>
                </c:pt>
                <c:pt idx="539">
                  <c:v>268107.27371400088</c:v>
                </c:pt>
                <c:pt idx="540">
                  <c:v>263792.67416027526</c:v>
                </c:pt>
                <c:pt idx="541">
                  <c:v>256086.74907023978</c:v>
                </c:pt>
                <c:pt idx="542">
                  <c:v>302227.82288049749</c:v>
                </c:pt>
                <c:pt idx="543">
                  <c:v>290665.16562022711</c:v>
                </c:pt>
                <c:pt idx="544">
                  <c:v>276573.97862149711</c:v>
                </c:pt>
                <c:pt idx="545">
                  <c:v>290584.35087140062</c:v>
                </c:pt>
                <c:pt idx="546">
                  <c:v>297838.12690332945</c:v>
                </c:pt>
                <c:pt idx="547">
                  <c:v>286988.39210570749</c:v>
                </c:pt>
                <c:pt idx="548">
                  <c:v>279320.94078675989</c:v>
                </c:pt>
                <c:pt idx="549">
                  <c:v>270718.38913221733</c:v>
                </c:pt>
                <c:pt idx="550">
                  <c:v>266797.31864456326</c:v>
                </c:pt>
                <c:pt idx="551">
                  <c:v>269832.11879946326</c:v>
                </c:pt>
                <c:pt idx="552">
                  <c:v>266846.69312750082</c:v>
                </c:pt>
                <c:pt idx="553">
                  <c:v>270595.88570340606</c:v>
                </c:pt>
                <c:pt idx="554">
                  <c:v>268509.91336703533</c:v>
                </c:pt>
                <c:pt idx="555">
                  <c:v>267518.71107524552</c:v>
                </c:pt>
                <c:pt idx="556">
                  <c:v>271318.40498733672</c:v>
                </c:pt>
                <c:pt idx="557">
                  <c:v>259477.96307775861</c:v>
                </c:pt>
                <c:pt idx="558">
                  <c:v>289353.53671724227</c:v>
                </c:pt>
                <c:pt idx="559">
                  <c:v>282566.711829943</c:v>
                </c:pt>
                <c:pt idx="560">
                  <c:v>267186.67566237494</c:v>
                </c:pt>
                <c:pt idx="561">
                  <c:v>282626.60344576614</c:v>
                </c:pt>
                <c:pt idx="562">
                  <c:v>276208.50279877684</c:v>
                </c:pt>
              </c:numCache>
            </c:numRef>
          </c:val>
          <c:smooth val="0"/>
          <c:extLst>
            <c:ext xmlns:c16="http://schemas.microsoft.com/office/drawing/2014/chart" uri="{C3380CC4-5D6E-409C-BE32-E72D297353CC}">
              <c16:uniqueId val="{00000002-7107-B14A-B3FE-F59E8A4138D4}"/>
            </c:ext>
          </c:extLst>
        </c:ser>
        <c:dLbls>
          <c:showLegendKey val="0"/>
          <c:showVal val="0"/>
          <c:showCatName val="0"/>
          <c:showSerName val="0"/>
          <c:showPercent val="0"/>
          <c:showBubbleSize val="0"/>
        </c:dLbls>
        <c:smooth val="0"/>
        <c:axId val="799098976"/>
        <c:axId val="799212224"/>
      </c:lineChart>
      <c:dateAx>
        <c:axId val="799098976"/>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99212224"/>
        <c:crosses val="autoZero"/>
        <c:auto val="1"/>
        <c:lblOffset val="100"/>
        <c:baseTimeUnit val="days"/>
      </c:dateAx>
      <c:valAx>
        <c:axId val="799212224"/>
        <c:scaling>
          <c:orientation val="minMax"/>
        </c:scaling>
        <c:delete val="0"/>
        <c:axPos val="l"/>
        <c:majorGridlines>
          <c:spPr>
            <a:ln w="9525" cap="flat" cmpd="sng" algn="ctr">
              <a:solidFill>
                <a:schemeClr val="tx1">
                  <a:lumMod val="15000"/>
                  <a:lumOff val="85000"/>
                </a:schemeClr>
              </a:solidFill>
              <a:round/>
            </a:ln>
            <a:effectLst/>
          </c:spPr>
        </c:majorGridlines>
        <c:numFmt formatCode="_-* #,##0.00\ [$CHF]_-;\-* #,##0.00\ [$CHF]_-;_-* &quot;-&quot;??\ [$CHF]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99098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16</xdr:col>
      <xdr:colOff>31750</xdr:colOff>
      <xdr:row>5</xdr:row>
      <xdr:rowOff>31750</xdr:rowOff>
    </xdr:from>
    <xdr:to>
      <xdr:col>24</xdr:col>
      <xdr:colOff>457200</xdr:colOff>
      <xdr:row>28</xdr:row>
      <xdr:rowOff>101600</xdr:rowOff>
    </xdr:to>
    <xdr:graphicFrame macro="">
      <xdr:nvGraphicFramePr>
        <xdr:cNvPr id="4" name="Chart 3">
          <a:extLst>
            <a:ext uri="{FF2B5EF4-FFF2-40B4-BE49-F238E27FC236}">
              <a16:creationId xmlns:a16="http://schemas.microsoft.com/office/drawing/2014/main" id="{23B9881F-CF51-CE04-9E59-566B9E405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6350</xdr:colOff>
      <xdr:row>13</xdr:row>
      <xdr:rowOff>6350</xdr:rowOff>
    </xdr:from>
    <xdr:to>
      <xdr:col>21</xdr:col>
      <xdr:colOff>12700</xdr:colOff>
      <xdr:row>41</xdr:row>
      <xdr:rowOff>0</xdr:rowOff>
    </xdr:to>
    <xdr:graphicFrame macro="">
      <xdr:nvGraphicFramePr>
        <xdr:cNvPr id="2" name="Chart 1">
          <a:extLst>
            <a:ext uri="{FF2B5EF4-FFF2-40B4-BE49-F238E27FC236}">
              <a16:creationId xmlns:a16="http://schemas.microsoft.com/office/drawing/2014/main" id="{6BA2EF59-35D8-CEC5-6E57-FDD5DDBA1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10720</xdr:colOff>
      <xdr:row>8</xdr:row>
      <xdr:rowOff>11105</xdr:rowOff>
    </xdr:from>
    <xdr:to>
      <xdr:col>28</xdr:col>
      <xdr:colOff>237781</xdr:colOff>
      <xdr:row>37</xdr:row>
      <xdr:rowOff>59375</xdr:rowOff>
    </xdr:to>
    <xdr:graphicFrame macro="">
      <xdr:nvGraphicFramePr>
        <xdr:cNvPr id="2" name="Grafico 1">
          <a:extLst>
            <a:ext uri="{FF2B5EF4-FFF2-40B4-BE49-F238E27FC236}">
              <a16:creationId xmlns:a16="http://schemas.microsoft.com/office/drawing/2014/main" id="{6F8AF720-9C1D-4C77-EFC6-E1546322D85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806681</xdr:colOff>
      <xdr:row>6</xdr:row>
      <xdr:rowOff>73094</xdr:rowOff>
    </xdr:from>
    <xdr:to>
      <xdr:col>21</xdr:col>
      <xdr:colOff>348713</xdr:colOff>
      <xdr:row>22</xdr:row>
      <xdr:rowOff>130207</xdr:rowOff>
    </xdr:to>
    <xdr:graphicFrame macro="">
      <xdr:nvGraphicFramePr>
        <xdr:cNvPr id="3" name="Chart 2">
          <a:extLst>
            <a:ext uri="{FF2B5EF4-FFF2-40B4-BE49-F238E27FC236}">
              <a16:creationId xmlns:a16="http://schemas.microsoft.com/office/drawing/2014/main" id="{AE140A71-CAF9-30E9-3172-38BF476C0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20</xdr:col>
      <xdr:colOff>826284</xdr:colOff>
      <xdr:row>2</xdr:row>
      <xdr:rowOff>313</xdr:rowOff>
    </xdr:from>
    <xdr:to>
      <xdr:col>30</xdr:col>
      <xdr:colOff>297901</xdr:colOff>
      <xdr:row>29</xdr:row>
      <xdr:rowOff>12542</xdr:rowOff>
    </xdr:to>
    <xdr:graphicFrame macro="">
      <xdr:nvGraphicFramePr>
        <xdr:cNvPr id="6" name="Grafico 5">
          <a:extLst>
            <a:ext uri="{FF2B5EF4-FFF2-40B4-BE49-F238E27FC236}">
              <a16:creationId xmlns:a16="http://schemas.microsoft.com/office/drawing/2014/main" id="{AE42B10B-4B2D-6F01-62F4-95F609CDF59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4C0B-EAA9-1F4F-9F6C-E28C30B9A87B}">
  <dimension ref="A1:K1471"/>
  <sheetViews>
    <sheetView workbookViewId="0">
      <selection activeCell="N15" sqref="N15"/>
    </sheetView>
  </sheetViews>
  <sheetFormatPr baseColWidth="10" defaultColWidth="8.83203125" defaultRowHeight="13" x14ac:dyDescent="0.15"/>
  <cols>
    <col min="1" max="2" width="8.83203125" customWidth="1"/>
    <col min="3" max="3" width="8.6640625" customWidth="1"/>
    <col min="4" max="5" width="8.83203125" customWidth="1"/>
    <col min="6" max="6" width="10.83203125" customWidth="1"/>
  </cols>
  <sheetData>
    <row r="1" spans="1:11" ht="15" x14ac:dyDescent="0.15">
      <c r="A1" s="2" t="s">
        <v>0</v>
      </c>
      <c r="B1" s="2"/>
      <c r="C1" s="2" t="s">
        <v>1</v>
      </c>
      <c r="D1" s="2" t="s">
        <v>2</v>
      </c>
      <c r="E1" s="2" t="s">
        <v>3</v>
      </c>
      <c r="G1" s="2" t="s">
        <v>4</v>
      </c>
      <c r="I1" s="2" t="s">
        <v>5</v>
      </c>
      <c r="J1" s="43" t="s">
        <v>7</v>
      </c>
      <c r="K1" s="2" t="s">
        <v>6</v>
      </c>
    </row>
    <row r="2" spans="1:11" x14ac:dyDescent="0.15">
      <c r="A2" s="1">
        <v>43542</v>
      </c>
      <c r="B2" s="1"/>
      <c r="C2">
        <v>94.16</v>
      </c>
      <c r="D2">
        <v>99.82</v>
      </c>
      <c r="E2">
        <v>78.153649999999999</v>
      </c>
      <c r="G2" s="3">
        <v>1.4599999999999999E-3</v>
      </c>
    </row>
    <row r="3" spans="1:11" x14ac:dyDescent="0.15">
      <c r="A3" s="1">
        <v>43543</v>
      </c>
      <c r="B3" s="1"/>
      <c r="C3">
        <v>94.6</v>
      </c>
      <c r="D3">
        <v>99.62</v>
      </c>
      <c r="E3">
        <v>78.019599999999997</v>
      </c>
      <c r="G3" s="3">
        <v>3.05212656561115E-3</v>
      </c>
      <c r="I3" s="11">
        <f>(C3/C2)-1</f>
        <v>4.6728971962617383E-3</v>
      </c>
      <c r="J3" s="11">
        <f>(D3/D2)-1</f>
        <v>-2.0036064916849616E-3</v>
      </c>
      <c r="K3" s="11">
        <f>(E3/E2)-1</f>
        <v>-1.7152109978229024E-3</v>
      </c>
    </row>
    <row r="4" spans="1:11" x14ac:dyDescent="0.15">
      <c r="A4" s="1">
        <v>43544</v>
      </c>
      <c r="B4" s="1"/>
      <c r="C4">
        <v>94.66</v>
      </c>
      <c r="D4">
        <v>97.86</v>
      </c>
      <c r="E4">
        <v>77.818510000000003</v>
      </c>
      <c r="G4" s="3">
        <v>-6.5717422198005001E-3</v>
      </c>
      <c r="I4" s="11">
        <f t="shared" ref="I4:I67" si="0">(C4/C3)-1</f>
        <v>6.3424947145884758E-4</v>
      </c>
      <c r="J4" s="11">
        <f t="shared" ref="J4:J67" si="1">(D4/D3)-1</f>
        <v>-1.7667135113431098E-2</v>
      </c>
      <c r="K4" s="11">
        <f t="shared" ref="K4:K67" si="2">(E4/E3)-1</f>
        <v>-2.5774292613650607E-3</v>
      </c>
    </row>
    <row r="5" spans="1:11" x14ac:dyDescent="0.15">
      <c r="A5" s="1">
        <v>43545</v>
      </c>
      <c r="B5" s="1"/>
      <c r="C5">
        <v>95.44</v>
      </c>
      <c r="D5">
        <v>97.62</v>
      </c>
      <c r="E5">
        <v>78.053116000000003</v>
      </c>
      <c r="G5" s="3">
        <v>-9.7862077349930511E-4</v>
      </c>
      <c r="I5" s="11">
        <f t="shared" si="0"/>
        <v>8.2400169025986791E-3</v>
      </c>
      <c r="J5" s="11">
        <f t="shared" si="1"/>
        <v>-2.4524831391783408E-3</v>
      </c>
      <c r="K5" s="11">
        <f t="shared" si="2"/>
        <v>3.0147840147543015E-3</v>
      </c>
    </row>
    <row r="6" spans="1:11" x14ac:dyDescent="0.15">
      <c r="A6" s="1">
        <v>43546</v>
      </c>
      <c r="B6" s="1"/>
      <c r="C6">
        <v>93.86</v>
      </c>
      <c r="D6">
        <v>96.44</v>
      </c>
      <c r="E6">
        <v>77.952575999999993</v>
      </c>
      <c r="G6" s="3">
        <v>-1.42406741962318E-2</v>
      </c>
      <c r="I6" s="11">
        <f t="shared" si="0"/>
        <v>-1.6554903604358739E-2</v>
      </c>
      <c r="J6" s="11">
        <f t="shared" si="1"/>
        <v>-1.208768694939566E-2</v>
      </c>
      <c r="K6" s="11">
        <f t="shared" si="2"/>
        <v>-1.2880971978108668E-3</v>
      </c>
    </row>
    <row r="7" spans="1:11" x14ac:dyDescent="0.15">
      <c r="A7" s="1">
        <v>43549</v>
      </c>
      <c r="B7" s="1"/>
      <c r="C7">
        <v>94.06</v>
      </c>
      <c r="D7">
        <v>96.64</v>
      </c>
      <c r="E7">
        <v>77.516890000000004</v>
      </c>
      <c r="G7" s="3">
        <v>-1.4937968111781101E-3</v>
      </c>
      <c r="I7" s="11">
        <f t="shared" si="0"/>
        <v>2.1308331557639004E-3</v>
      </c>
      <c r="J7" s="11">
        <f t="shared" si="1"/>
        <v>2.0738282870178537E-3</v>
      </c>
      <c r="K7" s="11">
        <f t="shared" si="2"/>
        <v>-5.5891161313256221E-3</v>
      </c>
    </row>
    <row r="8" spans="1:11" x14ac:dyDescent="0.15">
      <c r="A8" s="1">
        <v>43550</v>
      </c>
      <c r="B8" s="1"/>
      <c r="C8">
        <v>95.2</v>
      </c>
      <c r="D8">
        <v>96.52</v>
      </c>
      <c r="E8">
        <v>79.025009999999995</v>
      </c>
      <c r="G8" s="3">
        <v>9.0053852550975293E-3</v>
      </c>
      <c r="I8" s="11">
        <f t="shared" si="0"/>
        <v>1.2119923453115078E-2</v>
      </c>
      <c r="J8" s="11">
        <f t="shared" si="1"/>
        <v>-1.2417218543047115E-3</v>
      </c>
      <c r="K8" s="11">
        <f t="shared" si="2"/>
        <v>1.9455372887121625E-2</v>
      </c>
    </row>
    <row r="9" spans="1:11" x14ac:dyDescent="0.15">
      <c r="A9" s="1">
        <v>43551</v>
      </c>
      <c r="B9" s="1"/>
      <c r="C9">
        <v>95.3</v>
      </c>
      <c r="D9">
        <v>96.82</v>
      </c>
      <c r="E9">
        <v>79.108789999999999</v>
      </c>
      <c r="G9" s="3">
        <v>1.3782473000700701E-4</v>
      </c>
      <c r="I9" s="11">
        <f t="shared" si="0"/>
        <v>1.0504201680672232E-3</v>
      </c>
      <c r="J9" s="11">
        <f t="shared" si="1"/>
        <v>3.1081641110650704E-3</v>
      </c>
      <c r="K9" s="11">
        <f t="shared" si="2"/>
        <v>1.0601706978587977E-3</v>
      </c>
    </row>
    <row r="10" spans="1:11" x14ac:dyDescent="0.15">
      <c r="A10" s="1">
        <v>43552</v>
      </c>
      <c r="B10" s="1"/>
      <c r="C10">
        <v>95.2</v>
      </c>
      <c r="D10">
        <v>96.86</v>
      </c>
      <c r="E10">
        <v>79.896360000000001</v>
      </c>
      <c r="G10" s="3">
        <v>1.6332357284076701E-3</v>
      </c>
      <c r="I10" s="11">
        <f t="shared" si="0"/>
        <v>-1.0493179433367361E-3</v>
      </c>
      <c r="J10" s="11">
        <f t="shared" si="1"/>
        <v>4.1313778145024571E-4</v>
      </c>
      <c r="K10" s="11">
        <f t="shared" si="2"/>
        <v>9.9555308582017776E-3</v>
      </c>
    </row>
    <row r="11" spans="1:11" x14ac:dyDescent="0.15">
      <c r="A11" s="1">
        <v>43553</v>
      </c>
      <c r="B11" s="1"/>
      <c r="C11">
        <v>94.9</v>
      </c>
      <c r="D11">
        <v>97.28</v>
      </c>
      <c r="E11">
        <v>80.248244999999997</v>
      </c>
      <c r="G11" s="3">
        <v>7.6454722046108703E-3</v>
      </c>
      <c r="I11" s="11">
        <f t="shared" si="0"/>
        <v>-3.1512605042016695E-3</v>
      </c>
      <c r="J11" s="11">
        <f t="shared" si="1"/>
        <v>4.3361552756555621E-3</v>
      </c>
      <c r="K11" s="11">
        <f t="shared" si="2"/>
        <v>4.4042682294913593E-3</v>
      </c>
    </row>
    <row r="12" spans="1:11" x14ac:dyDescent="0.15">
      <c r="A12" s="1">
        <v>43556</v>
      </c>
      <c r="B12" s="1"/>
      <c r="C12">
        <v>94.63</v>
      </c>
      <c r="D12">
        <v>98.22</v>
      </c>
      <c r="E12">
        <v>80.466089999999994</v>
      </c>
      <c r="G12" s="3">
        <v>6.3580598834789203E-3</v>
      </c>
      <c r="I12" s="11">
        <f t="shared" si="0"/>
        <v>-2.8451001053741987E-3</v>
      </c>
      <c r="J12" s="11">
        <f t="shared" si="1"/>
        <v>9.6628289473683626E-3</v>
      </c>
      <c r="K12" s="11">
        <f t="shared" si="2"/>
        <v>2.7146388061196625E-3</v>
      </c>
    </row>
    <row r="13" spans="1:11" x14ac:dyDescent="0.15">
      <c r="A13" s="1">
        <v>43557</v>
      </c>
      <c r="B13" s="1"/>
      <c r="C13">
        <v>94.81</v>
      </c>
      <c r="D13">
        <v>99.02</v>
      </c>
      <c r="E13">
        <v>79.477440000000001</v>
      </c>
      <c r="G13" s="3">
        <v>-1.60774093771132E-4</v>
      </c>
      <c r="I13" s="11">
        <f t="shared" si="0"/>
        <v>1.9021451970835379E-3</v>
      </c>
      <c r="J13" s="11">
        <f t="shared" si="1"/>
        <v>8.1449806556708193E-3</v>
      </c>
      <c r="K13" s="11">
        <f t="shared" si="2"/>
        <v>-1.2286542070081841E-2</v>
      </c>
    </row>
    <row r="14" spans="1:11" x14ac:dyDescent="0.15">
      <c r="A14" s="1">
        <v>43558</v>
      </c>
      <c r="B14" s="1"/>
      <c r="C14">
        <v>95.39</v>
      </c>
      <c r="D14">
        <v>99.72</v>
      </c>
      <c r="E14">
        <v>79.175820000000002</v>
      </c>
      <c r="G14" s="3">
        <v>3.5147712425607201E-3</v>
      </c>
      <c r="I14" s="11">
        <f t="shared" si="0"/>
        <v>6.1174981542031492E-3</v>
      </c>
      <c r="J14" s="11">
        <f t="shared" si="1"/>
        <v>7.069278933548917E-3</v>
      </c>
      <c r="K14" s="11">
        <f t="shared" si="2"/>
        <v>-3.7950391960284158E-3</v>
      </c>
    </row>
    <row r="15" spans="1:11" x14ac:dyDescent="0.15">
      <c r="A15" s="1">
        <v>43559</v>
      </c>
      <c r="B15" s="1"/>
      <c r="C15">
        <v>95.28</v>
      </c>
      <c r="D15">
        <v>99.72</v>
      </c>
      <c r="E15">
        <v>78.924459999999996</v>
      </c>
      <c r="G15" s="3">
        <v>-6.6694235795816594E-4</v>
      </c>
      <c r="I15" s="11">
        <f t="shared" si="0"/>
        <v>-1.1531607086696649E-3</v>
      </c>
      <c r="J15" s="11">
        <f t="shared" si="1"/>
        <v>0</v>
      </c>
      <c r="K15" s="11">
        <f t="shared" si="2"/>
        <v>-3.1747066212892694E-3</v>
      </c>
    </row>
    <row r="16" spans="1:11" x14ac:dyDescent="0.15">
      <c r="A16" s="1">
        <v>43560</v>
      </c>
      <c r="B16" s="1"/>
      <c r="C16">
        <v>95.67</v>
      </c>
      <c r="D16">
        <v>99.32</v>
      </c>
      <c r="E16">
        <v>78.974739999999997</v>
      </c>
      <c r="G16" s="3">
        <v>-2.3585003173772702E-3</v>
      </c>
      <c r="I16" s="11">
        <f t="shared" si="0"/>
        <v>4.0931989924433143E-3</v>
      </c>
      <c r="J16" s="11">
        <f t="shared" si="1"/>
        <v>-4.0112314480545974E-3</v>
      </c>
      <c r="K16" s="11">
        <f t="shared" si="2"/>
        <v>6.3706485923376022E-4</v>
      </c>
    </row>
    <row r="17" spans="1:11" x14ac:dyDescent="0.15">
      <c r="A17" s="1">
        <v>43563</v>
      </c>
      <c r="B17" s="1"/>
      <c r="C17">
        <v>95.72</v>
      </c>
      <c r="D17">
        <v>99.88</v>
      </c>
      <c r="E17">
        <v>79.443923999999996</v>
      </c>
      <c r="G17" s="3">
        <v>6.4762826931019602E-4</v>
      </c>
      <c r="I17" s="11">
        <f t="shared" si="0"/>
        <v>5.2262987352347245E-4</v>
      </c>
      <c r="J17" s="11">
        <f t="shared" si="1"/>
        <v>5.6383407168747457E-3</v>
      </c>
      <c r="K17" s="11">
        <f t="shared" si="2"/>
        <v>5.9409375706713785E-3</v>
      </c>
    </row>
    <row r="18" spans="1:11" x14ac:dyDescent="0.15">
      <c r="A18" s="1">
        <v>43564</v>
      </c>
      <c r="B18" s="1"/>
      <c r="C18">
        <v>96.62</v>
      </c>
      <c r="D18">
        <v>99.52</v>
      </c>
      <c r="E18">
        <v>80.382239999999996</v>
      </c>
      <c r="G18" s="3">
        <v>3.6541584395397499E-3</v>
      </c>
      <c r="I18" s="11">
        <f t="shared" si="0"/>
        <v>9.4024237358965035E-3</v>
      </c>
      <c r="J18" s="11">
        <f t="shared" si="1"/>
        <v>-3.6043251902282414E-3</v>
      </c>
      <c r="K18" s="11">
        <f t="shared" si="2"/>
        <v>1.1811048004124247E-2</v>
      </c>
    </row>
    <row r="19" spans="1:11" x14ac:dyDescent="0.15">
      <c r="A19" s="1">
        <v>43565</v>
      </c>
      <c r="B19" s="1"/>
      <c r="C19">
        <v>97.12</v>
      </c>
      <c r="D19">
        <v>99.34</v>
      </c>
      <c r="E19">
        <v>77.94641</v>
      </c>
      <c r="G19" s="3">
        <v>-2.7038879296066298E-3</v>
      </c>
      <c r="I19" s="11">
        <f t="shared" si="0"/>
        <v>5.1749120264954485E-3</v>
      </c>
      <c r="J19" s="11">
        <f t="shared" si="1"/>
        <v>-1.808681672025636E-3</v>
      </c>
      <c r="K19" s="11">
        <f t="shared" si="2"/>
        <v>-3.0303086851025784E-2</v>
      </c>
    </row>
    <row r="20" spans="1:11" x14ac:dyDescent="0.15">
      <c r="A20" s="1">
        <v>43566</v>
      </c>
      <c r="B20" s="1"/>
      <c r="C20">
        <v>96.37</v>
      </c>
      <c r="D20">
        <v>99.58</v>
      </c>
      <c r="E20">
        <v>77.984319999999997</v>
      </c>
      <c r="G20" s="3">
        <v>-7.3814557815121695E-4</v>
      </c>
      <c r="I20" s="11">
        <f t="shared" si="0"/>
        <v>-7.7224052718286584E-3</v>
      </c>
      <c r="J20" s="11">
        <f t="shared" si="1"/>
        <v>2.4159452385745794E-3</v>
      </c>
      <c r="K20" s="11">
        <f t="shared" si="2"/>
        <v>4.8635979514632943E-4</v>
      </c>
    </row>
    <row r="21" spans="1:11" x14ac:dyDescent="0.15">
      <c r="A21" s="1">
        <v>43567</v>
      </c>
      <c r="B21" s="1"/>
      <c r="C21">
        <v>95.53</v>
      </c>
      <c r="D21">
        <v>99.4</v>
      </c>
      <c r="E21">
        <v>76.771150000000006</v>
      </c>
      <c r="G21" s="3">
        <v>-6.7383675608476603E-3</v>
      </c>
      <c r="I21" s="11">
        <f t="shared" si="0"/>
        <v>-8.7164055203902135E-3</v>
      </c>
      <c r="J21" s="11">
        <f t="shared" si="1"/>
        <v>-1.807591885920834E-3</v>
      </c>
      <c r="K21" s="11">
        <f t="shared" si="2"/>
        <v>-1.5556588811699412E-2</v>
      </c>
    </row>
    <row r="22" spans="1:11" x14ac:dyDescent="0.15">
      <c r="A22" s="1">
        <v>43570</v>
      </c>
      <c r="B22" s="1"/>
      <c r="C22">
        <v>94.36</v>
      </c>
      <c r="D22">
        <v>100.85</v>
      </c>
      <c r="E22">
        <v>76.828019999999995</v>
      </c>
      <c r="G22" s="3">
        <v>3.0370319680568195E-3</v>
      </c>
      <c r="I22" s="11">
        <f t="shared" si="0"/>
        <v>-1.2247461530409343E-2</v>
      </c>
      <c r="J22" s="11">
        <f t="shared" si="1"/>
        <v>1.4587525150905334E-2</v>
      </c>
      <c r="K22" s="11">
        <f t="shared" si="2"/>
        <v>7.4077306383957264E-4</v>
      </c>
    </row>
    <row r="23" spans="1:11" x14ac:dyDescent="0.15">
      <c r="A23" s="1">
        <v>43571</v>
      </c>
      <c r="B23" s="1"/>
      <c r="C23">
        <v>94.9</v>
      </c>
      <c r="D23">
        <v>102.1</v>
      </c>
      <c r="E23">
        <v>76.638459999999995</v>
      </c>
      <c r="G23" s="3">
        <v>6.9511222493907595E-3</v>
      </c>
      <c r="I23" s="11">
        <f t="shared" si="0"/>
        <v>5.7227638830013028E-3</v>
      </c>
      <c r="J23" s="11">
        <f t="shared" si="1"/>
        <v>1.2394645513138292E-2</v>
      </c>
      <c r="K23" s="11">
        <f t="shared" si="2"/>
        <v>-2.4673289771102169E-3</v>
      </c>
    </row>
    <row r="24" spans="1:11" x14ac:dyDescent="0.15">
      <c r="A24" s="1">
        <v>43572</v>
      </c>
      <c r="B24" s="1"/>
      <c r="C24">
        <v>95.09</v>
      </c>
      <c r="D24">
        <v>102.7</v>
      </c>
      <c r="E24">
        <v>74.629140000000007</v>
      </c>
      <c r="G24" s="3">
        <v>1.7488256691255899E-3</v>
      </c>
      <c r="I24" s="11">
        <f t="shared" si="0"/>
        <v>2.0021074815594897E-3</v>
      </c>
      <c r="J24" s="11">
        <f t="shared" si="1"/>
        <v>5.8765915768854704E-3</v>
      </c>
      <c r="K24" s="11">
        <f t="shared" si="2"/>
        <v>-2.6218167745019727E-2</v>
      </c>
    </row>
    <row r="25" spans="1:11" x14ac:dyDescent="0.15">
      <c r="A25" s="1">
        <v>43573</v>
      </c>
      <c r="B25" s="1"/>
      <c r="C25">
        <v>95.85</v>
      </c>
      <c r="D25">
        <v>102.85</v>
      </c>
      <c r="E25">
        <v>73.008414999999999</v>
      </c>
      <c r="G25" s="3">
        <v>-2.6449629887483799E-3</v>
      </c>
      <c r="I25" s="11">
        <f t="shared" si="0"/>
        <v>7.9924282258911905E-3</v>
      </c>
      <c r="J25" s="11">
        <f t="shared" si="1"/>
        <v>1.4605647517038634E-3</v>
      </c>
      <c r="K25" s="11">
        <f t="shared" si="2"/>
        <v>-2.1717053151088295E-2</v>
      </c>
    </row>
    <row r="26" spans="1:11" x14ac:dyDescent="0.15">
      <c r="A26" s="1">
        <v>43578</v>
      </c>
      <c r="B26" s="1"/>
      <c r="C26">
        <v>97.19</v>
      </c>
      <c r="D26">
        <v>98.04</v>
      </c>
      <c r="E26">
        <v>73.851950000000002</v>
      </c>
      <c r="G26" s="3">
        <v>6.6716208821613297E-3</v>
      </c>
      <c r="I26" s="11">
        <f t="shared" si="0"/>
        <v>1.398017736045909E-2</v>
      </c>
      <c r="J26" s="11">
        <f t="shared" si="1"/>
        <v>-4.6767136606708726E-2</v>
      </c>
      <c r="K26" s="11">
        <f t="shared" si="2"/>
        <v>1.1553942103797343E-2</v>
      </c>
    </row>
    <row r="27" spans="1:11" x14ac:dyDescent="0.15">
      <c r="A27" s="1">
        <v>43579</v>
      </c>
      <c r="B27" s="1"/>
      <c r="C27">
        <v>97.16</v>
      </c>
      <c r="D27">
        <v>97.82</v>
      </c>
      <c r="E27">
        <v>75.652755999999997</v>
      </c>
      <c r="G27" s="3">
        <v>2.1375636563689599E-3</v>
      </c>
      <c r="I27" s="11">
        <f t="shared" si="0"/>
        <v>-3.0867373186538316E-4</v>
      </c>
      <c r="J27" s="11">
        <f t="shared" si="1"/>
        <v>-2.2439820481438E-3</v>
      </c>
      <c r="K27" s="11">
        <f t="shared" si="2"/>
        <v>2.4384000693278951E-2</v>
      </c>
    </row>
    <row r="28" spans="1:11" x14ac:dyDescent="0.15">
      <c r="A28" s="1">
        <v>43580</v>
      </c>
      <c r="B28" s="1"/>
      <c r="C28">
        <v>97.26</v>
      </c>
      <c r="D28">
        <v>98.28</v>
      </c>
      <c r="E28">
        <v>77.69999</v>
      </c>
      <c r="G28" s="3">
        <v>3.9758094997590599E-3</v>
      </c>
      <c r="I28" s="11">
        <f t="shared" si="0"/>
        <v>1.0292301358585387E-3</v>
      </c>
      <c r="J28" s="11">
        <f t="shared" si="1"/>
        <v>4.7025148231445435E-3</v>
      </c>
      <c r="K28" s="11">
        <f t="shared" si="2"/>
        <v>2.7060930866814825E-2</v>
      </c>
    </row>
    <row r="29" spans="1:11" x14ac:dyDescent="0.15">
      <c r="A29" s="1">
        <v>43581</v>
      </c>
      <c r="B29" s="1"/>
      <c r="C29">
        <v>97.52</v>
      </c>
      <c r="D29">
        <v>98.14</v>
      </c>
      <c r="E29">
        <v>78.287620000000004</v>
      </c>
      <c r="G29" s="3">
        <v>3.1169557771528701E-3</v>
      </c>
      <c r="I29" s="11">
        <f t="shared" si="0"/>
        <v>2.6732469668928616E-3</v>
      </c>
      <c r="J29" s="11">
        <f t="shared" si="1"/>
        <v>-1.4245014245014564E-3</v>
      </c>
      <c r="K29" s="11">
        <f t="shared" si="2"/>
        <v>7.5628066361399515E-3</v>
      </c>
    </row>
    <row r="30" spans="1:11" x14ac:dyDescent="0.15">
      <c r="A30" s="1">
        <v>43584</v>
      </c>
      <c r="B30" s="1"/>
      <c r="C30">
        <v>97.46</v>
      </c>
      <c r="D30">
        <v>98.24</v>
      </c>
      <c r="E30">
        <v>78.287620000000004</v>
      </c>
      <c r="G30" s="3">
        <v>1.6670290006881501E-3</v>
      </c>
      <c r="I30" s="11">
        <f t="shared" si="0"/>
        <v>-6.1525840853160485E-4</v>
      </c>
      <c r="J30" s="11">
        <f t="shared" si="1"/>
        <v>1.0189525168127211E-3</v>
      </c>
      <c r="K30" s="11">
        <f t="shared" si="2"/>
        <v>0</v>
      </c>
    </row>
    <row r="31" spans="1:11" x14ac:dyDescent="0.15">
      <c r="A31" s="1">
        <v>43585</v>
      </c>
      <c r="B31" s="1"/>
      <c r="C31">
        <v>98.05</v>
      </c>
      <c r="D31">
        <v>98.06</v>
      </c>
      <c r="E31">
        <v>78.865769999999998</v>
      </c>
      <c r="G31" s="3">
        <v>3.0038264804308403E-3</v>
      </c>
      <c r="I31" s="11">
        <f t="shared" si="0"/>
        <v>6.0537656474450863E-3</v>
      </c>
      <c r="J31" s="11">
        <f t="shared" si="1"/>
        <v>-1.8322475570031749E-3</v>
      </c>
      <c r="K31" s="11">
        <f t="shared" si="2"/>
        <v>7.3849479649528149E-3</v>
      </c>
    </row>
    <row r="32" spans="1:11" x14ac:dyDescent="0.15">
      <c r="A32" s="1">
        <v>43587</v>
      </c>
      <c r="B32" s="1"/>
      <c r="C32">
        <v>97.34</v>
      </c>
      <c r="D32">
        <v>97.54</v>
      </c>
      <c r="E32">
        <v>78.808909999999997</v>
      </c>
      <c r="G32" s="3">
        <v>-2.42371151062603E-3</v>
      </c>
      <c r="I32" s="11">
        <f t="shared" si="0"/>
        <v>-7.2412034676184733E-3</v>
      </c>
      <c r="J32" s="11">
        <f t="shared" si="1"/>
        <v>-5.3028757903323953E-3</v>
      </c>
      <c r="K32" s="11">
        <f t="shared" si="2"/>
        <v>-7.2097184875008491E-4</v>
      </c>
    </row>
    <row r="33" spans="1:11" x14ac:dyDescent="0.15">
      <c r="A33" s="1">
        <v>43588</v>
      </c>
      <c r="B33" s="1"/>
      <c r="C33">
        <v>97.19</v>
      </c>
      <c r="D33">
        <v>94.56</v>
      </c>
      <c r="E33">
        <v>79.320719999999994</v>
      </c>
      <c r="G33" s="3">
        <v>-4.17910420627998E-4</v>
      </c>
      <c r="I33" s="11">
        <f t="shared" si="0"/>
        <v>-1.5409903431272687E-3</v>
      </c>
      <c r="J33" s="11">
        <f t="shared" si="1"/>
        <v>-3.0551568587246281E-2</v>
      </c>
      <c r="K33" s="11">
        <f t="shared" si="2"/>
        <v>6.4943164421382704E-3</v>
      </c>
    </row>
    <row r="34" spans="1:11" x14ac:dyDescent="0.15">
      <c r="A34" s="1">
        <v>43591</v>
      </c>
      <c r="B34" s="1"/>
      <c r="C34">
        <v>97.8</v>
      </c>
      <c r="D34">
        <v>92.72</v>
      </c>
      <c r="E34">
        <v>79.349143999999995</v>
      </c>
      <c r="G34" s="3">
        <v>-8.6991957067611408E-3</v>
      </c>
      <c r="I34" s="11">
        <f t="shared" si="0"/>
        <v>6.2763658812634571E-3</v>
      </c>
      <c r="J34" s="11">
        <f t="shared" si="1"/>
        <v>-1.9458544839255576E-2</v>
      </c>
      <c r="K34" s="11">
        <f t="shared" si="2"/>
        <v>3.5834268776180345E-4</v>
      </c>
    </row>
    <row r="35" spans="1:11" x14ac:dyDescent="0.15">
      <c r="A35" s="1">
        <v>43592</v>
      </c>
      <c r="B35" s="1"/>
      <c r="C35">
        <v>97.52</v>
      </c>
      <c r="D35">
        <v>91.34</v>
      </c>
      <c r="E35">
        <v>78.619349999999997</v>
      </c>
      <c r="G35" s="3">
        <v>-8.2695749249287395E-3</v>
      </c>
      <c r="I35" s="11">
        <f t="shared" si="0"/>
        <v>-2.8629856850715951E-3</v>
      </c>
      <c r="J35" s="11">
        <f t="shared" si="1"/>
        <v>-1.4883520276100071E-2</v>
      </c>
      <c r="K35" s="11">
        <f t="shared" si="2"/>
        <v>-9.1972510755755632E-3</v>
      </c>
    </row>
    <row r="36" spans="1:11" x14ac:dyDescent="0.15">
      <c r="A36" s="1">
        <v>43593</v>
      </c>
      <c r="B36" s="1"/>
      <c r="C36">
        <v>98.4</v>
      </c>
      <c r="D36">
        <v>91.8</v>
      </c>
      <c r="E36">
        <v>79.159583999999995</v>
      </c>
      <c r="G36" s="3">
        <v>4.6550563459577497E-3</v>
      </c>
      <c r="I36" s="11">
        <f t="shared" si="0"/>
        <v>9.0237899917966491E-3</v>
      </c>
      <c r="J36" s="11">
        <f t="shared" si="1"/>
        <v>5.0361287497262541E-3</v>
      </c>
      <c r="K36" s="11">
        <f t="shared" si="2"/>
        <v>6.8715144554107876E-3</v>
      </c>
    </row>
    <row r="37" spans="1:11" x14ac:dyDescent="0.15">
      <c r="A37" s="1">
        <v>43594</v>
      </c>
      <c r="B37" s="1"/>
      <c r="C37">
        <v>96.93</v>
      </c>
      <c r="D37">
        <v>90.22</v>
      </c>
      <c r="E37">
        <v>77.425129999999996</v>
      </c>
      <c r="G37" s="3">
        <v>-1.9919999136794899E-2</v>
      </c>
      <c r="I37" s="11">
        <f t="shared" si="0"/>
        <v>-1.493902439024386E-2</v>
      </c>
      <c r="J37" s="11">
        <f t="shared" si="1"/>
        <v>-1.7211328976034834E-2</v>
      </c>
      <c r="K37" s="11">
        <f t="shared" si="2"/>
        <v>-2.1910852891798949E-2</v>
      </c>
    </row>
    <row r="38" spans="1:11" x14ac:dyDescent="0.15">
      <c r="A38" s="1">
        <v>43595</v>
      </c>
      <c r="B38" s="1"/>
      <c r="C38">
        <v>97.5</v>
      </c>
      <c r="D38">
        <v>90.72</v>
      </c>
      <c r="E38">
        <v>77.85163</v>
      </c>
      <c r="G38" s="3">
        <v>4.5107709234031203E-3</v>
      </c>
      <c r="I38" s="11">
        <f t="shared" si="0"/>
        <v>5.8805323429278467E-3</v>
      </c>
      <c r="J38" s="11">
        <f t="shared" si="1"/>
        <v>5.5420084238528844E-3</v>
      </c>
      <c r="K38" s="11">
        <f t="shared" si="2"/>
        <v>5.5085474186482575E-3</v>
      </c>
    </row>
    <row r="39" spans="1:11" x14ac:dyDescent="0.15">
      <c r="A39" s="1">
        <v>43598</v>
      </c>
      <c r="B39" s="1"/>
      <c r="C39">
        <v>97.4</v>
      </c>
      <c r="D39">
        <v>89.32</v>
      </c>
      <c r="E39">
        <v>76.524730000000005</v>
      </c>
      <c r="G39" s="3">
        <v>-1.15759227480948E-2</v>
      </c>
      <c r="I39" s="11">
        <f t="shared" si="0"/>
        <v>-1.0256410256409554E-3</v>
      </c>
      <c r="J39" s="11">
        <f t="shared" si="1"/>
        <v>-1.5432098765432167E-2</v>
      </c>
      <c r="K39" s="11">
        <f t="shared" si="2"/>
        <v>-1.7043959130977671E-2</v>
      </c>
    </row>
    <row r="40" spans="1:11" x14ac:dyDescent="0.15">
      <c r="A40" s="1">
        <v>43599</v>
      </c>
      <c r="B40" s="1"/>
      <c r="C40">
        <v>97.4</v>
      </c>
      <c r="D40">
        <v>90.14</v>
      </c>
      <c r="E40">
        <v>77.226100000000002</v>
      </c>
      <c r="G40" s="3">
        <v>4.36833562324379E-3</v>
      </c>
      <c r="I40" s="11">
        <f t="shared" si="0"/>
        <v>0</v>
      </c>
      <c r="J40" s="11">
        <f t="shared" si="1"/>
        <v>9.1804746977162122E-3</v>
      </c>
      <c r="K40" s="11">
        <f t="shared" si="2"/>
        <v>9.1652724550612685E-3</v>
      </c>
    </row>
    <row r="41" spans="1:11" x14ac:dyDescent="0.15">
      <c r="A41" s="1">
        <v>43600</v>
      </c>
      <c r="B41" s="1"/>
      <c r="C41">
        <v>98.69</v>
      </c>
      <c r="D41">
        <v>91.36</v>
      </c>
      <c r="E41">
        <v>77.984319999999997</v>
      </c>
      <c r="G41" s="3">
        <v>8.1540269037840788E-3</v>
      </c>
      <c r="I41" s="11">
        <f t="shared" si="0"/>
        <v>1.3244353182751523E-2</v>
      </c>
      <c r="J41" s="11">
        <f t="shared" si="1"/>
        <v>1.3534501885955175E-2</v>
      </c>
      <c r="K41" s="11">
        <f t="shared" si="2"/>
        <v>9.8181832307988604E-3</v>
      </c>
    </row>
    <row r="42" spans="1:11" x14ac:dyDescent="0.15">
      <c r="A42" s="1">
        <v>43601</v>
      </c>
      <c r="B42" s="1"/>
      <c r="C42">
        <v>100.42</v>
      </c>
      <c r="D42">
        <v>93.64</v>
      </c>
      <c r="E42">
        <v>79.462874999999997</v>
      </c>
      <c r="G42" s="3">
        <v>1.89675661219217E-2</v>
      </c>
      <c r="I42" s="11">
        <f t="shared" si="0"/>
        <v>1.7529638261222003E-2</v>
      </c>
      <c r="J42" s="11">
        <f t="shared" si="1"/>
        <v>2.4956217162872107E-2</v>
      </c>
      <c r="K42" s="11">
        <f t="shared" si="2"/>
        <v>1.8959644708064438E-2</v>
      </c>
    </row>
    <row r="43" spans="1:11" x14ac:dyDescent="0.15">
      <c r="A43" s="1">
        <v>43602</v>
      </c>
      <c r="B43" s="1"/>
      <c r="C43">
        <v>100.04</v>
      </c>
      <c r="D43">
        <v>93.44</v>
      </c>
      <c r="E43">
        <v>79.709305000000001</v>
      </c>
      <c r="G43" s="3">
        <v>-1.56249864826096E-4</v>
      </c>
      <c r="I43" s="11">
        <f t="shared" si="0"/>
        <v>-3.7841067516430904E-3</v>
      </c>
      <c r="J43" s="11">
        <f t="shared" si="1"/>
        <v>-2.1358393848782686E-3</v>
      </c>
      <c r="K43" s="11">
        <f t="shared" si="2"/>
        <v>3.1011966279850256E-3</v>
      </c>
    </row>
    <row r="44" spans="1:11" x14ac:dyDescent="0.15">
      <c r="A44" s="1">
        <v>43605</v>
      </c>
      <c r="B44" s="1"/>
      <c r="C44">
        <v>99.55</v>
      </c>
      <c r="D44">
        <v>94.08</v>
      </c>
      <c r="E44">
        <v>78.600390000000004</v>
      </c>
      <c r="G44" s="3">
        <v>-7.9716203109375609E-3</v>
      </c>
      <c r="I44" s="11">
        <f t="shared" si="0"/>
        <v>-4.898040783686608E-3</v>
      </c>
      <c r="J44" s="11">
        <f t="shared" si="1"/>
        <v>6.8493150684931781E-3</v>
      </c>
      <c r="K44" s="11">
        <f t="shared" si="2"/>
        <v>-1.3911989321698348E-2</v>
      </c>
    </row>
    <row r="45" spans="1:11" x14ac:dyDescent="0.15">
      <c r="A45" s="1">
        <v>43606</v>
      </c>
      <c r="B45" s="1"/>
      <c r="C45">
        <v>99.07</v>
      </c>
      <c r="D45">
        <v>94.66</v>
      </c>
      <c r="E45">
        <v>79.244889999999998</v>
      </c>
      <c r="G45" s="3">
        <v>4.3917004000157897E-3</v>
      </c>
      <c r="I45" s="11">
        <f t="shared" si="0"/>
        <v>-4.8216976393772315E-3</v>
      </c>
      <c r="J45" s="11">
        <f t="shared" si="1"/>
        <v>6.1649659863944883E-3</v>
      </c>
      <c r="K45" s="11">
        <f t="shared" si="2"/>
        <v>8.1997048615152224E-3</v>
      </c>
    </row>
    <row r="46" spans="1:11" x14ac:dyDescent="0.15">
      <c r="A46" s="1">
        <v>43607</v>
      </c>
      <c r="B46" s="1"/>
      <c r="C46">
        <v>99.68</v>
      </c>
      <c r="D46">
        <v>94.5</v>
      </c>
      <c r="E46">
        <v>79.785129999999995</v>
      </c>
      <c r="G46" s="3">
        <v>2.1700552901682199E-3</v>
      </c>
      <c r="I46" s="11">
        <f t="shared" si="0"/>
        <v>6.1572625416372873E-3</v>
      </c>
      <c r="J46" s="11">
        <f t="shared" si="1"/>
        <v>-1.6902598774560795E-3</v>
      </c>
      <c r="K46" s="11">
        <f t="shared" si="2"/>
        <v>6.8173480965143529E-3</v>
      </c>
    </row>
    <row r="47" spans="1:11" x14ac:dyDescent="0.15">
      <c r="A47" s="1">
        <v>43608</v>
      </c>
      <c r="B47" s="1"/>
      <c r="C47">
        <v>99.32</v>
      </c>
      <c r="D47">
        <v>94.06</v>
      </c>
      <c r="E47">
        <v>80.277979999999999</v>
      </c>
      <c r="G47" s="3">
        <v>-5.2603254427531195E-3</v>
      </c>
      <c r="I47" s="11">
        <f t="shared" si="0"/>
        <v>-3.6115569823436111E-3</v>
      </c>
      <c r="J47" s="11">
        <f t="shared" si="1"/>
        <v>-4.6560846560845803E-3</v>
      </c>
      <c r="K47" s="11">
        <f t="shared" si="2"/>
        <v>6.1772162306434897E-3</v>
      </c>
    </row>
    <row r="48" spans="1:11" x14ac:dyDescent="0.15">
      <c r="A48" s="1">
        <v>43609</v>
      </c>
      <c r="B48" s="1"/>
      <c r="C48">
        <v>99</v>
      </c>
      <c r="D48">
        <v>95.58</v>
      </c>
      <c r="E48">
        <v>82.694855000000004</v>
      </c>
      <c r="G48" s="3">
        <v>7.5650106396911694E-3</v>
      </c>
      <c r="I48" s="11">
        <f t="shared" si="0"/>
        <v>-3.2219089810712198E-3</v>
      </c>
      <c r="J48" s="11">
        <f t="shared" si="1"/>
        <v>1.6159897937486623E-2</v>
      </c>
      <c r="K48" s="11">
        <f t="shared" si="2"/>
        <v>3.0106325545311563E-2</v>
      </c>
    </row>
    <row r="49" spans="1:11" x14ac:dyDescent="0.15">
      <c r="A49" s="1">
        <v>43613</v>
      </c>
      <c r="B49" s="1"/>
      <c r="C49">
        <v>98.72</v>
      </c>
      <c r="D49">
        <v>96.86</v>
      </c>
      <c r="E49">
        <v>83.841679999999997</v>
      </c>
      <c r="G49" s="3">
        <v>1.4464858828395699E-3</v>
      </c>
      <c r="I49" s="11">
        <f t="shared" si="0"/>
        <v>-2.8282828282828465E-3</v>
      </c>
      <c r="J49" s="11">
        <f t="shared" si="1"/>
        <v>1.3391922996442762E-2</v>
      </c>
      <c r="K49" s="11">
        <f t="shared" si="2"/>
        <v>1.3868154191696513E-2</v>
      </c>
    </row>
    <row r="50" spans="1:11" x14ac:dyDescent="0.15">
      <c r="A50" s="1">
        <v>43614</v>
      </c>
      <c r="B50" s="1"/>
      <c r="C50">
        <v>98.35</v>
      </c>
      <c r="D50">
        <v>94.94</v>
      </c>
      <c r="E50">
        <v>82.382080000000002</v>
      </c>
      <c r="G50" s="3">
        <v>-1.43483487491264E-2</v>
      </c>
      <c r="I50" s="11">
        <f t="shared" si="0"/>
        <v>-3.7479740680713691E-3</v>
      </c>
      <c r="J50" s="11">
        <f t="shared" si="1"/>
        <v>-1.9822424117282744E-2</v>
      </c>
      <c r="K50" s="11">
        <f t="shared" si="2"/>
        <v>-1.7409002300526333E-2</v>
      </c>
    </row>
    <row r="51" spans="1:11" x14ac:dyDescent="0.15">
      <c r="A51" s="1">
        <v>43616</v>
      </c>
      <c r="B51" s="1"/>
      <c r="C51">
        <v>99.55</v>
      </c>
      <c r="D51">
        <v>95</v>
      </c>
      <c r="E51">
        <v>81.604889999999997</v>
      </c>
      <c r="G51" s="3">
        <v>-1.8851902809991999E-3</v>
      </c>
      <c r="I51" s="11">
        <f t="shared" si="0"/>
        <v>1.2201321809862664E-2</v>
      </c>
      <c r="J51" s="11">
        <f t="shared" si="1"/>
        <v>6.3197809142612194E-4</v>
      </c>
      <c r="K51" s="11">
        <f t="shared" si="2"/>
        <v>-9.4339691350352473E-3</v>
      </c>
    </row>
    <row r="52" spans="1:11" x14ac:dyDescent="0.15">
      <c r="A52" s="1">
        <v>43619</v>
      </c>
      <c r="B52" s="1"/>
      <c r="C52">
        <v>101.44</v>
      </c>
      <c r="D52">
        <v>95.18</v>
      </c>
      <c r="E52">
        <v>82.903366000000005</v>
      </c>
      <c r="G52" s="3">
        <v>8.2685138313913706E-3</v>
      </c>
      <c r="I52" s="11">
        <f t="shared" si="0"/>
        <v>1.8985434455047745E-2</v>
      </c>
      <c r="J52" s="11">
        <f t="shared" si="1"/>
        <v>1.8947368421053934E-3</v>
      </c>
      <c r="K52" s="11">
        <f t="shared" si="2"/>
        <v>1.5911742543859964E-2</v>
      </c>
    </row>
    <row r="53" spans="1:11" x14ac:dyDescent="0.15">
      <c r="A53" s="1">
        <v>43620</v>
      </c>
      <c r="B53" s="1"/>
      <c r="C53">
        <v>99.3</v>
      </c>
      <c r="D53">
        <v>96.42</v>
      </c>
      <c r="E53">
        <v>82.382080000000002</v>
      </c>
      <c r="G53" s="3">
        <v>-5.2211645141253505E-4</v>
      </c>
      <c r="I53" s="11">
        <f t="shared" si="0"/>
        <v>-2.1096214511041045E-2</v>
      </c>
      <c r="J53" s="11">
        <f t="shared" si="1"/>
        <v>1.3027947047699051E-2</v>
      </c>
      <c r="K53" s="11">
        <f t="shared" si="2"/>
        <v>-6.287874969998275E-3</v>
      </c>
    </row>
    <row r="54" spans="1:11" x14ac:dyDescent="0.15">
      <c r="A54" s="1">
        <v>43621</v>
      </c>
      <c r="B54" s="1"/>
      <c r="C54">
        <v>100.36</v>
      </c>
      <c r="D54">
        <v>96.8</v>
      </c>
      <c r="E54">
        <v>82.685370000000006</v>
      </c>
      <c r="G54" s="3">
        <v>6.3462122997943703E-3</v>
      </c>
      <c r="I54" s="11">
        <f t="shared" si="0"/>
        <v>1.0674723061430136E-2</v>
      </c>
      <c r="J54" s="11">
        <f t="shared" si="1"/>
        <v>3.9410910599460003E-3</v>
      </c>
      <c r="K54" s="11">
        <f t="shared" si="2"/>
        <v>3.6815045213716147E-3</v>
      </c>
    </row>
    <row r="55" spans="1:11" x14ac:dyDescent="0.15">
      <c r="A55" s="1">
        <v>43622</v>
      </c>
      <c r="B55" s="1"/>
      <c r="C55">
        <v>100.34</v>
      </c>
      <c r="D55">
        <v>97.08</v>
      </c>
      <c r="E55">
        <v>82.770675999999995</v>
      </c>
      <c r="G55" s="3">
        <v>2.4501631698205999E-3</v>
      </c>
      <c r="I55" s="11">
        <f t="shared" si="0"/>
        <v>-1.9928258270218713E-4</v>
      </c>
      <c r="J55" s="11">
        <f t="shared" si="1"/>
        <v>2.892561983470987E-3</v>
      </c>
      <c r="K55" s="11">
        <f t="shared" si="2"/>
        <v>1.0316939985874907E-3</v>
      </c>
    </row>
    <row r="56" spans="1:11" x14ac:dyDescent="0.15">
      <c r="A56" s="1">
        <v>43623</v>
      </c>
      <c r="B56" s="1"/>
      <c r="C56">
        <v>101.4</v>
      </c>
      <c r="D56">
        <v>98.86</v>
      </c>
      <c r="E56">
        <v>82.742239999999995</v>
      </c>
      <c r="G56" s="3">
        <v>6.9035533131194208E-3</v>
      </c>
      <c r="I56" s="11">
        <f t="shared" si="0"/>
        <v>1.0564082120789298E-2</v>
      </c>
      <c r="J56" s="11">
        <f t="shared" si="1"/>
        <v>1.8335393489905316E-2</v>
      </c>
      <c r="K56" s="11">
        <f t="shared" si="2"/>
        <v>-3.4355162207444501E-4</v>
      </c>
    </row>
    <row r="57" spans="1:11" x14ac:dyDescent="0.15">
      <c r="A57" s="1">
        <v>43627</v>
      </c>
      <c r="B57" s="1"/>
      <c r="C57">
        <v>101.24</v>
      </c>
      <c r="D57">
        <v>98.76</v>
      </c>
      <c r="E57">
        <v>83.149795999999995</v>
      </c>
      <c r="G57" s="3">
        <v>8.8968425239439597E-3</v>
      </c>
      <c r="I57" s="11">
        <f t="shared" si="0"/>
        <v>-1.5779092702170594E-3</v>
      </c>
      <c r="J57" s="11">
        <f t="shared" si="1"/>
        <v>-1.011531458628312E-3</v>
      </c>
      <c r="K57" s="11">
        <f t="shared" si="2"/>
        <v>4.9256099423946598E-3</v>
      </c>
    </row>
    <row r="58" spans="1:11" x14ac:dyDescent="0.15">
      <c r="A58" s="1">
        <v>43628</v>
      </c>
      <c r="B58" s="1"/>
      <c r="C58">
        <v>101.7</v>
      </c>
      <c r="D58">
        <v>99.04</v>
      </c>
      <c r="E58">
        <v>83.73742</v>
      </c>
      <c r="G58" s="3">
        <v>2.4258851951604E-3</v>
      </c>
      <c r="I58" s="11">
        <f t="shared" si="0"/>
        <v>4.543658632951475E-3</v>
      </c>
      <c r="J58" s="11">
        <f t="shared" si="1"/>
        <v>2.8351559335764165E-3</v>
      </c>
      <c r="K58" s="11">
        <f t="shared" si="2"/>
        <v>7.0670528163412349E-3</v>
      </c>
    </row>
    <row r="59" spans="1:11" x14ac:dyDescent="0.15">
      <c r="A59" s="1">
        <v>43629</v>
      </c>
      <c r="B59" s="1"/>
      <c r="C59">
        <v>101.16</v>
      </c>
      <c r="D59">
        <v>98.98</v>
      </c>
      <c r="E59">
        <v>84.353485000000006</v>
      </c>
      <c r="G59" s="3">
        <v>2.1264324048719799E-4</v>
      </c>
      <c r="I59" s="11">
        <f t="shared" si="0"/>
        <v>-5.3097345132744334E-3</v>
      </c>
      <c r="J59" s="11">
        <f t="shared" si="1"/>
        <v>-6.0581583198704436E-4</v>
      </c>
      <c r="K59" s="11">
        <f t="shared" si="2"/>
        <v>7.3571051030709711E-3</v>
      </c>
    </row>
    <row r="60" spans="1:11" x14ac:dyDescent="0.15">
      <c r="A60" s="1">
        <v>43630</v>
      </c>
      <c r="B60" s="1"/>
      <c r="C60">
        <v>101.4</v>
      </c>
      <c r="D60">
        <v>98.86</v>
      </c>
      <c r="E60">
        <v>84.742090000000005</v>
      </c>
      <c r="G60" s="3">
        <v>-1.44099921414853E-3</v>
      </c>
      <c r="I60" s="11">
        <f t="shared" si="0"/>
        <v>2.3724792408066353E-3</v>
      </c>
      <c r="J60" s="11">
        <f t="shared" si="1"/>
        <v>-1.2123661345726511E-3</v>
      </c>
      <c r="K60" s="11">
        <f t="shared" si="2"/>
        <v>4.6068636049831913E-3</v>
      </c>
    </row>
    <row r="61" spans="1:11" x14ac:dyDescent="0.15">
      <c r="A61" s="1">
        <v>43633</v>
      </c>
      <c r="B61" s="1"/>
      <c r="C61">
        <v>101.5</v>
      </c>
      <c r="D61">
        <v>99.08</v>
      </c>
      <c r="E61">
        <v>84.997985999999997</v>
      </c>
      <c r="G61" s="3">
        <v>4.0215864935699798E-4</v>
      </c>
      <c r="I61" s="11">
        <f t="shared" si="0"/>
        <v>9.8619329388549559E-4</v>
      </c>
      <c r="J61" s="11">
        <f t="shared" si="1"/>
        <v>2.2253692089824195E-3</v>
      </c>
      <c r="K61" s="11">
        <f t="shared" si="2"/>
        <v>3.0197036679173728E-3</v>
      </c>
    </row>
    <row r="62" spans="1:11" x14ac:dyDescent="0.15">
      <c r="A62" s="1">
        <v>43634</v>
      </c>
      <c r="B62" s="1"/>
      <c r="C62">
        <v>102.24</v>
      </c>
      <c r="D62">
        <v>99.76</v>
      </c>
      <c r="E62">
        <v>86.656623999999994</v>
      </c>
      <c r="G62" s="3">
        <v>1.39037978199803E-2</v>
      </c>
      <c r="I62" s="11">
        <f t="shared" si="0"/>
        <v>7.2906403940886655E-3</v>
      </c>
      <c r="J62" s="11">
        <f t="shared" si="1"/>
        <v>6.8631408962456231E-3</v>
      </c>
      <c r="K62" s="11">
        <f t="shared" si="2"/>
        <v>1.951385059876598E-2</v>
      </c>
    </row>
    <row r="63" spans="1:11" x14ac:dyDescent="0.15">
      <c r="A63" s="1">
        <v>43635</v>
      </c>
      <c r="B63" s="1"/>
      <c r="C63">
        <v>101.08</v>
      </c>
      <c r="D63">
        <v>99.86</v>
      </c>
      <c r="E63">
        <v>86.211160000000007</v>
      </c>
      <c r="G63" s="3">
        <v>-2.6930889368082999E-3</v>
      </c>
      <c r="I63" s="11">
        <f t="shared" si="0"/>
        <v>-1.1345852895148667E-2</v>
      </c>
      <c r="J63" s="11">
        <f t="shared" si="1"/>
        <v>1.002405773857129E-3</v>
      </c>
      <c r="K63" s="11">
        <f t="shared" si="2"/>
        <v>-5.1405649036130319E-3</v>
      </c>
    </row>
    <row r="64" spans="1:11" x14ac:dyDescent="0.15">
      <c r="A64" s="1">
        <v>43636</v>
      </c>
      <c r="B64" s="1"/>
      <c r="C64">
        <v>102</v>
      </c>
      <c r="D64">
        <v>99.56</v>
      </c>
      <c r="E64">
        <v>86.343850000000003</v>
      </c>
      <c r="G64" s="3">
        <v>1.6932764674955001E-3</v>
      </c>
      <c r="I64" s="11">
        <f t="shared" si="0"/>
        <v>9.101701622477254E-3</v>
      </c>
      <c r="J64" s="11">
        <f t="shared" si="1"/>
        <v>-3.0042058882434608E-3</v>
      </c>
      <c r="K64" s="11">
        <f t="shared" si="2"/>
        <v>1.5391278808913889E-3</v>
      </c>
    </row>
    <row r="65" spans="1:11" x14ac:dyDescent="0.15">
      <c r="A65" s="1">
        <v>43637</v>
      </c>
      <c r="B65" s="1"/>
      <c r="C65">
        <v>101.52</v>
      </c>
      <c r="D65">
        <v>100</v>
      </c>
      <c r="E65">
        <v>85.415015999999994</v>
      </c>
      <c r="G65" s="3">
        <v>-5.5805284611766207E-3</v>
      </c>
      <c r="I65" s="11">
        <f t="shared" si="0"/>
        <v>-4.7058823529412264E-3</v>
      </c>
      <c r="J65" s="11">
        <f t="shared" si="1"/>
        <v>4.4194455604660288E-3</v>
      </c>
      <c r="K65" s="11">
        <f t="shared" si="2"/>
        <v>-1.0757384573423678E-2</v>
      </c>
    </row>
    <row r="66" spans="1:11" x14ac:dyDescent="0.15">
      <c r="A66" s="1">
        <v>43640</v>
      </c>
      <c r="B66" s="1"/>
      <c r="C66">
        <v>101.02</v>
      </c>
      <c r="D66">
        <v>99.24</v>
      </c>
      <c r="E66">
        <v>85.509795999999994</v>
      </c>
      <c r="G66" s="3">
        <v>-2.4165843312550202E-3</v>
      </c>
      <c r="I66" s="11">
        <f t="shared" si="0"/>
        <v>-4.9251379038612875E-3</v>
      </c>
      <c r="J66" s="11">
        <f t="shared" si="1"/>
        <v>-7.6000000000000512E-3</v>
      </c>
      <c r="K66" s="11">
        <f t="shared" si="2"/>
        <v>1.1096409558712939E-3</v>
      </c>
    </row>
    <row r="67" spans="1:11" x14ac:dyDescent="0.15">
      <c r="A67" s="1">
        <v>43641</v>
      </c>
      <c r="B67" s="1"/>
      <c r="C67">
        <v>101</v>
      </c>
      <c r="D67">
        <v>99</v>
      </c>
      <c r="E67">
        <v>86.154300000000006</v>
      </c>
      <c r="G67" s="3">
        <v>4.5694087658087997E-6</v>
      </c>
      <c r="I67" s="11">
        <f t="shared" si="0"/>
        <v>-1.9798059790132605E-4</v>
      </c>
      <c r="J67" s="11">
        <f t="shared" si="1"/>
        <v>-2.4183796856105388E-3</v>
      </c>
      <c r="K67" s="11">
        <f t="shared" si="2"/>
        <v>7.5371949197493571E-3</v>
      </c>
    </row>
    <row r="68" spans="1:11" x14ac:dyDescent="0.15">
      <c r="A68" s="1">
        <v>43642</v>
      </c>
      <c r="B68" s="1"/>
      <c r="C68">
        <v>100.1</v>
      </c>
      <c r="D68">
        <v>99.08</v>
      </c>
      <c r="E68">
        <v>84.372439999999997</v>
      </c>
      <c r="G68" s="3">
        <v>-6.1384017587647801E-3</v>
      </c>
      <c r="I68" s="11">
        <f t="shared" ref="I68:I131" si="3">(C68/C67)-1</f>
        <v>-8.9108910891089188E-3</v>
      </c>
      <c r="J68" s="11">
        <f t="shared" ref="J68:J131" si="4">(D68/D67)-1</f>
        <v>8.0808080808081328E-4</v>
      </c>
      <c r="K68" s="11">
        <f t="shared" ref="K68:K131" si="5">(E68/E67)-1</f>
        <v>-2.0682194620581962E-2</v>
      </c>
    </row>
    <row r="69" spans="1:11" x14ac:dyDescent="0.15">
      <c r="A69" s="1">
        <v>43643</v>
      </c>
      <c r="B69" s="1"/>
      <c r="C69">
        <v>100.56</v>
      </c>
      <c r="D69">
        <v>98.48</v>
      </c>
      <c r="E69">
        <v>84.552520000000001</v>
      </c>
      <c r="G69" s="3">
        <v>2.19871192177123E-3</v>
      </c>
      <c r="I69" s="11">
        <f t="shared" si="3"/>
        <v>4.5954045954046396E-3</v>
      </c>
      <c r="J69" s="11">
        <f t="shared" si="4"/>
        <v>-6.0557125555106284E-3</v>
      </c>
      <c r="K69" s="11">
        <f t="shared" si="5"/>
        <v>2.1343462391274493E-3</v>
      </c>
    </row>
    <row r="70" spans="1:11" x14ac:dyDescent="0.15">
      <c r="A70" s="1">
        <v>43644</v>
      </c>
      <c r="B70" s="1"/>
      <c r="C70">
        <v>101.06</v>
      </c>
      <c r="D70">
        <v>99.24</v>
      </c>
      <c r="E70">
        <v>84.543045000000006</v>
      </c>
      <c r="G70" s="3">
        <v>3.9023984808021998E-3</v>
      </c>
      <c r="I70" s="11">
        <f t="shared" si="3"/>
        <v>4.9721559268098847E-3</v>
      </c>
      <c r="J70" s="11">
        <f t="shared" si="4"/>
        <v>7.7173030056862935E-3</v>
      </c>
      <c r="K70" s="11">
        <f t="shared" si="5"/>
        <v>-1.1206052758683249E-4</v>
      </c>
    </row>
    <row r="71" spans="1:11" x14ac:dyDescent="0.15">
      <c r="A71" s="1">
        <v>43647</v>
      </c>
      <c r="B71" s="1"/>
      <c r="C71">
        <v>100.7</v>
      </c>
      <c r="D71">
        <v>99.4</v>
      </c>
      <c r="E71">
        <v>85.557180000000002</v>
      </c>
      <c r="G71" s="3">
        <v>7.2500465997216105E-3</v>
      </c>
      <c r="I71" s="11">
        <f t="shared" si="3"/>
        <v>-3.5622402533148634E-3</v>
      </c>
      <c r="J71" s="11">
        <f t="shared" si="4"/>
        <v>1.6122531237405813E-3</v>
      </c>
      <c r="K71" s="11">
        <f t="shared" si="5"/>
        <v>1.1995487032670615E-2</v>
      </c>
    </row>
    <row r="72" spans="1:11" x14ac:dyDescent="0.15">
      <c r="A72" s="1">
        <v>43648</v>
      </c>
      <c r="B72" s="1"/>
      <c r="C72">
        <v>102.12</v>
      </c>
      <c r="D72">
        <v>101.05</v>
      </c>
      <c r="E72">
        <v>86.00264</v>
      </c>
      <c r="G72" s="3">
        <v>5.1075826775142099E-3</v>
      </c>
      <c r="I72" s="11">
        <f t="shared" si="3"/>
        <v>1.4101290963257185E-2</v>
      </c>
      <c r="J72" s="11">
        <f t="shared" si="4"/>
        <v>1.6599597585512882E-2</v>
      </c>
      <c r="K72" s="11">
        <f t="shared" si="5"/>
        <v>5.2065764673403514E-3</v>
      </c>
    </row>
    <row r="73" spans="1:11" x14ac:dyDescent="0.15">
      <c r="A73" s="1">
        <v>43649</v>
      </c>
      <c r="B73" s="1"/>
      <c r="C73">
        <v>102.32</v>
      </c>
      <c r="D73">
        <v>101.5</v>
      </c>
      <c r="E73">
        <v>86.277503999999993</v>
      </c>
      <c r="G73" s="3">
        <v>4.5509035330650802E-3</v>
      </c>
      <c r="I73" s="11">
        <f t="shared" si="3"/>
        <v>1.9584802193497453E-3</v>
      </c>
      <c r="J73" s="11">
        <f t="shared" si="4"/>
        <v>4.4532409698170294E-3</v>
      </c>
      <c r="K73" s="11">
        <f t="shared" si="5"/>
        <v>3.1959949136444177E-3</v>
      </c>
    </row>
    <row r="74" spans="1:11" x14ac:dyDescent="0.15">
      <c r="A74" s="1">
        <v>43651</v>
      </c>
      <c r="B74" s="1"/>
      <c r="C74">
        <v>101.9</v>
      </c>
      <c r="D74">
        <v>100.2</v>
      </c>
      <c r="E74">
        <v>85.064329999999998</v>
      </c>
      <c r="G74" s="3">
        <v>-8.5739193553018202E-3</v>
      </c>
      <c r="I74" s="11">
        <f t="shared" si="3"/>
        <v>-4.1047693510554151E-3</v>
      </c>
      <c r="J74" s="11">
        <f t="shared" si="4"/>
        <v>-1.2807881773398977E-2</v>
      </c>
      <c r="K74" s="11">
        <f t="shared" si="5"/>
        <v>-1.4061301541593019E-2</v>
      </c>
    </row>
    <row r="75" spans="1:11" x14ac:dyDescent="0.15">
      <c r="A75" s="1">
        <v>43654</v>
      </c>
      <c r="B75" s="1"/>
      <c r="C75">
        <v>103.24</v>
      </c>
      <c r="D75">
        <v>100.4</v>
      </c>
      <c r="E75">
        <v>85.462400000000002</v>
      </c>
      <c r="G75" s="3">
        <v>1.39107830200768E-3</v>
      </c>
      <c r="I75" s="11">
        <f t="shared" si="3"/>
        <v>1.3150147203140117E-2</v>
      </c>
      <c r="J75" s="11">
        <f t="shared" si="4"/>
        <v>1.9960079840319889E-3</v>
      </c>
      <c r="K75" s="11">
        <f t="shared" si="5"/>
        <v>4.6796348128528287E-3</v>
      </c>
    </row>
    <row r="76" spans="1:11" x14ac:dyDescent="0.15">
      <c r="A76" s="1">
        <v>43655</v>
      </c>
      <c r="B76" s="1"/>
      <c r="C76">
        <v>103</v>
      </c>
      <c r="D76">
        <v>100</v>
      </c>
      <c r="E76">
        <v>86.059520000000006</v>
      </c>
      <c r="G76" s="3">
        <v>-3.2780726841619102E-3</v>
      </c>
      <c r="I76" s="11">
        <f t="shared" si="3"/>
        <v>-2.3246803564509477E-3</v>
      </c>
      <c r="J76" s="11">
        <f t="shared" si="4"/>
        <v>-3.9840637450200278E-3</v>
      </c>
      <c r="K76" s="11">
        <f t="shared" si="5"/>
        <v>6.986932264949397E-3</v>
      </c>
    </row>
    <row r="77" spans="1:11" x14ac:dyDescent="0.15">
      <c r="A77" s="1">
        <v>43656</v>
      </c>
      <c r="B77" s="1"/>
      <c r="C77">
        <v>102.84</v>
      </c>
      <c r="D77">
        <v>97.46</v>
      </c>
      <c r="E77">
        <v>85.623530000000002</v>
      </c>
      <c r="G77" s="3">
        <v>-2.38767836667075E-3</v>
      </c>
      <c r="I77" s="11">
        <f t="shared" si="3"/>
        <v>-1.5533980582523865E-3</v>
      </c>
      <c r="J77" s="11">
        <f t="shared" si="4"/>
        <v>-2.5400000000000089E-2</v>
      </c>
      <c r="K77" s="11">
        <f t="shared" si="5"/>
        <v>-5.066144919237292E-3</v>
      </c>
    </row>
    <row r="78" spans="1:11" x14ac:dyDescent="0.15">
      <c r="A78" s="1">
        <v>43657</v>
      </c>
      <c r="B78" s="1"/>
      <c r="C78">
        <v>102.04</v>
      </c>
      <c r="D78">
        <v>97.38</v>
      </c>
      <c r="E78">
        <v>84.817899999999995</v>
      </c>
      <c r="G78" s="3">
        <v>-5.83917771827446E-3</v>
      </c>
      <c r="I78" s="11">
        <f t="shared" si="3"/>
        <v>-7.779074290159449E-3</v>
      </c>
      <c r="J78" s="11">
        <f t="shared" si="4"/>
        <v>-8.2084957931460867E-4</v>
      </c>
      <c r="K78" s="11">
        <f t="shared" si="5"/>
        <v>-9.4089790505017534E-3</v>
      </c>
    </row>
    <row r="79" spans="1:11" x14ac:dyDescent="0.15">
      <c r="A79" s="1">
        <v>43658</v>
      </c>
      <c r="B79" s="1"/>
      <c r="C79">
        <v>101.5</v>
      </c>
      <c r="D79">
        <v>96.24</v>
      </c>
      <c r="E79">
        <v>82.590590000000006</v>
      </c>
      <c r="G79" s="3">
        <v>-1.17968408139714E-2</v>
      </c>
      <c r="I79" s="11">
        <f t="shared" si="3"/>
        <v>-5.2920423363387314E-3</v>
      </c>
      <c r="J79" s="11">
        <f t="shared" si="4"/>
        <v>-1.1706715958102243E-2</v>
      </c>
      <c r="K79" s="11">
        <f t="shared" si="5"/>
        <v>-2.6259905043628629E-2</v>
      </c>
    </row>
    <row r="80" spans="1:11" x14ac:dyDescent="0.15">
      <c r="A80" s="1">
        <v>43661</v>
      </c>
      <c r="B80" s="1"/>
      <c r="C80">
        <v>102.42</v>
      </c>
      <c r="D80">
        <v>96.2</v>
      </c>
      <c r="E80">
        <v>83.187700000000007</v>
      </c>
      <c r="G80" s="3">
        <v>4.6702642074864997E-3</v>
      </c>
      <c r="I80" s="11">
        <f t="shared" si="3"/>
        <v>9.0640394088670195E-3</v>
      </c>
      <c r="J80" s="11">
        <f t="shared" si="4"/>
        <v>-4.1562759767244106E-4</v>
      </c>
      <c r="K80" s="11">
        <f t="shared" si="5"/>
        <v>7.2297582569635921E-3</v>
      </c>
    </row>
    <row r="81" spans="1:11" x14ac:dyDescent="0.15">
      <c r="A81" s="1">
        <v>43662</v>
      </c>
      <c r="B81" s="1"/>
      <c r="C81">
        <v>101.9</v>
      </c>
      <c r="D81">
        <v>96.24</v>
      </c>
      <c r="E81">
        <v>83.434129999999996</v>
      </c>
      <c r="G81" s="3">
        <v>4.2762553934263502E-3</v>
      </c>
      <c r="I81" s="11">
        <f t="shared" si="3"/>
        <v>-5.0771333723881318E-3</v>
      </c>
      <c r="J81" s="11">
        <f t="shared" si="4"/>
        <v>4.1580041580036031E-4</v>
      </c>
      <c r="K81" s="11">
        <f t="shared" si="5"/>
        <v>2.9623369801063948E-3</v>
      </c>
    </row>
    <row r="82" spans="1:11" x14ac:dyDescent="0.15">
      <c r="A82" s="1">
        <v>43663</v>
      </c>
      <c r="B82" s="1"/>
      <c r="C82">
        <v>103.26</v>
      </c>
      <c r="D82">
        <v>96.8</v>
      </c>
      <c r="E82">
        <v>84.988510000000005</v>
      </c>
      <c r="G82" s="3">
        <v>9.2875809832513295E-3</v>
      </c>
      <c r="I82" s="11">
        <f t="shared" si="3"/>
        <v>1.3346418056918496E-2</v>
      </c>
      <c r="J82" s="11">
        <f t="shared" si="4"/>
        <v>5.818786367414841E-3</v>
      </c>
      <c r="K82" s="11">
        <f t="shared" si="5"/>
        <v>1.863002586591378E-2</v>
      </c>
    </row>
    <row r="83" spans="1:11" x14ac:dyDescent="0.15">
      <c r="A83" s="1">
        <v>43664</v>
      </c>
      <c r="B83" s="1"/>
      <c r="C83">
        <v>103.7</v>
      </c>
      <c r="D83">
        <v>97.02</v>
      </c>
      <c r="E83">
        <v>87.632850000000005</v>
      </c>
      <c r="G83" s="3">
        <v>6.8534234970172303E-3</v>
      </c>
      <c r="I83" s="11">
        <f t="shared" si="3"/>
        <v>4.261088514429634E-3</v>
      </c>
      <c r="J83" s="11">
        <f t="shared" si="4"/>
        <v>2.2727272727272041E-3</v>
      </c>
      <c r="K83" s="11">
        <f t="shared" si="5"/>
        <v>3.1114088245575822E-2</v>
      </c>
    </row>
    <row r="84" spans="1:11" x14ac:dyDescent="0.15">
      <c r="A84" s="1">
        <v>43665</v>
      </c>
      <c r="B84" s="1"/>
      <c r="C84">
        <v>102.6</v>
      </c>
      <c r="D84">
        <v>96.78</v>
      </c>
      <c r="E84">
        <v>87.860309999999998</v>
      </c>
      <c r="G84" s="3">
        <v>-7.3040896509525199E-3</v>
      </c>
      <c r="I84" s="11">
        <f t="shared" si="3"/>
        <v>-1.0607521697203581E-2</v>
      </c>
      <c r="J84" s="11">
        <f t="shared" si="4"/>
        <v>-2.4737167594309772E-3</v>
      </c>
      <c r="K84" s="11">
        <f t="shared" si="5"/>
        <v>2.5956019917188211E-3</v>
      </c>
    </row>
    <row r="85" spans="1:11" x14ac:dyDescent="0.15">
      <c r="A85" s="1">
        <v>43668</v>
      </c>
      <c r="B85" s="1"/>
      <c r="C85">
        <v>102.62</v>
      </c>
      <c r="D85">
        <v>96.08</v>
      </c>
      <c r="E85">
        <v>87.670760000000001</v>
      </c>
      <c r="G85" s="3">
        <v>-1.47533317514714E-3</v>
      </c>
      <c r="I85" s="11">
        <f t="shared" si="3"/>
        <v>1.9493177387919225E-4</v>
      </c>
      <c r="J85" s="11">
        <f t="shared" si="4"/>
        <v>-7.2328993593717694E-3</v>
      </c>
      <c r="K85" s="11">
        <f t="shared" si="5"/>
        <v>-2.1574019030891067E-3</v>
      </c>
    </row>
    <row r="86" spans="1:11" x14ac:dyDescent="0.15">
      <c r="A86" s="1">
        <v>43669</v>
      </c>
      <c r="B86" s="1"/>
      <c r="C86">
        <v>103.1</v>
      </c>
      <c r="D86">
        <v>95.94</v>
      </c>
      <c r="E86">
        <v>87.623369999999994</v>
      </c>
      <c r="G86" s="3">
        <v>4.3114252686402496E-3</v>
      </c>
      <c r="I86" s="11">
        <f t="shared" si="3"/>
        <v>4.6774507893196926E-3</v>
      </c>
      <c r="J86" s="11">
        <f t="shared" si="4"/>
        <v>-1.457119067443835E-3</v>
      </c>
      <c r="K86" s="11">
        <f t="shared" si="5"/>
        <v>-5.4054510306522641E-4</v>
      </c>
    </row>
    <row r="87" spans="1:11" x14ac:dyDescent="0.15">
      <c r="A87" s="1">
        <v>43670</v>
      </c>
      <c r="B87" s="1"/>
      <c r="C87">
        <v>102.72</v>
      </c>
      <c r="D87">
        <v>95.96</v>
      </c>
      <c r="E87">
        <v>86.817740000000001</v>
      </c>
      <c r="G87" s="3">
        <v>-5.7671279455424598E-3</v>
      </c>
      <c r="I87" s="11">
        <f t="shared" si="3"/>
        <v>-3.6857419980600437E-3</v>
      </c>
      <c r="J87" s="11">
        <f t="shared" si="4"/>
        <v>2.0846362309767663E-4</v>
      </c>
      <c r="K87" s="11">
        <f t="shared" si="5"/>
        <v>-9.1942366517059337E-3</v>
      </c>
    </row>
    <row r="88" spans="1:11" x14ac:dyDescent="0.15">
      <c r="A88" s="1">
        <v>43671</v>
      </c>
      <c r="B88" s="1"/>
      <c r="C88">
        <v>102.24</v>
      </c>
      <c r="D88">
        <v>96.14</v>
      </c>
      <c r="E88">
        <v>86.647139999999993</v>
      </c>
      <c r="G88" s="3">
        <v>-3.0941006649903803E-3</v>
      </c>
      <c r="I88" s="11">
        <f t="shared" si="3"/>
        <v>-4.6728971962617383E-3</v>
      </c>
      <c r="J88" s="11">
        <f t="shared" si="4"/>
        <v>1.8757815756564877E-3</v>
      </c>
      <c r="K88" s="11">
        <f t="shared" si="5"/>
        <v>-1.9650361780899628E-3</v>
      </c>
    </row>
    <row r="89" spans="1:11" x14ac:dyDescent="0.15">
      <c r="A89" s="1">
        <v>43672</v>
      </c>
      <c r="B89" s="1"/>
      <c r="C89">
        <v>104.04</v>
      </c>
      <c r="D89">
        <v>96.56</v>
      </c>
      <c r="E89">
        <v>87.623369999999994</v>
      </c>
      <c r="G89" s="3">
        <v>9.2188959688053098E-3</v>
      </c>
      <c r="I89" s="11">
        <f t="shared" si="3"/>
        <v>1.7605633802816989E-2</v>
      </c>
      <c r="J89" s="11">
        <f t="shared" si="4"/>
        <v>4.3686290825879492E-3</v>
      </c>
      <c r="K89" s="11">
        <f t="shared" si="5"/>
        <v>1.1266730788806134E-2</v>
      </c>
    </row>
    <row r="90" spans="1:11" x14ac:dyDescent="0.15">
      <c r="A90" s="1">
        <v>43675</v>
      </c>
      <c r="B90" s="1"/>
      <c r="C90">
        <v>105.22</v>
      </c>
      <c r="D90">
        <v>97.1</v>
      </c>
      <c r="E90">
        <v>86.76088</v>
      </c>
      <c r="G90" s="3">
        <v>2.8005684838561197E-4</v>
      </c>
      <c r="I90" s="11">
        <f t="shared" si="3"/>
        <v>1.1341791618608266E-2</v>
      </c>
      <c r="J90" s="11">
        <f t="shared" si="4"/>
        <v>5.5923777961888188E-3</v>
      </c>
      <c r="K90" s="11">
        <f t="shared" si="5"/>
        <v>-9.843150291982572E-3</v>
      </c>
    </row>
    <row r="91" spans="1:11" x14ac:dyDescent="0.15">
      <c r="A91" s="1">
        <v>43676</v>
      </c>
      <c r="B91" s="1"/>
      <c r="C91">
        <v>105.14</v>
      </c>
      <c r="D91">
        <v>95.32</v>
      </c>
      <c r="E91">
        <v>86.00264</v>
      </c>
      <c r="G91" s="3">
        <v>-8.0205776893008604E-3</v>
      </c>
      <c r="I91" s="11">
        <f t="shared" si="3"/>
        <v>-7.6031172780843814E-4</v>
      </c>
      <c r="J91" s="11">
        <f t="shared" si="4"/>
        <v>-1.8331616889804336E-2</v>
      </c>
      <c r="K91" s="11">
        <f t="shared" si="5"/>
        <v>-8.7394226522368168E-3</v>
      </c>
    </row>
    <row r="92" spans="1:11" x14ac:dyDescent="0.15">
      <c r="A92" s="1">
        <v>43677</v>
      </c>
      <c r="B92" s="1"/>
      <c r="C92">
        <v>105.7</v>
      </c>
      <c r="D92">
        <v>96.56</v>
      </c>
      <c r="E92">
        <v>86.685059999999993</v>
      </c>
      <c r="G92" s="3">
        <v>2.8682865751108399E-3</v>
      </c>
      <c r="I92" s="11">
        <f t="shared" si="3"/>
        <v>5.3262316910784868E-3</v>
      </c>
      <c r="J92" s="11">
        <f t="shared" si="4"/>
        <v>1.3008812421317684E-2</v>
      </c>
      <c r="K92" s="11">
        <f t="shared" si="5"/>
        <v>7.9348726969310501E-3</v>
      </c>
    </row>
    <row r="93" spans="1:11" x14ac:dyDescent="0.15">
      <c r="A93" s="1">
        <v>43679</v>
      </c>
      <c r="B93" s="1"/>
      <c r="C93">
        <v>105.24</v>
      </c>
      <c r="D93">
        <v>96.2</v>
      </c>
      <c r="E93">
        <v>85.642489999999995</v>
      </c>
      <c r="G93" s="3">
        <v>-1.16524754874068E-2</v>
      </c>
      <c r="I93" s="11">
        <f t="shared" si="3"/>
        <v>-4.3519394512773202E-3</v>
      </c>
      <c r="J93" s="11">
        <f t="shared" si="4"/>
        <v>-3.7282518641259532E-3</v>
      </c>
      <c r="K93" s="11">
        <f t="shared" si="5"/>
        <v>-1.2027101325187917E-2</v>
      </c>
    </row>
    <row r="94" spans="1:11" x14ac:dyDescent="0.15">
      <c r="A94" s="1">
        <v>43682</v>
      </c>
      <c r="B94" s="1"/>
      <c r="C94">
        <v>102.92</v>
      </c>
      <c r="D94">
        <v>94.44</v>
      </c>
      <c r="E94">
        <v>84.334530000000001</v>
      </c>
      <c r="G94" s="3">
        <v>-2.0834447471711301E-2</v>
      </c>
      <c r="I94" s="11">
        <f t="shared" si="3"/>
        <v>-2.2044849866970639E-2</v>
      </c>
      <c r="J94" s="11">
        <f t="shared" si="4"/>
        <v>-1.8295218295218296E-2</v>
      </c>
      <c r="K94" s="11">
        <f t="shared" si="5"/>
        <v>-1.5272325687868182E-2</v>
      </c>
    </row>
    <row r="95" spans="1:11" x14ac:dyDescent="0.15">
      <c r="A95" s="1">
        <v>43683</v>
      </c>
      <c r="B95" s="1"/>
      <c r="C95">
        <v>102.48</v>
      </c>
      <c r="D95">
        <v>93.58</v>
      </c>
      <c r="E95">
        <v>84.050190000000001</v>
      </c>
      <c r="G95" s="3">
        <v>-4.74494601846631E-3</v>
      </c>
      <c r="I95" s="11">
        <f t="shared" si="3"/>
        <v>-4.2751651768363486E-3</v>
      </c>
      <c r="J95" s="11">
        <f t="shared" si="4"/>
        <v>-9.1063108852180719E-3</v>
      </c>
      <c r="K95" s="11">
        <f t="shared" si="5"/>
        <v>-3.3715727116757632E-3</v>
      </c>
    </row>
    <row r="96" spans="1:11" x14ac:dyDescent="0.15">
      <c r="A96" s="1">
        <v>43684</v>
      </c>
      <c r="B96" s="1"/>
      <c r="C96">
        <v>103.9</v>
      </c>
      <c r="D96">
        <v>94.36</v>
      </c>
      <c r="E96">
        <v>81.604889999999997</v>
      </c>
      <c r="G96" s="3">
        <v>-2.0828592238389902E-3</v>
      </c>
      <c r="I96" s="11">
        <f t="shared" si="3"/>
        <v>1.3856362217018026E-2</v>
      </c>
      <c r="J96" s="11">
        <f t="shared" si="4"/>
        <v>8.3351143406711348E-3</v>
      </c>
      <c r="K96" s="11">
        <f t="shared" si="5"/>
        <v>-2.9093331020429658E-2</v>
      </c>
    </row>
    <row r="97" spans="1:11" x14ac:dyDescent="0.15">
      <c r="A97" s="1">
        <v>43685</v>
      </c>
      <c r="B97" s="1"/>
      <c r="C97">
        <v>105.56</v>
      </c>
      <c r="D97">
        <v>96.38</v>
      </c>
      <c r="E97">
        <v>84.353485000000006</v>
      </c>
      <c r="G97" s="3">
        <v>2.2820240698680799E-2</v>
      </c>
      <c r="I97" s="11">
        <f t="shared" si="3"/>
        <v>1.5976900866217392E-2</v>
      </c>
      <c r="J97" s="11">
        <f t="shared" si="4"/>
        <v>2.1407376006782552E-2</v>
      </c>
      <c r="K97" s="11">
        <f t="shared" si="5"/>
        <v>3.368174382687128E-2</v>
      </c>
    </row>
    <row r="98" spans="1:11" x14ac:dyDescent="0.15">
      <c r="A98" s="1">
        <v>43686</v>
      </c>
      <c r="B98" s="1"/>
      <c r="C98">
        <v>106.38</v>
      </c>
      <c r="D98">
        <v>97.24</v>
      </c>
      <c r="E98">
        <v>83.633160000000004</v>
      </c>
      <c r="G98" s="3">
        <v>-1.6720345273557501E-4</v>
      </c>
      <c r="I98" s="11">
        <f t="shared" si="3"/>
        <v>7.7680939749904532E-3</v>
      </c>
      <c r="J98" s="11">
        <f t="shared" si="4"/>
        <v>8.9230130732516066E-3</v>
      </c>
      <c r="K98" s="11">
        <f t="shared" si="5"/>
        <v>-8.5393626594088001E-3</v>
      </c>
    </row>
    <row r="99" spans="1:11" x14ac:dyDescent="0.15">
      <c r="A99" s="1">
        <v>43689</v>
      </c>
      <c r="B99" s="1"/>
      <c r="C99">
        <v>106.4</v>
      </c>
      <c r="D99">
        <v>97.5</v>
      </c>
      <c r="E99">
        <v>84.315574999999995</v>
      </c>
      <c r="G99" s="3">
        <v>1.03544097769625E-3</v>
      </c>
      <c r="I99" s="11">
        <f t="shared" si="3"/>
        <v>1.8800526414741725E-4</v>
      </c>
      <c r="J99" s="11">
        <f t="shared" si="4"/>
        <v>2.673796791443861E-3</v>
      </c>
      <c r="K99" s="11">
        <f t="shared" si="5"/>
        <v>8.1596223316204863E-3</v>
      </c>
    </row>
    <row r="100" spans="1:11" x14ac:dyDescent="0.15">
      <c r="A100" s="1">
        <v>43690</v>
      </c>
      <c r="B100" s="1"/>
      <c r="C100">
        <v>106.28</v>
      </c>
      <c r="D100">
        <v>98.46</v>
      </c>
      <c r="E100">
        <v>84.002799999999993</v>
      </c>
      <c r="G100" s="3">
        <v>2.6870650305519301E-3</v>
      </c>
      <c r="I100" s="11">
        <f t="shared" si="3"/>
        <v>-1.1278195488721998E-3</v>
      </c>
      <c r="J100" s="11">
        <f t="shared" si="4"/>
        <v>9.8461538461538378E-3</v>
      </c>
      <c r="K100" s="11">
        <f t="shared" si="5"/>
        <v>-3.7095756033211913E-3</v>
      </c>
    </row>
    <row r="101" spans="1:11" x14ac:dyDescent="0.15">
      <c r="A101" s="1">
        <v>43691</v>
      </c>
      <c r="B101" s="1"/>
      <c r="C101">
        <v>106.06</v>
      </c>
      <c r="D101">
        <v>97.38</v>
      </c>
      <c r="E101">
        <v>83.026579999999996</v>
      </c>
      <c r="G101" s="3">
        <v>-1.6120478538604099E-2</v>
      </c>
      <c r="I101" s="11">
        <f t="shared" si="3"/>
        <v>-2.0700037636431912E-3</v>
      </c>
      <c r="J101" s="11">
        <f t="shared" si="4"/>
        <v>-1.0968921389396646E-2</v>
      </c>
      <c r="K101" s="11">
        <f t="shared" si="5"/>
        <v>-1.1621279290690234E-2</v>
      </c>
    </row>
    <row r="102" spans="1:11" x14ac:dyDescent="0.15">
      <c r="A102" s="1">
        <v>43692</v>
      </c>
      <c r="B102" s="1"/>
      <c r="C102">
        <v>106.48</v>
      </c>
      <c r="D102">
        <v>97.36</v>
      </c>
      <c r="E102">
        <v>81.946100000000001</v>
      </c>
      <c r="G102" s="3">
        <v>-2.3081675029319403E-3</v>
      </c>
      <c r="I102" s="11">
        <f t="shared" si="3"/>
        <v>3.9600226287006546E-3</v>
      </c>
      <c r="J102" s="11">
        <f t="shared" si="4"/>
        <v>-2.0538098172107055E-4</v>
      </c>
      <c r="K102" s="11">
        <f t="shared" si="5"/>
        <v>-1.3013663817057042E-2</v>
      </c>
    </row>
    <row r="103" spans="1:11" x14ac:dyDescent="0.15">
      <c r="A103" s="1">
        <v>43693</v>
      </c>
      <c r="B103" s="1"/>
      <c r="C103">
        <v>107.76</v>
      </c>
      <c r="D103">
        <v>98.82</v>
      </c>
      <c r="E103">
        <v>82.950749999999999</v>
      </c>
      <c r="G103" s="3">
        <v>1.2713555603897699E-2</v>
      </c>
      <c r="I103" s="11">
        <f t="shared" si="3"/>
        <v>1.2021036814425345E-2</v>
      </c>
      <c r="J103" s="11">
        <f t="shared" si="4"/>
        <v>1.4995891536565331E-2</v>
      </c>
      <c r="K103" s="11">
        <f t="shared" si="5"/>
        <v>1.2259887901925781E-2</v>
      </c>
    </row>
    <row r="104" spans="1:11" x14ac:dyDescent="0.15">
      <c r="A104" s="1">
        <v>43696</v>
      </c>
      <c r="B104" s="1"/>
      <c r="C104">
        <v>109.08</v>
      </c>
      <c r="D104">
        <v>99.52</v>
      </c>
      <c r="E104">
        <v>83.301439999999999</v>
      </c>
      <c r="G104" s="3">
        <v>9.9918433740739891E-3</v>
      </c>
      <c r="I104" s="11">
        <f t="shared" si="3"/>
        <v>1.2249443207126953E-2</v>
      </c>
      <c r="J104" s="11">
        <f t="shared" si="4"/>
        <v>7.0835863185589876E-3</v>
      </c>
      <c r="K104" s="11">
        <f t="shared" si="5"/>
        <v>4.2276893216757205E-3</v>
      </c>
    </row>
    <row r="105" spans="1:11" x14ac:dyDescent="0.15">
      <c r="A105" s="1">
        <v>43697</v>
      </c>
      <c r="B105" s="1"/>
      <c r="C105">
        <v>107.96</v>
      </c>
      <c r="D105">
        <v>99</v>
      </c>
      <c r="E105">
        <v>83.064490000000006</v>
      </c>
      <c r="G105" s="3">
        <v>-5.6188543396348198E-3</v>
      </c>
      <c r="I105" s="11">
        <f t="shared" si="3"/>
        <v>-1.0267693436010306E-2</v>
      </c>
      <c r="J105" s="11">
        <f t="shared" si="4"/>
        <v>-5.2250803858520101E-3</v>
      </c>
      <c r="K105" s="11">
        <f t="shared" si="5"/>
        <v>-2.8444886426932658E-3</v>
      </c>
    </row>
    <row r="106" spans="1:11" x14ac:dyDescent="0.15">
      <c r="A106" s="1">
        <v>43698</v>
      </c>
      <c r="B106" s="1"/>
      <c r="C106">
        <v>108.84</v>
      </c>
      <c r="D106">
        <v>99.7</v>
      </c>
      <c r="E106">
        <v>83.936454999999995</v>
      </c>
      <c r="G106" s="3">
        <v>7.9549230104316512E-3</v>
      </c>
      <c r="I106" s="11">
        <f t="shared" si="3"/>
        <v>8.1511670989256046E-3</v>
      </c>
      <c r="J106" s="11">
        <f t="shared" si="4"/>
        <v>7.0707070707070052E-3</v>
      </c>
      <c r="K106" s="11">
        <f t="shared" si="5"/>
        <v>1.0497446020555801E-2</v>
      </c>
    </row>
    <row r="107" spans="1:11" x14ac:dyDescent="0.15">
      <c r="A107" s="1">
        <v>43699</v>
      </c>
      <c r="B107" s="1"/>
      <c r="C107">
        <v>108.3</v>
      </c>
      <c r="D107">
        <v>99.56</v>
      </c>
      <c r="E107">
        <v>83.178229999999999</v>
      </c>
      <c r="G107" s="3">
        <v>-4.3265719605851596E-3</v>
      </c>
      <c r="I107" s="11">
        <f t="shared" si="3"/>
        <v>-4.9614112458655768E-3</v>
      </c>
      <c r="J107" s="11">
        <f t="shared" si="4"/>
        <v>-1.4042126379137931E-3</v>
      </c>
      <c r="K107" s="11">
        <f t="shared" si="5"/>
        <v>-9.0333216955611473E-3</v>
      </c>
    </row>
    <row r="108" spans="1:11" x14ac:dyDescent="0.15">
      <c r="A108" s="1">
        <v>43700</v>
      </c>
      <c r="B108" s="1"/>
      <c r="C108">
        <v>107.9</v>
      </c>
      <c r="D108">
        <v>98.8</v>
      </c>
      <c r="E108">
        <v>82.780150000000006</v>
      </c>
      <c r="G108" s="3">
        <v>-6.1722263564172293E-3</v>
      </c>
      <c r="I108" s="11">
        <f t="shared" si="3"/>
        <v>-3.6934441366573978E-3</v>
      </c>
      <c r="J108" s="11">
        <f t="shared" si="4"/>
        <v>-7.6335877862595547E-3</v>
      </c>
      <c r="K108" s="11">
        <f t="shared" si="5"/>
        <v>-4.7858676483016893E-3</v>
      </c>
    </row>
    <row r="109" spans="1:11" x14ac:dyDescent="0.15">
      <c r="A109" s="1">
        <v>43703</v>
      </c>
      <c r="B109" s="1"/>
      <c r="C109">
        <v>108.08</v>
      </c>
      <c r="D109">
        <v>98.92</v>
      </c>
      <c r="E109">
        <v>81.851320000000001</v>
      </c>
      <c r="G109" s="3">
        <v>-2.9911405909460696E-3</v>
      </c>
      <c r="I109" s="11">
        <f t="shared" si="3"/>
        <v>1.6682113067654214E-3</v>
      </c>
      <c r="J109" s="11">
        <f t="shared" si="4"/>
        <v>1.2145748987855143E-3</v>
      </c>
      <c r="K109" s="11">
        <f t="shared" si="5"/>
        <v>-1.1220443548362824E-2</v>
      </c>
    </row>
    <row r="110" spans="1:11" x14ac:dyDescent="0.15">
      <c r="A110" s="1">
        <v>43704</v>
      </c>
      <c r="B110" s="1"/>
      <c r="C110">
        <v>109.06</v>
      </c>
      <c r="D110">
        <v>98.58</v>
      </c>
      <c r="E110">
        <v>83.604730000000004</v>
      </c>
      <c r="G110" s="3">
        <v>7.23026763180589E-3</v>
      </c>
      <c r="I110" s="11">
        <f t="shared" si="3"/>
        <v>9.0673575129534001E-3</v>
      </c>
      <c r="J110" s="11">
        <f t="shared" si="4"/>
        <v>-3.4371209057825203E-3</v>
      </c>
      <c r="K110" s="11">
        <f t="shared" si="5"/>
        <v>2.1421890325042936E-2</v>
      </c>
    </row>
    <row r="111" spans="1:11" x14ac:dyDescent="0.15">
      <c r="A111" s="1">
        <v>43705</v>
      </c>
      <c r="B111" s="1"/>
      <c r="C111">
        <v>109.28</v>
      </c>
      <c r="D111">
        <v>97.8</v>
      </c>
      <c r="E111">
        <v>83.036060000000006</v>
      </c>
      <c r="G111" s="3">
        <v>-2.8498316893800202E-3</v>
      </c>
      <c r="I111" s="11">
        <f t="shared" si="3"/>
        <v>2.0172382174949988E-3</v>
      </c>
      <c r="J111" s="11">
        <f t="shared" si="4"/>
        <v>-7.9123554473524704E-3</v>
      </c>
      <c r="K111" s="11">
        <f t="shared" si="5"/>
        <v>-6.8018878836161312E-3</v>
      </c>
    </row>
    <row r="112" spans="1:11" x14ac:dyDescent="0.15">
      <c r="A112" s="1">
        <v>43706</v>
      </c>
      <c r="B112" s="1"/>
      <c r="C112">
        <v>110.3</v>
      </c>
      <c r="D112">
        <v>98.12</v>
      </c>
      <c r="E112">
        <v>83.263530000000003</v>
      </c>
      <c r="G112" s="3">
        <v>8.2277092322326998E-3</v>
      </c>
      <c r="I112" s="11">
        <f t="shared" si="3"/>
        <v>9.3338213762810263E-3</v>
      </c>
      <c r="J112" s="11">
        <f t="shared" si="4"/>
        <v>3.2719836400818547E-3</v>
      </c>
      <c r="K112" s="11">
        <f t="shared" si="5"/>
        <v>2.7394122505330909E-3</v>
      </c>
    </row>
    <row r="113" spans="1:11" x14ac:dyDescent="0.15">
      <c r="A113" s="1">
        <v>43707</v>
      </c>
      <c r="B113" s="1"/>
      <c r="C113">
        <v>111</v>
      </c>
      <c r="D113">
        <v>95.16</v>
      </c>
      <c r="E113">
        <v>84.362970000000004</v>
      </c>
      <c r="G113" s="3">
        <v>5.8112891211081694E-3</v>
      </c>
      <c r="I113" s="11">
        <f t="shared" si="3"/>
        <v>6.346328195829587E-3</v>
      </c>
      <c r="J113" s="11">
        <f t="shared" si="4"/>
        <v>-3.016714227476569E-2</v>
      </c>
      <c r="K113" s="11">
        <f t="shared" si="5"/>
        <v>1.3204340483762733E-2</v>
      </c>
    </row>
    <row r="114" spans="1:11" x14ac:dyDescent="0.15">
      <c r="A114" s="1">
        <v>43711</v>
      </c>
      <c r="B114" s="1"/>
      <c r="C114">
        <v>110.94</v>
      </c>
      <c r="D114">
        <v>96.94</v>
      </c>
      <c r="E114">
        <v>83.528909999999996</v>
      </c>
      <c r="G114" s="3">
        <v>-4.3401838598113801E-3</v>
      </c>
      <c r="I114" s="11">
        <f t="shared" si="3"/>
        <v>-5.4054054054053502E-4</v>
      </c>
      <c r="J114" s="11">
        <f t="shared" si="4"/>
        <v>1.8705338377469571E-2</v>
      </c>
      <c r="K114" s="11">
        <f t="shared" si="5"/>
        <v>-9.8865651600460458E-3</v>
      </c>
    </row>
    <row r="115" spans="1:11" x14ac:dyDescent="0.15">
      <c r="A115" s="1">
        <v>43712</v>
      </c>
      <c r="B115" s="1"/>
      <c r="C115">
        <v>112</v>
      </c>
      <c r="D115">
        <v>97.76</v>
      </c>
      <c r="E115">
        <v>83.149795999999995</v>
      </c>
      <c r="G115" s="3">
        <v>4.2520955904883301E-3</v>
      </c>
      <c r="I115" s="11">
        <f t="shared" si="3"/>
        <v>9.5547142599603507E-3</v>
      </c>
      <c r="J115" s="11">
        <f t="shared" si="4"/>
        <v>8.4588405199093053E-3</v>
      </c>
      <c r="K115" s="11">
        <f t="shared" si="5"/>
        <v>-4.5387159966531199E-3</v>
      </c>
    </row>
    <row r="116" spans="1:11" x14ac:dyDescent="0.15">
      <c r="A116" s="1">
        <v>43713</v>
      </c>
      <c r="B116" s="1"/>
      <c r="C116">
        <v>111.9</v>
      </c>
      <c r="D116">
        <v>99.3</v>
      </c>
      <c r="E116">
        <v>83.576300000000003</v>
      </c>
      <c r="G116" s="3">
        <v>8.9413704149796606E-3</v>
      </c>
      <c r="I116" s="11">
        <f t="shared" si="3"/>
        <v>-8.9285714285713969E-4</v>
      </c>
      <c r="J116" s="11">
        <f t="shared" si="4"/>
        <v>1.5752864157119406E-2</v>
      </c>
      <c r="K116" s="11">
        <f t="shared" si="5"/>
        <v>5.1293451158918035E-3</v>
      </c>
    </row>
    <row r="117" spans="1:11" x14ac:dyDescent="0.15">
      <c r="A117" s="1">
        <v>43714</v>
      </c>
      <c r="B117" s="1"/>
      <c r="C117">
        <v>113.2</v>
      </c>
      <c r="D117">
        <v>100.1</v>
      </c>
      <c r="E117">
        <v>84.258709999999994</v>
      </c>
      <c r="G117" s="3">
        <v>9.09013002789405E-3</v>
      </c>
      <c r="I117" s="11">
        <f t="shared" si="3"/>
        <v>1.1617515638963294E-2</v>
      </c>
      <c r="J117" s="11">
        <f t="shared" si="4"/>
        <v>8.0563947633434108E-3</v>
      </c>
      <c r="K117" s="11">
        <f t="shared" si="5"/>
        <v>8.165113794221357E-3</v>
      </c>
    </row>
    <row r="118" spans="1:11" x14ac:dyDescent="0.15">
      <c r="A118" s="1">
        <v>43717</v>
      </c>
      <c r="B118" s="1"/>
      <c r="C118">
        <v>110.8</v>
      </c>
      <c r="D118">
        <v>101.75</v>
      </c>
      <c r="E118">
        <v>83.917500000000004</v>
      </c>
      <c r="G118" s="3">
        <v>-1.4341374724501298E-3</v>
      </c>
      <c r="I118" s="11">
        <f t="shared" si="3"/>
        <v>-2.1201413427561877E-2</v>
      </c>
      <c r="J118" s="11">
        <f t="shared" si="4"/>
        <v>1.6483516483516647E-2</v>
      </c>
      <c r="K118" s="11">
        <f t="shared" si="5"/>
        <v>-4.0495516724620151E-3</v>
      </c>
    </row>
    <row r="119" spans="1:11" x14ac:dyDescent="0.15">
      <c r="A119" s="1">
        <v>43718</v>
      </c>
      <c r="B119" s="1"/>
      <c r="C119">
        <v>109</v>
      </c>
      <c r="D119">
        <v>102.3</v>
      </c>
      <c r="E119">
        <v>82.751720000000006</v>
      </c>
      <c r="G119" s="3">
        <v>-3.8658454435030998E-3</v>
      </c>
      <c r="I119" s="11">
        <f t="shared" si="3"/>
        <v>-1.6245487364620947E-2</v>
      </c>
      <c r="J119" s="11">
        <f t="shared" si="4"/>
        <v>5.4054054054053502E-3</v>
      </c>
      <c r="K119" s="11">
        <f t="shared" si="5"/>
        <v>-1.3891977239550712E-2</v>
      </c>
    </row>
    <row r="120" spans="1:11" x14ac:dyDescent="0.15">
      <c r="A120" s="1">
        <v>43719</v>
      </c>
      <c r="B120" s="1"/>
      <c r="C120">
        <v>109.48</v>
      </c>
      <c r="D120">
        <v>102.9</v>
      </c>
      <c r="E120">
        <v>83.339349999999996</v>
      </c>
      <c r="G120" s="3">
        <v>7.7946033515015004E-3</v>
      </c>
      <c r="I120" s="11">
        <f t="shared" si="3"/>
        <v>4.4036697247706869E-3</v>
      </c>
      <c r="J120" s="11">
        <f t="shared" si="4"/>
        <v>5.8651026392961825E-3</v>
      </c>
      <c r="K120" s="11">
        <f t="shared" si="5"/>
        <v>7.1011212818294922E-3</v>
      </c>
    </row>
    <row r="121" spans="1:11" x14ac:dyDescent="0.15">
      <c r="A121" s="1">
        <v>43720</v>
      </c>
      <c r="B121" s="1"/>
      <c r="C121">
        <v>109.98</v>
      </c>
      <c r="D121">
        <v>103.25</v>
      </c>
      <c r="E121">
        <v>83.405690000000007</v>
      </c>
      <c r="G121" s="3">
        <v>-4.4495229769203598E-4</v>
      </c>
      <c r="I121" s="11">
        <f t="shared" si="3"/>
        <v>4.5670442089880137E-3</v>
      </c>
      <c r="J121" s="11">
        <f t="shared" si="4"/>
        <v>3.4013605442175798E-3</v>
      </c>
      <c r="K121" s="11">
        <f t="shared" si="5"/>
        <v>7.9602252717370092E-4</v>
      </c>
    </row>
    <row r="122" spans="1:11" x14ac:dyDescent="0.15">
      <c r="A122" s="1">
        <v>43721</v>
      </c>
      <c r="B122" s="1"/>
      <c r="C122">
        <v>106.26</v>
      </c>
      <c r="D122">
        <v>103.05</v>
      </c>
      <c r="E122">
        <v>82.135660000000001</v>
      </c>
      <c r="G122" s="3">
        <v>-4.6315025392672498E-3</v>
      </c>
      <c r="I122" s="11">
        <f t="shared" si="3"/>
        <v>-3.3824331696672094E-2</v>
      </c>
      <c r="J122" s="11">
        <f t="shared" si="4"/>
        <v>-1.9370460048426796E-3</v>
      </c>
      <c r="K122" s="11">
        <f t="shared" si="5"/>
        <v>-1.5227138580113708E-2</v>
      </c>
    </row>
    <row r="123" spans="1:11" x14ac:dyDescent="0.15">
      <c r="A123" s="1">
        <v>43724</v>
      </c>
      <c r="B123" s="1"/>
      <c r="C123">
        <v>105.26</v>
      </c>
      <c r="D123">
        <v>102.2</v>
      </c>
      <c r="E123">
        <v>81.367940000000004</v>
      </c>
      <c r="G123" s="3">
        <v>-7.7784492017094397E-3</v>
      </c>
      <c r="I123" s="11">
        <f t="shared" si="3"/>
        <v>-9.4108789760963818E-3</v>
      </c>
      <c r="J123" s="11">
        <f t="shared" si="4"/>
        <v>-8.2484230955846005E-3</v>
      </c>
      <c r="K123" s="11">
        <f t="shared" si="5"/>
        <v>-9.3469754793471527E-3</v>
      </c>
    </row>
    <row r="124" spans="1:11" x14ac:dyDescent="0.15">
      <c r="A124" s="1">
        <v>43725</v>
      </c>
      <c r="B124" s="1"/>
      <c r="C124">
        <v>106.9</v>
      </c>
      <c r="D124">
        <v>101.6</v>
      </c>
      <c r="E124">
        <v>81.41534</v>
      </c>
      <c r="G124" s="3">
        <v>4.4764177086420399E-3</v>
      </c>
      <c r="I124" s="11">
        <f t="shared" si="3"/>
        <v>1.5580467414022525E-2</v>
      </c>
      <c r="J124" s="11">
        <f t="shared" si="4"/>
        <v>-5.8708414872798986E-3</v>
      </c>
      <c r="K124" s="11">
        <f t="shared" si="5"/>
        <v>5.8253901966787147E-4</v>
      </c>
    </row>
    <row r="125" spans="1:11" x14ac:dyDescent="0.15">
      <c r="A125" s="1">
        <v>43726</v>
      </c>
      <c r="B125" s="1"/>
      <c r="C125">
        <v>106.94</v>
      </c>
      <c r="D125">
        <v>102.1</v>
      </c>
      <c r="E125">
        <v>81.301599999999993</v>
      </c>
      <c r="G125" s="3">
        <v>5.0216385989631997E-4</v>
      </c>
      <c r="I125" s="11">
        <f t="shared" si="3"/>
        <v>3.7418147801671076E-4</v>
      </c>
      <c r="J125" s="11">
        <f t="shared" si="4"/>
        <v>4.9212598425196763E-3</v>
      </c>
      <c r="K125" s="11">
        <f t="shared" si="5"/>
        <v>-1.3970340233180334E-3</v>
      </c>
    </row>
    <row r="126" spans="1:11" x14ac:dyDescent="0.15">
      <c r="A126" s="1">
        <v>43727</v>
      </c>
      <c r="B126" s="1"/>
      <c r="C126">
        <v>107.22</v>
      </c>
      <c r="D126">
        <v>102.6</v>
      </c>
      <c r="E126">
        <v>81.396379999999994</v>
      </c>
      <c r="G126" s="3">
        <v>4.5527799172235799E-3</v>
      </c>
      <c r="I126" s="11">
        <f t="shared" si="3"/>
        <v>2.6182906302598674E-3</v>
      </c>
      <c r="J126" s="11">
        <f t="shared" si="4"/>
        <v>4.8971596474045587E-3</v>
      </c>
      <c r="K126" s="11">
        <f t="shared" si="5"/>
        <v>1.1657827152233846E-3</v>
      </c>
    </row>
    <row r="127" spans="1:11" x14ac:dyDescent="0.15">
      <c r="A127" s="1">
        <v>43728</v>
      </c>
      <c r="B127" s="1"/>
      <c r="C127">
        <v>106.26</v>
      </c>
      <c r="D127">
        <v>102.25</v>
      </c>
      <c r="E127">
        <v>81.756540000000001</v>
      </c>
      <c r="G127" s="3">
        <v>-7.5770708858080506E-4</v>
      </c>
      <c r="I127" s="11">
        <f t="shared" si="3"/>
        <v>-8.9535534415220441E-3</v>
      </c>
      <c r="J127" s="11">
        <f t="shared" si="4"/>
        <v>-3.4113060428849762E-3</v>
      </c>
      <c r="K127" s="11">
        <f t="shared" si="5"/>
        <v>4.4247668016685893E-3</v>
      </c>
    </row>
    <row r="128" spans="1:11" x14ac:dyDescent="0.15">
      <c r="A128" s="1">
        <v>43731</v>
      </c>
      <c r="B128" s="1"/>
      <c r="C128">
        <v>107.12</v>
      </c>
      <c r="D128">
        <v>102.65</v>
      </c>
      <c r="E128">
        <v>81.178380000000004</v>
      </c>
      <c r="G128" s="3">
        <v>-5.9109101786102205E-3</v>
      </c>
      <c r="I128" s="11">
        <f t="shared" si="3"/>
        <v>8.093355919442935E-3</v>
      </c>
      <c r="J128" s="11">
        <f t="shared" si="4"/>
        <v>3.9119804400977731E-3</v>
      </c>
      <c r="K128" s="11">
        <f t="shared" si="5"/>
        <v>-7.0717278397544048E-3</v>
      </c>
    </row>
    <row r="129" spans="1:11" x14ac:dyDescent="0.15">
      <c r="A129" s="1">
        <v>43732</v>
      </c>
      <c r="B129" s="1"/>
      <c r="C129">
        <v>108.2</v>
      </c>
      <c r="D129">
        <v>102.4</v>
      </c>
      <c r="E129">
        <v>81.216300000000004</v>
      </c>
      <c r="G129" s="3">
        <v>-6.0830205324546795E-4</v>
      </c>
      <c r="I129" s="11">
        <f t="shared" si="3"/>
        <v>1.0082150858849781E-2</v>
      </c>
      <c r="J129" s="11">
        <f t="shared" si="4"/>
        <v>-2.4354603019970389E-3</v>
      </c>
      <c r="K129" s="11">
        <f t="shared" si="5"/>
        <v>4.6711944732091837E-4</v>
      </c>
    </row>
    <row r="130" spans="1:11" x14ac:dyDescent="0.15">
      <c r="A130" s="1">
        <v>43733</v>
      </c>
      <c r="B130" s="1"/>
      <c r="C130">
        <v>106.76</v>
      </c>
      <c r="D130">
        <v>102.45</v>
      </c>
      <c r="E130">
        <v>80.49597</v>
      </c>
      <c r="G130" s="3">
        <v>-7.6549755322690106E-3</v>
      </c>
      <c r="I130" s="11">
        <f t="shared" si="3"/>
        <v>-1.3308687615526726E-2</v>
      </c>
      <c r="J130" s="11">
        <f t="shared" si="4"/>
        <v>4.8828125E-4</v>
      </c>
      <c r="K130" s="11">
        <f t="shared" si="5"/>
        <v>-8.8692787039055254E-3</v>
      </c>
    </row>
    <row r="131" spans="1:11" x14ac:dyDescent="0.15">
      <c r="A131" s="1">
        <v>43734</v>
      </c>
      <c r="B131" s="1"/>
      <c r="C131">
        <v>107.94</v>
      </c>
      <c r="D131">
        <v>104.25</v>
      </c>
      <c r="E131">
        <v>81.604889999999997</v>
      </c>
      <c r="G131" s="3">
        <v>9.6713855051186997E-3</v>
      </c>
      <c r="I131" s="11">
        <f t="shared" si="3"/>
        <v>1.1052828774821943E-2</v>
      </c>
      <c r="J131" s="11">
        <f t="shared" si="4"/>
        <v>1.7569546120058455E-2</v>
      </c>
      <c r="K131" s="11">
        <f t="shared" si="5"/>
        <v>1.3776093387035449E-2</v>
      </c>
    </row>
    <row r="132" spans="1:11" x14ac:dyDescent="0.15">
      <c r="A132" s="1">
        <v>43735</v>
      </c>
      <c r="B132" s="1"/>
      <c r="C132">
        <v>107.7</v>
      </c>
      <c r="D132">
        <v>104</v>
      </c>
      <c r="E132">
        <v>81.870270000000005</v>
      </c>
      <c r="G132" s="3">
        <v>2.7070201024692597E-3</v>
      </c>
      <c r="I132" s="11">
        <f t="shared" ref="I132:I195" si="6">(C132/C131)-1</f>
        <v>-2.2234574763757564E-3</v>
      </c>
      <c r="J132" s="11">
        <f t="shared" ref="J132:J195" si="7">(D132/D131)-1</f>
        <v>-2.3980815347721673E-3</v>
      </c>
      <c r="K132" s="11">
        <f t="shared" ref="K132:K195" si="8">(E132/E131)-1</f>
        <v>3.2520110008114056E-3</v>
      </c>
    </row>
    <row r="133" spans="1:11" x14ac:dyDescent="0.15">
      <c r="A133" s="1">
        <v>43738</v>
      </c>
      <c r="B133" s="1"/>
      <c r="C133">
        <v>108.28</v>
      </c>
      <c r="D133">
        <v>104.1</v>
      </c>
      <c r="E133">
        <v>82.021919999999994</v>
      </c>
      <c r="G133" s="3">
        <v>4.0356839337576302E-3</v>
      </c>
      <c r="I133" s="11">
        <f t="shared" si="6"/>
        <v>5.3853296193129285E-3</v>
      </c>
      <c r="J133" s="11">
        <f t="shared" si="7"/>
        <v>9.6153846153845812E-4</v>
      </c>
      <c r="K133" s="11">
        <f t="shared" si="8"/>
        <v>1.8523207508658324E-3</v>
      </c>
    </row>
    <row r="134" spans="1:11" x14ac:dyDescent="0.15">
      <c r="A134" s="1">
        <v>43739</v>
      </c>
      <c r="B134" s="1"/>
      <c r="C134">
        <v>106.38</v>
      </c>
      <c r="D134">
        <v>103.8</v>
      </c>
      <c r="E134">
        <v>81.121510000000001</v>
      </c>
      <c r="G134" s="3">
        <v>-1.2484481770194501E-2</v>
      </c>
      <c r="I134" s="11">
        <f t="shared" si="6"/>
        <v>-1.7547100110823832E-2</v>
      </c>
      <c r="J134" s="11">
        <f t="shared" si="7"/>
        <v>-2.8818443804033977E-3</v>
      </c>
      <c r="K134" s="11">
        <f t="shared" si="8"/>
        <v>-1.0977675236083173E-2</v>
      </c>
    </row>
    <row r="135" spans="1:11" x14ac:dyDescent="0.15">
      <c r="A135" s="1">
        <v>43740</v>
      </c>
      <c r="B135" s="1"/>
      <c r="C135">
        <v>105.26</v>
      </c>
      <c r="D135">
        <v>102.15</v>
      </c>
      <c r="E135">
        <v>79.756699999999995</v>
      </c>
      <c r="G135" s="3">
        <v>-1.9615258531737699E-2</v>
      </c>
      <c r="I135" s="11">
        <f t="shared" si="6"/>
        <v>-1.0528294792254145E-2</v>
      </c>
      <c r="J135" s="11">
        <f t="shared" si="7"/>
        <v>-1.5895953757225301E-2</v>
      </c>
      <c r="K135" s="11">
        <f t="shared" si="8"/>
        <v>-1.6824267694228179E-2</v>
      </c>
    </row>
    <row r="136" spans="1:11" x14ac:dyDescent="0.15">
      <c r="A136" s="1">
        <v>43741</v>
      </c>
      <c r="B136" s="1"/>
      <c r="C136">
        <v>106.12</v>
      </c>
      <c r="D136">
        <v>102</v>
      </c>
      <c r="E136">
        <v>80.192679999999996</v>
      </c>
      <c r="G136" s="3">
        <v>3.2367862191517901E-4</v>
      </c>
      <c r="I136" s="11">
        <f t="shared" si="6"/>
        <v>8.1702451073533133E-3</v>
      </c>
      <c r="J136" s="11">
        <f t="shared" si="7"/>
        <v>-1.468428781204123E-3</v>
      </c>
      <c r="K136" s="11">
        <f t="shared" si="8"/>
        <v>5.4663746117880052E-3</v>
      </c>
    </row>
    <row r="137" spans="1:11" x14ac:dyDescent="0.15">
      <c r="A137" s="1">
        <v>43742</v>
      </c>
      <c r="B137" s="1"/>
      <c r="C137">
        <v>106.84</v>
      </c>
      <c r="D137">
        <v>101.8</v>
      </c>
      <c r="E137">
        <v>80.68553</v>
      </c>
      <c r="G137" s="3">
        <v>6.8934002014002706E-3</v>
      </c>
      <c r="I137" s="11">
        <f t="shared" si="6"/>
        <v>6.7847719562759146E-3</v>
      </c>
      <c r="J137" s="11">
        <f t="shared" si="7"/>
        <v>-1.9607843137254832E-3</v>
      </c>
      <c r="K137" s="11">
        <f t="shared" si="8"/>
        <v>6.1458227858204317E-3</v>
      </c>
    </row>
    <row r="138" spans="1:11" x14ac:dyDescent="0.15">
      <c r="A138" s="1">
        <v>43745</v>
      </c>
      <c r="B138" s="1"/>
      <c r="C138">
        <v>107.8</v>
      </c>
      <c r="D138">
        <v>103</v>
      </c>
      <c r="E138">
        <v>81.41534</v>
      </c>
      <c r="G138" s="3">
        <v>8.7859143646573604E-3</v>
      </c>
      <c r="I138" s="11">
        <f t="shared" si="6"/>
        <v>8.9853987270684943E-3</v>
      </c>
      <c r="J138" s="11">
        <f t="shared" si="7"/>
        <v>1.1787819253438192E-2</v>
      </c>
      <c r="K138" s="11">
        <f t="shared" si="8"/>
        <v>9.0451162680593722E-3</v>
      </c>
    </row>
    <row r="139" spans="1:11" x14ac:dyDescent="0.15">
      <c r="A139" s="1">
        <v>43746</v>
      </c>
      <c r="B139" s="1"/>
      <c r="C139">
        <v>107.1</v>
      </c>
      <c r="D139">
        <v>102.3</v>
      </c>
      <c r="E139">
        <v>80.287459999999996</v>
      </c>
      <c r="G139" s="3">
        <v>-1.1481258505041801E-2</v>
      </c>
      <c r="I139" s="11">
        <f t="shared" si="6"/>
        <v>-6.4935064935065512E-3</v>
      </c>
      <c r="J139" s="11">
        <f t="shared" si="7"/>
        <v>-6.7961165048543437E-3</v>
      </c>
      <c r="K139" s="11">
        <f t="shared" si="8"/>
        <v>-1.3853408952170465E-2</v>
      </c>
    </row>
    <row r="140" spans="1:11" x14ac:dyDescent="0.15">
      <c r="A140" s="1">
        <v>43747</v>
      </c>
      <c r="B140" s="1"/>
      <c r="C140">
        <v>107.54</v>
      </c>
      <c r="D140">
        <v>102.5</v>
      </c>
      <c r="E140">
        <v>80.56232</v>
      </c>
      <c r="G140" s="3">
        <v>3.0418598871371199E-3</v>
      </c>
      <c r="I140" s="11">
        <f t="shared" si="6"/>
        <v>4.1083099906631393E-3</v>
      </c>
      <c r="J140" s="11">
        <f t="shared" si="7"/>
        <v>1.9550342130987275E-3</v>
      </c>
      <c r="K140" s="11">
        <f t="shared" si="8"/>
        <v>3.4234486929840546E-3</v>
      </c>
    </row>
    <row r="141" spans="1:11" x14ac:dyDescent="0.15">
      <c r="A141" s="1">
        <v>43748</v>
      </c>
      <c r="B141" s="1"/>
      <c r="C141">
        <v>107.54</v>
      </c>
      <c r="D141">
        <v>103</v>
      </c>
      <c r="E141">
        <v>80.94144</v>
      </c>
      <c r="G141" s="3">
        <v>7.4231221553144799E-3</v>
      </c>
      <c r="I141" s="11">
        <f t="shared" si="6"/>
        <v>0</v>
      </c>
      <c r="J141" s="11">
        <f t="shared" si="7"/>
        <v>4.8780487804878092E-3</v>
      </c>
      <c r="K141" s="11">
        <f t="shared" si="8"/>
        <v>4.7059220737437624E-3</v>
      </c>
    </row>
    <row r="142" spans="1:11" x14ac:dyDescent="0.15">
      <c r="A142" s="1">
        <v>43749</v>
      </c>
      <c r="B142" s="1"/>
      <c r="C142">
        <v>106.78</v>
      </c>
      <c r="D142">
        <v>103.55</v>
      </c>
      <c r="E142">
        <v>82.164090000000002</v>
      </c>
      <c r="G142" s="3">
        <v>1.1549071603047001E-2</v>
      </c>
      <c r="I142" s="11">
        <f t="shared" si="6"/>
        <v>-7.0671378091873294E-3</v>
      </c>
      <c r="J142" s="11">
        <f t="shared" si="7"/>
        <v>5.3398058252427383E-3</v>
      </c>
      <c r="K142" s="11">
        <f t="shared" si="8"/>
        <v>1.5105365063927678E-2</v>
      </c>
    </row>
    <row r="143" spans="1:11" x14ac:dyDescent="0.15">
      <c r="A143" s="1">
        <v>43752</v>
      </c>
      <c r="B143" s="1"/>
      <c r="C143">
        <v>106.06</v>
      </c>
      <c r="D143">
        <v>101.3</v>
      </c>
      <c r="E143">
        <v>81.472200000000001</v>
      </c>
      <c r="G143" s="3">
        <v>-5.3059506313849402E-3</v>
      </c>
      <c r="I143" s="11">
        <f t="shared" si="6"/>
        <v>-6.7428357370293845E-3</v>
      </c>
      <c r="J143" s="11">
        <f t="shared" si="7"/>
        <v>-2.1728633510381457E-2</v>
      </c>
      <c r="K143" s="11">
        <f t="shared" si="8"/>
        <v>-8.4208320204118836E-3</v>
      </c>
    </row>
    <row r="144" spans="1:11" x14ac:dyDescent="0.15">
      <c r="A144" s="1">
        <v>43753</v>
      </c>
      <c r="B144" s="1"/>
      <c r="C144">
        <v>105.94</v>
      </c>
      <c r="D144">
        <v>102.9</v>
      </c>
      <c r="E144">
        <v>81.822879999999998</v>
      </c>
      <c r="G144" s="3">
        <v>8.4820867699193503E-3</v>
      </c>
      <c r="I144" s="11">
        <f t="shared" si="6"/>
        <v>-1.1314350367717108E-3</v>
      </c>
      <c r="J144" s="11">
        <f t="shared" si="7"/>
        <v>1.5794669299111552E-2</v>
      </c>
      <c r="K144" s="11">
        <f t="shared" si="8"/>
        <v>4.3042902977947772E-3</v>
      </c>
    </row>
    <row r="145" spans="1:11" x14ac:dyDescent="0.15">
      <c r="A145" s="1">
        <v>43754</v>
      </c>
      <c r="B145" s="1"/>
      <c r="C145">
        <v>106.06</v>
      </c>
      <c r="D145">
        <v>102.2</v>
      </c>
      <c r="E145">
        <v>81.889229999999998</v>
      </c>
      <c r="G145" s="3">
        <v>-1.6181464226032699E-3</v>
      </c>
      <c r="I145" s="11">
        <f t="shared" si="6"/>
        <v>1.1327166320558302E-3</v>
      </c>
      <c r="J145" s="11">
        <f t="shared" si="7"/>
        <v>-6.8027210884353817E-3</v>
      </c>
      <c r="K145" s="11">
        <f t="shared" si="8"/>
        <v>8.108978808860634E-4</v>
      </c>
    </row>
    <row r="146" spans="1:11" x14ac:dyDescent="0.15">
      <c r="A146" s="1">
        <v>43755</v>
      </c>
      <c r="B146" s="1"/>
      <c r="C146">
        <v>103.96</v>
      </c>
      <c r="D146">
        <v>102.45</v>
      </c>
      <c r="E146">
        <v>81.642799999999994</v>
      </c>
      <c r="G146" s="3">
        <v>-2.3481199219813603E-3</v>
      </c>
      <c r="I146" s="11">
        <f t="shared" si="6"/>
        <v>-1.9800113143503717E-2</v>
      </c>
      <c r="J146" s="11">
        <f t="shared" si="7"/>
        <v>2.4461839530331986E-3</v>
      </c>
      <c r="K146" s="11">
        <f t="shared" si="8"/>
        <v>-3.0093090385634458E-3</v>
      </c>
    </row>
    <row r="147" spans="1:11" x14ac:dyDescent="0.15">
      <c r="A147" s="1">
        <v>43756</v>
      </c>
      <c r="B147" s="1"/>
      <c r="C147">
        <v>103.12</v>
      </c>
      <c r="D147">
        <v>102.8</v>
      </c>
      <c r="E147">
        <v>81.045689999999993</v>
      </c>
      <c r="G147" s="3">
        <v>-4.3404481979884002E-3</v>
      </c>
      <c r="I147" s="11">
        <f t="shared" si="6"/>
        <v>-8.0800307810695582E-3</v>
      </c>
      <c r="J147" s="11">
        <f t="shared" si="7"/>
        <v>3.41630063445586E-3</v>
      </c>
      <c r="K147" s="11">
        <f t="shared" si="8"/>
        <v>-7.3136884085308607E-3</v>
      </c>
    </row>
    <row r="148" spans="1:11" x14ac:dyDescent="0.15">
      <c r="A148" s="1">
        <v>43759</v>
      </c>
      <c r="B148" s="1"/>
      <c r="C148">
        <v>102.02</v>
      </c>
      <c r="D148">
        <v>103.4</v>
      </c>
      <c r="E148">
        <v>80.695009999999996</v>
      </c>
      <c r="G148" s="3">
        <v>2.6015187308279196E-3</v>
      </c>
      <c r="I148" s="11">
        <f t="shared" si="6"/>
        <v>-1.0667183863460106E-2</v>
      </c>
      <c r="J148" s="11">
        <f t="shared" si="7"/>
        <v>5.8365758754863606E-3</v>
      </c>
      <c r="K148" s="11">
        <f t="shared" si="8"/>
        <v>-4.3269420002469694E-3</v>
      </c>
    </row>
    <row r="149" spans="1:11" x14ac:dyDescent="0.15">
      <c r="A149" s="1">
        <v>43760</v>
      </c>
      <c r="B149" s="1"/>
      <c r="C149">
        <v>102.5</v>
      </c>
      <c r="D149">
        <v>103.4</v>
      </c>
      <c r="E149">
        <v>81.462715000000003</v>
      </c>
      <c r="G149" s="3">
        <v>2.5950245120358499E-3</v>
      </c>
      <c r="I149" s="11">
        <f t="shared" si="6"/>
        <v>4.7049598118016345E-3</v>
      </c>
      <c r="J149" s="11">
        <f t="shared" si="7"/>
        <v>0</v>
      </c>
      <c r="K149" s="11">
        <f t="shared" si="8"/>
        <v>9.5136613775748113E-3</v>
      </c>
    </row>
    <row r="150" spans="1:11" x14ac:dyDescent="0.15">
      <c r="A150" s="1">
        <v>43761</v>
      </c>
      <c r="B150" s="1"/>
      <c r="C150">
        <v>102.5</v>
      </c>
      <c r="D150">
        <v>102.9</v>
      </c>
      <c r="E150">
        <v>81.007779999999997</v>
      </c>
      <c r="G150" s="3">
        <v>6.1611364370595101E-4</v>
      </c>
      <c r="I150" s="11">
        <f t="shared" si="6"/>
        <v>0</v>
      </c>
      <c r="J150" s="11">
        <f t="shared" si="7"/>
        <v>-4.8355899419729731E-3</v>
      </c>
      <c r="K150" s="11">
        <f t="shared" si="8"/>
        <v>-5.5845793992994608E-3</v>
      </c>
    </row>
    <row r="151" spans="1:11" x14ac:dyDescent="0.15">
      <c r="A151" s="1">
        <v>43762</v>
      </c>
      <c r="B151" s="1"/>
      <c r="C151">
        <v>104.02</v>
      </c>
      <c r="D151">
        <v>104</v>
      </c>
      <c r="E151">
        <v>81.860793999999999</v>
      </c>
      <c r="G151" s="3">
        <v>8.2812543293366795E-3</v>
      </c>
      <c r="I151" s="11">
        <f t="shared" si="6"/>
        <v>1.482926829268294E-2</v>
      </c>
      <c r="J151" s="11">
        <f t="shared" si="7"/>
        <v>1.0689990281826933E-2</v>
      </c>
      <c r="K151" s="11">
        <f t="shared" si="8"/>
        <v>1.0530025634574836E-2</v>
      </c>
    </row>
    <row r="152" spans="1:11" x14ac:dyDescent="0.15">
      <c r="A152" s="1">
        <v>43763</v>
      </c>
      <c r="B152" s="1"/>
      <c r="C152">
        <v>104.68</v>
      </c>
      <c r="D152">
        <v>104.25</v>
      </c>
      <c r="E152">
        <v>82.363129999999998</v>
      </c>
      <c r="G152" s="3">
        <v>8.9606967482191904E-3</v>
      </c>
      <c r="I152" s="11">
        <f t="shared" si="6"/>
        <v>6.3449336666026035E-3</v>
      </c>
      <c r="J152" s="11">
        <f t="shared" si="7"/>
        <v>2.4038461538462563E-3</v>
      </c>
      <c r="K152" s="11">
        <f t="shared" si="8"/>
        <v>6.1364662551404159E-3</v>
      </c>
    </row>
    <row r="153" spans="1:11" x14ac:dyDescent="0.15">
      <c r="A153" s="1">
        <v>43766</v>
      </c>
      <c r="B153" s="1"/>
      <c r="C153">
        <v>104.46</v>
      </c>
      <c r="D153">
        <v>104.25</v>
      </c>
      <c r="E153">
        <v>82.325209999999998</v>
      </c>
      <c r="G153" s="3">
        <v>3.4038223753798304E-3</v>
      </c>
      <c r="I153" s="11">
        <f t="shared" si="6"/>
        <v>-2.1016431027895965E-3</v>
      </c>
      <c r="J153" s="11">
        <f t="shared" si="7"/>
        <v>0</v>
      </c>
      <c r="K153" s="11">
        <f t="shared" si="8"/>
        <v>-4.6040018148896245E-4</v>
      </c>
    </row>
    <row r="154" spans="1:11" x14ac:dyDescent="0.15">
      <c r="A154" s="1">
        <v>43767</v>
      </c>
      <c r="B154" s="1"/>
      <c r="C154">
        <v>104.74</v>
      </c>
      <c r="D154">
        <v>103.9</v>
      </c>
      <c r="E154">
        <v>83.064490000000006</v>
      </c>
      <c r="G154" s="3">
        <v>2.5307123736086901E-3</v>
      </c>
      <c r="I154" s="11">
        <f t="shared" si="6"/>
        <v>2.6804518475971317E-3</v>
      </c>
      <c r="J154" s="11">
        <f t="shared" si="7"/>
        <v>-3.3573141486810121E-3</v>
      </c>
      <c r="K154" s="11">
        <f t="shared" si="8"/>
        <v>8.9799953137077448E-3</v>
      </c>
    </row>
    <row r="155" spans="1:11" x14ac:dyDescent="0.15">
      <c r="A155" s="1">
        <v>43768</v>
      </c>
      <c r="B155" s="1"/>
      <c r="C155">
        <v>105.86</v>
      </c>
      <c r="D155">
        <v>104.15</v>
      </c>
      <c r="E155">
        <v>82.258865</v>
      </c>
      <c r="G155" s="3">
        <v>-2.6689919941380499E-4</v>
      </c>
      <c r="I155" s="11">
        <f t="shared" si="6"/>
        <v>1.06931449303036E-2</v>
      </c>
      <c r="J155" s="11">
        <f t="shared" si="7"/>
        <v>2.4061597690085978E-3</v>
      </c>
      <c r="K155" s="11">
        <f t="shared" si="8"/>
        <v>-9.698789458648438E-3</v>
      </c>
    </row>
    <row r="156" spans="1:11" x14ac:dyDescent="0.15">
      <c r="A156" s="1">
        <v>43769</v>
      </c>
      <c r="B156" s="1"/>
      <c r="C156">
        <v>105.32</v>
      </c>
      <c r="D156">
        <v>103.3</v>
      </c>
      <c r="E156">
        <v>81.595405999999997</v>
      </c>
      <c r="G156" s="3">
        <v>-3.42626187355599E-3</v>
      </c>
      <c r="I156" s="11">
        <f t="shared" si="6"/>
        <v>-5.1010768940110696E-3</v>
      </c>
      <c r="J156" s="11">
        <f t="shared" si="7"/>
        <v>-8.1613058089294865E-3</v>
      </c>
      <c r="K156" s="11">
        <f t="shared" si="8"/>
        <v>-8.065501511600015E-3</v>
      </c>
    </row>
    <row r="157" spans="1:11" x14ac:dyDescent="0.15">
      <c r="A157" s="1">
        <v>43770</v>
      </c>
      <c r="B157" s="1"/>
      <c r="C157">
        <v>105.04</v>
      </c>
      <c r="D157">
        <v>103.4</v>
      </c>
      <c r="E157">
        <v>81.936615000000003</v>
      </c>
      <c r="G157" s="3">
        <v>3.1730219256003102E-3</v>
      </c>
      <c r="I157" s="11">
        <f t="shared" si="6"/>
        <v>-2.6585643752372601E-3</v>
      </c>
      <c r="J157" s="11">
        <f t="shared" si="7"/>
        <v>9.6805421103596245E-4</v>
      </c>
      <c r="K157" s="11">
        <f t="shared" si="8"/>
        <v>4.1817182697760913E-3</v>
      </c>
    </row>
    <row r="158" spans="1:11" x14ac:dyDescent="0.15">
      <c r="A158" s="1">
        <v>43773</v>
      </c>
      <c r="B158" s="1"/>
      <c r="C158">
        <v>104.68</v>
      </c>
      <c r="D158">
        <v>103.75</v>
      </c>
      <c r="E158">
        <v>82.799109999999999</v>
      </c>
      <c r="G158" s="3">
        <v>8.2741259220857604E-3</v>
      </c>
      <c r="I158" s="11">
        <f t="shared" si="6"/>
        <v>-3.4272658035033876E-3</v>
      </c>
      <c r="J158" s="11">
        <f t="shared" si="7"/>
        <v>3.3849129593810368E-3</v>
      </c>
      <c r="K158" s="11">
        <f t="shared" si="8"/>
        <v>1.0526368461767577E-2</v>
      </c>
    </row>
    <row r="159" spans="1:11" x14ac:dyDescent="0.15">
      <c r="A159" s="1">
        <v>43774</v>
      </c>
      <c r="B159" s="1"/>
      <c r="C159">
        <v>103.78</v>
      </c>
      <c r="D159">
        <v>103.65</v>
      </c>
      <c r="E159">
        <v>82.031400000000005</v>
      </c>
      <c r="G159" s="3">
        <v>-6.1998461810781605E-3</v>
      </c>
      <c r="I159" s="11">
        <f t="shared" si="6"/>
        <v>-8.5976308750478347E-3</v>
      </c>
      <c r="J159" s="11">
        <f t="shared" si="7"/>
        <v>-9.6385542168664351E-4</v>
      </c>
      <c r="K159" s="11">
        <f t="shared" si="8"/>
        <v>-9.2719595657488885E-3</v>
      </c>
    </row>
    <row r="160" spans="1:11" x14ac:dyDescent="0.15">
      <c r="A160" s="1">
        <v>43775</v>
      </c>
      <c r="B160" s="1"/>
      <c r="C160">
        <v>104.84</v>
      </c>
      <c r="D160">
        <v>105.7</v>
      </c>
      <c r="E160">
        <v>82.410510000000002</v>
      </c>
      <c r="G160" s="3">
        <v>4.3913316122881005E-3</v>
      </c>
      <c r="I160" s="11">
        <f t="shared" si="6"/>
        <v>1.0213914048949668E-2</v>
      </c>
      <c r="J160" s="11">
        <f t="shared" si="7"/>
        <v>1.9778099372889546E-2</v>
      </c>
      <c r="K160" s="11">
        <f t="shared" si="8"/>
        <v>4.6215229777866185E-3</v>
      </c>
    </row>
    <row r="161" spans="1:11" x14ac:dyDescent="0.15">
      <c r="A161" s="1">
        <v>43776</v>
      </c>
      <c r="B161" s="1"/>
      <c r="C161">
        <v>104.16</v>
      </c>
      <c r="D161">
        <v>107.3</v>
      </c>
      <c r="E161">
        <v>81.946100000000001</v>
      </c>
      <c r="G161" s="3">
        <v>8.4119905202495405E-4</v>
      </c>
      <c r="I161" s="11">
        <f t="shared" si="6"/>
        <v>-6.486074017550636E-3</v>
      </c>
      <c r="J161" s="11">
        <f t="shared" si="7"/>
        <v>1.5137180700094621E-2</v>
      </c>
      <c r="K161" s="11">
        <f t="shared" si="8"/>
        <v>-5.635324911834716E-3</v>
      </c>
    </row>
    <row r="162" spans="1:11" x14ac:dyDescent="0.15">
      <c r="A162" s="1">
        <v>43777</v>
      </c>
      <c r="B162" s="1"/>
      <c r="C162">
        <v>104.12</v>
      </c>
      <c r="D162">
        <v>106.65</v>
      </c>
      <c r="E162">
        <v>82.931799999999996</v>
      </c>
      <c r="G162" s="3">
        <v>-1.6986059125512201E-3</v>
      </c>
      <c r="I162" s="11">
        <f t="shared" si="6"/>
        <v>-3.8402457757291675E-4</v>
      </c>
      <c r="J162" s="11">
        <f t="shared" si="7"/>
        <v>-6.0577819198508465E-3</v>
      </c>
      <c r="K162" s="11">
        <f t="shared" si="8"/>
        <v>1.2028638336662789E-2</v>
      </c>
    </row>
    <row r="163" spans="1:11" x14ac:dyDescent="0.15">
      <c r="A163" s="1">
        <v>43780</v>
      </c>
      <c r="B163" s="1"/>
      <c r="C163">
        <v>104.34</v>
      </c>
      <c r="D163">
        <v>106.35</v>
      </c>
      <c r="E163">
        <v>83.51943</v>
      </c>
      <c r="G163" s="3">
        <v>-3.8503166858616601E-4</v>
      </c>
      <c r="I163" s="11">
        <f t="shared" si="6"/>
        <v>2.1129466000768815E-3</v>
      </c>
      <c r="J163" s="11">
        <f t="shared" si="7"/>
        <v>-2.812939521800395E-3</v>
      </c>
      <c r="K163" s="11">
        <f t="shared" si="8"/>
        <v>7.0857017452896631E-3</v>
      </c>
    </row>
    <row r="164" spans="1:11" x14ac:dyDescent="0.15">
      <c r="A164" s="1">
        <v>43781</v>
      </c>
      <c r="B164" s="1"/>
      <c r="C164">
        <v>103.78</v>
      </c>
      <c r="D164">
        <v>106.35</v>
      </c>
      <c r="E164">
        <v>84.163929999999993</v>
      </c>
      <c r="G164" s="3">
        <v>8.6284008334258601E-4</v>
      </c>
      <c r="I164" s="11">
        <f t="shared" si="6"/>
        <v>-5.3670691968564777E-3</v>
      </c>
      <c r="J164" s="11">
        <f t="shared" si="7"/>
        <v>0</v>
      </c>
      <c r="K164" s="11">
        <f t="shared" si="8"/>
        <v>7.7167672241056362E-3</v>
      </c>
    </row>
    <row r="165" spans="1:11" x14ac:dyDescent="0.15">
      <c r="A165" s="1">
        <v>43782</v>
      </c>
      <c r="B165" s="1"/>
      <c r="C165">
        <v>104.64</v>
      </c>
      <c r="D165">
        <v>105.8</v>
      </c>
      <c r="E165">
        <v>84.097589999999997</v>
      </c>
      <c r="G165" s="3">
        <v>-1.44813966659085E-3</v>
      </c>
      <c r="I165" s="11">
        <f t="shared" si="6"/>
        <v>8.2867604548082507E-3</v>
      </c>
      <c r="J165" s="11">
        <f t="shared" si="7"/>
        <v>-5.1716031969910592E-3</v>
      </c>
      <c r="K165" s="11">
        <f t="shared" si="8"/>
        <v>-7.8822364877684237E-4</v>
      </c>
    </row>
    <row r="166" spans="1:11" x14ac:dyDescent="0.15">
      <c r="A166" s="1">
        <v>43783</v>
      </c>
      <c r="B166" s="1"/>
      <c r="C166">
        <v>103.52</v>
      </c>
      <c r="D166">
        <v>105.7</v>
      </c>
      <c r="E166">
        <v>83.61421</v>
      </c>
      <c r="G166" s="3">
        <v>-6.4070582994090099E-3</v>
      </c>
      <c r="I166" s="11">
        <f t="shared" si="6"/>
        <v>-1.0703363914373099E-2</v>
      </c>
      <c r="J166" s="11">
        <f t="shared" si="7"/>
        <v>-9.4517958412088099E-4</v>
      </c>
      <c r="K166" s="11">
        <f t="shared" si="8"/>
        <v>-5.7478460441018342E-3</v>
      </c>
    </row>
    <row r="167" spans="1:11" x14ac:dyDescent="0.15">
      <c r="A167" s="1">
        <v>43784</v>
      </c>
      <c r="B167" s="1"/>
      <c r="C167">
        <v>104.06</v>
      </c>
      <c r="D167">
        <v>106.05</v>
      </c>
      <c r="E167">
        <v>84.069145000000006</v>
      </c>
      <c r="G167" s="3">
        <v>7.5138801243415099E-3</v>
      </c>
      <c r="I167" s="11">
        <f t="shared" si="6"/>
        <v>5.2163833075735688E-3</v>
      </c>
      <c r="J167" s="11">
        <f t="shared" si="7"/>
        <v>3.3112582781456013E-3</v>
      </c>
      <c r="K167" s="11">
        <f t="shared" si="8"/>
        <v>5.4408814004223149E-3</v>
      </c>
    </row>
    <row r="168" spans="1:11" x14ac:dyDescent="0.15">
      <c r="A168" s="1">
        <v>43787</v>
      </c>
      <c r="B168" s="1"/>
      <c r="C168">
        <v>104.32</v>
      </c>
      <c r="D168">
        <v>106.2</v>
      </c>
      <c r="E168">
        <v>84.543045000000006</v>
      </c>
      <c r="G168" s="3">
        <v>3.5941481393124601E-3</v>
      </c>
      <c r="I168" s="11">
        <f t="shared" si="6"/>
        <v>2.4985585239283292E-3</v>
      </c>
      <c r="J168" s="11">
        <f t="shared" si="7"/>
        <v>1.4144271570015743E-3</v>
      </c>
      <c r="K168" s="11">
        <f t="shared" si="8"/>
        <v>5.6370265214424897E-3</v>
      </c>
    </row>
    <row r="169" spans="1:11" x14ac:dyDescent="0.15">
      <c r="A169" s="1">
        <v>43788</v>
      </c>
      <c r="B169" s="1"/>
      <c r="C169">
        <v>104.08</v>
      </c>
      <c r="D169">
        <v>106.6</v>
      </c>
      <c r="E169">
        <v>84.552520000000001</v>
      </c>
      <c r="G169" s="3">
        <v>1.8203334949347099E-3</v>
      </c>
      <c r="I169" s="11">
        <f t="shared" si="6"/>
        <v>-2.3006134969324465E-3</v>
      </c>
      <c r="J169" s="11">
        <f t="shared" si="7"/>
        <v>3.7664783427493465E-3</v>
      </c>
      <c r="K169" s="11">
        <f t="shared" si="8"/>
        <v>1.1207308655603043E-4</v>
      </c>
    </row>
    <row r="170" spans="1:11" x14ac:dyDescent="0.15">
      <c r="A170" s="1">
        <v>43789</v>
      </c>
      <c r="B170" s="1"/>
      <c r="C170">
        <v>104.3</v>
      </c>
      <c r="D170">
        <v>106.45</v>
      </c>
      <c r="E170">
        <v>85.168589999999995</v>
      </c>
      <c r="G170" s="3">
        <v>1.9023797375516899E-3</v>
      </c>
      <c r="I170" s="11">
        <f t="shared" si="6"/>
        <v>2.1137586471944303E-3</v>
      </c>
      <c r="J170" s="11">
        <f t="shared" si="7"/>
        <v>-1.4071294559098169E-3</v>
      </c>
      <c r="K170" s="11">
        <f t="shared" si="8"/>
        <v>7.2862405520259799E-3</v>
      </c>
    </row>
    <row r="171" spans="1:11" x14ac:dyDescent="0.15">
      <c r="A171" s="1">
        <v>43790</v>
      </c>
      <c r="B171" s="1"/>
      <c r="C171">
        <v>103.22</v>
      </c>
      <c r="D171">
        <v>105.85</v>
      </c>
      <c r="E171">
        <v>84.903205999999997</v>
      </c>
      <c r="G171" s="3">
        <v>-4.5622579454157501E-3</v>
      </c>
      <c r="I171" s="11">
        <f t="shared" si="6"/>
        <v>-1.035474592521568E-2</v>
      </c>
      <c r="J171" s="11">
        <f t="shared" si="7"/>
        <v>-5.6364490371066944E-3</v>
      </c>
      <c r="K171" s="11">
        <f t="shared" si="8"/>
        <v>-3.1159844257137026E-3</v>
      </c>
    </row>
    <row r="172" spans="1:11" x14ac:dyDescent="0.15">
      <c r="A172" s="1">
        <v>43791</v>
      </c>
      <c r="B172" s="1"/>
      <c r="C172">
        <v>103.1</v>
      </c>
      <c r="D172">
        <v>105.9</v>
      </c>
      <c r="E172">
        <v>85.092765999999997</v>
      </c>
      <c r="G172" s="3">
        <v>3.0065268870225199E-3</v>
      </c>
      <c r="I172" s="11">
        <f t="shared" si="6"/>
        <v>-1.162565394303483E-3</v>
      </c>
      <c r="J172" s="11">
        <f t="shared" si="7"/>
        <v>4.7236655644788961E-4</v>
      </c>
      <c r="K172" s="11">
        <f t="shared" si="8"/>
        <v>2.2326600953090914E-3</v>
      </c>
    </row>
    <row r="173" spans="1:11" x14ac:dyDescent="0.15">
      <c r="A173" s="1">
        <v>43794</v>
      </c>
      <c r="B173" s="1"/>
      <c r="C173">
        <v>104.22</v>
      </c>
      <c r="D173">
        <v>105.9</v>
      </c>
      <c r="E173">
        <v>86.09742</v>
      </c>
      <c r="G173" s="3">
        <v>9.5650597780267896E-3</v>
      </c>
      <c r="I173" s="11">
        <f t="shared" si="6"/>
        <v>1.0863239573229988E-2</v>
      </c>
      <c r="J173" s="11">
        <f t="shared" si="7"/>
        <v>0</v>
      </c>
      <c r="K173" s="11">
        <f t="shared" si="8"/>
        <v>1.1806573545864119E-2</v>
      </c>
    </row>
    <row r="174" spans="1:11" x14ac:dyDescent="0.15">
      <c r="A174" s="1">
        <v>43795</v>
      </c>
      <c r="B174" s="1"/>
      <c r="C174">
        <v>104</v>
      </c>
      <c r="D174">
        <v>106.45</v>
      </c>
      <c r="E174">
        <v>86.722970000000004</v>
      </c>
      <c r="G174" s="3">
        <v>3.6598825827591701E-3</v>
      </c>
      <c r="I174" s="11">
        <f t="shared" si="6"/>
        <v>-2.1109192093647922E-3</v>
      </c>
      <c r="J174" s="11">
        <f t="shared" si="7"/>
        <v>5.193578847969782E-3</v>
      </c>
      <c r="K174" s="11">
        <f t="shared" si="8"/>
        <v>7.2656067975092054E-3</v>
      </c>
    </row>
    <row r="175" spans="1:11" x14ac:dyDescent="0.15">
      <c r="A175" s="1">
        <v>43796</v>
      </c>
      <c r="B175" s="1"/>
      <c r="C175">
        <v>104.38</v>
      </c>
      <c r="D175">
        <v>106.85</v>
      </c>
      <c r="E175">
        <v>87.282160000000005</v>
      </c>
      <c r="G175" s="3">
        <v>2.12494077379088E-3</v>
      </c>
      <c r="I175" s="11">
        <f t="shared" si="6"/>
        <v>3.6538461538460076E-3</v>
      </c>
      <c r="J175" s="11">
        <f t="shared" si="7"/>
        <v>3.7576326914043889E-3</v>
      </c>
      <c r="K175" s="11">
        <f t="shared" si="8"/>
        <v>6.4480033375240442E-3</v>
      </c>
    </row>
    <row r="176" spans="1:11" x14ac:dyDescent="0.15">
      <c r="A176" s="1">
        <v>43798</v>
      </c>
      <c r="B176" s="1"/>
      <c r="C176">
        <v>103.92</v>
      </c>
      <c r="D176">
        <v>108.3</v>
      </c>
      <c r="E176">
        <v>87.253730000000004</v>
      </c>
      <c r="G176" s="3">
        <v>-3.4207664759338102E-3</v>
      </c>
      <c r="I176" s="11">
        <f t="shared" si="6"/>
        <v>-4.4069745161907647E-3</v>
      </c>
      <c r="J176" s="11">
        <f t="shared" si="7"/>
        <v>1.357042583060375E-2</v>
      </c>
      <c r="K176" s="11">
        <f t="shared" si="8"/>
        <v>-3.2572521120011189E-4</v>
      </c>
    </row>
    <row r="177" spans="1:11" x14ac:dyDescent="0.15">
      <c r="A177" s="1">
        <v>43801</v>
      </c>
      <c r="B177" s="1"/>
      <c r="C177">
        <v>102.54</v>
      </c>
      <c r="D177">
        <v>106.5</v>
      </c>
      <c r="E177">
        <v>85.680400000000006</v>
      </c>
      <c r="G177" s="3">
        <v>-1.3799934622108E-2</v>
      </c>
      <c r="I177" s="11">
        <f t="shared" si="6"/>
        <v>-1.3279445727482631E-2</v>
      </c>
      <c r="J177" s="11">
        <f t="shared" si="7"/>
        <v>-1.6620498614958401E-2</v>
      </c>
      <c r="K177" s="11">
        <f t="shared" si="8"/>
        <v>-1.803166466350492E-2</v>
      </c>
    </row>
    <row r="178" spans="1:11" x14ac:dyDescent="0.15">
      <c r="A178" s="1">
        <v>43802</v>
      </c>
      <c r="B178" s="1"/>
      <c r="C178">
        <v>101.62</v>
      </c>
      <c r="D178">
        <v>105.25</v>
      </c>
      <c r="E178">
        <v>84.779989999999998</v>
      </c>
      <c r="G178" s="3">
        <v>-1.1161870518001599E-2</v>
      </c>
      <c r="I178" s="11">
        <f t="shared" si="6"/>
        <v>-8.9721084454846833E-3</v>
      </c>
      <c r="J178" s="11">
        <f t="shared" si="7"/>
        <v>-1.1737089201877882E-2</v>
      </c>
      <c r="K178" s="11">
        <f t="shared" si="8"/>
        <v>-1.0508937866770096E-2</v>
      </c>
    </row>
    <row r="179" spans="1:11" x14ac:dyDescent="0.15">
      <c r="A179" s="1">
        <v>43803</v>
      </c>
      <c r="B179" s="1"/>
      <c r="C179">
        <v>102.26</v>
      </c>
      <c r="D179">
        <v>106.55</v>
      </c>
      <c r="E179">
        <v>85.452929999999995</v>
      </c>
      <c r="G179" s="3">
        <v>9.9318598378359494E-3</v>
      </c>
      <c r="I179" s="11">
        <f t="shared" si="6"/>
        <v>6.2979728399921164E-3</v>
      </c>
      <c r="J179" s="11">
        <f t="shared" si="7"/>
        <v>1.2351543942992871E-2</v>
      </c>
      <c r="K179" s="11">
        <f t="shared" si="8"/>
        <v>7.9374861922016926E-3</v>
      </c>
    </row>
    <row r="180" spans="1:11" x14ac:dyDescent="0.15">
      <c r="A180" s="1">
        <v>43804</v>
      </c>
      <c r="B180" s="1"/>
      <c r="C180">
        <v>102.54</v>
      </c>
      <c r="D180">
        <v>105.8</v>
      </c>
      <c r="E180">
        <v>85.718310000000002</v>
      </c>
      <c r="G180" s="3">
        <v>2.8005126151400199E-3</v>
      </c>
      <c r="I180" s="11">
        <f t="shared" si="6"/>
        <v>2.738118521415922E-3</v>
      </c>
      <c r="J180" s="11">
        <f t="shared" si="7"/>
        <v>-7.0389488503049824E-3</v>
      </c>
      <c r="K180" s="11">
        <f t="shared" si="8"/>
        <v>3.1055693467738621E-3</v>
      </c>
    </row>
    <row r="181" spans="1:11" x14ac:dyDescent="0.15">
      <c r="A181" s="1">
        <v>43805</v>
      </c>
      <c r="B181" s="1"/>
      <c r="C181">
        <v>103.9</v>
      </c>
      <c r="D181">
        <v>109</v>
      </c>
      <c r="E181">
        <v>86.514449999999997</v>
      </c>
      <c r="G181" s="3">
        <v>9.6861139218269391E-3</v>
      </c>
      <c r="I181" s="11">
        <f t="shared" si="6"/>
        <v>1.3263116832455513E-2</v>
      </c>
      <c r="J181" s="11">
        <f t="shared" si="7"/>
        <v>3.0245746691871522E-2</v>
      </c>
      <c r="K181" s="11">
        <f t="shared" si="8"/>
        <v>9.2878639347881986E-3</v>
      </c>
    </row>
    <row r="182" spans="1:11" x14ac:dyDescent="0.15">
      <c r="A182" s="1">
        <v>43808</v>
      </c>
      <c r="B182" s="1"/>
      <c r="C182">
        <v>103.88</v>
      </c>
      <c r="D182">
        <v>108.2</v>
      </c>
      <c r="E182">
        <v>86.41968</v>
      </c>
      <c r="G182" s="3">
        <v>-2.7707494555720903E-3</v>
      </c>
      <c r="I182" s="11">
        <f t="shared" si="6"/>
        <v>-1.9249278152078109E-4</v>
      </c>
      <c r="J182" s="11">
        <f t="shared" si="7"/>
        <v>-7.3394495412844041E-3</v>
      </c>
      <c r="K182" s="11">
        <f t="shared" si="8"/>
        <v>-1.0954239436301583E-3</v>
      </c>
    </row>
    <row r="183" spans="1:11" x14ac:dyDescent="0.15">
      <c r="A183" s="1">
        <v>43809</v>
      </c>
      <c r="B183" s="1"/>
      <c r="C183">
        <v>102.96</v>
      </c>
      <c r="D183">
        <v>107.35</v>
      </c>
      <c r="E183">
        <v>86.495500000000007</v>
      </c>
      <c r="G183" s="3">
        <v>-4.25162593784356E-3</v>
      </c>
      <c r="I183" s="11">
        <f t="shared" si="6"/>
        <v>-8.8563727377743984E-3</v>
      </c>
      <c r="J183" s="11">
        <f t="shared" si="7"/>
        <v>-7.8558225508318369E-3</v>
      </c>
      <c r="K183" s="11">
        <f t="shared" si="8"/>
        <v>8.7734645627013386E-4</v>
      </c>
    </row>
    <row r="184" spans="1:11" x14ac:dyDescent="0.15">
      <c r="A184" s="1">
        <v>43810</v>
      </c>
      <c r="B184" s="1"/>
      <c r="C184">
        <v>103.08</v>
      </c>
      <c r="D184">
        <v>107.8</v>
      </c>
      <c r="E184">
        <v>86.552369999999996</v>
      </c>
      <c r="G184" s="3">
        <v>1.4225521697011001E-3</v>
      </c>
      <c r="I184" s="11">
        <f t="shared" si="6"/>
        <v>1.1655011655011815E-3</v>
      </c>
      <c r="J184" s="11">
        <f t="shared" si="7"/>
        <v>4.1918956683744124E-3</v>
      </c>
      <c r="K184" s="11">
        <f t="shared" si="8"/>
        <v>6.5749085212507552E-4</v>
      </c>
    </row>
    <row r="185" spans="1:11" x14ac:dyDescent="0.15">
      <c r="A185" s="1">
        <v>43811</v>
      </c>
      <c r="B185" s="1"/>
      <c r="C185">
        <v>103.08</v>
      </c>
      <c r="D185">
        <v>108.65</v>
      </c>
      <c r="E185">
        <v>86.504974000000004</v>
      </c>
      <c r="G185" s="3">
        <v>4.4258788244184695E-3</v>
      </c>
      <c r="I185" s="11">
        <f t="shared" si="6"/>
        <v>0</v>
      </c>
      <c r="J185" s="11">
        <f t="shared" si="7"/>
        <v>7.8849721706866216E-3</v>
      </c>
      <c r="K185" s="11">
        <f t="shared" si="8"/>
        <v>-5.4759910098345355E-4</v>
      </c>
    </row>
    <row r="186" spans="1:11" x14ac:dyDescent="0.15">
      <c r="A186" s="1">
        <v>43812</v>
      </c>
      <c r="B186" s="1"/>
      <c r="C186">
        <v>102.94</v>
      </c>
      <c r="D186">
        <v>107.85</v>
      </c>
      <c r="E186">
        <v>86.448104999999998</v>
      </c>
      <c r="G186" s="3">
        <v>-2.1131620154619599E-3</v>
      </c>
      <c r="I186" s="11">
        <f t="shared" si="6"/>
        <v>-1.358168412883165E-3</v>
      </c>
      <c r="J186" s="11">
        <f t="shared" si="7"/>
        <v>-7.3630924988495883E-3</v>
      </c>
      <c r="K186" s="11">
        <f t="shared" si="8"/>
        <v>-6.5740728388641312E-4</v>
      </c>
    </row>
    <row r="187" spans="1:11" x14ac:dyDescent="0.15">
      <c r="A187" s="1">
        <v>43815</v>
      </c>
      <c r="B187" s="1"/>
      <c r="C187">
        <v>104.2</v>
      </c>
      <c r="D187">
        <v>108.85</v>
      </c>
      <c r="E187">
        <v>86.751400000000004</v>
      </c>
      <c r="G187" s="3">
        <v>1.07769409597955E-2</v>
      </c>
      <c r="I187" s="11">
        <f t="shared" si="6"/>
        <v>1.2240139887313095E-2</v>
      </c>
      <c r="J187" s="11">
        <f t="shared" si="7"/>
        <v>9.2721372276309832E-3</v>
      </c>
      <c r="K187" s="11">
        <f t="shared" si="8"/>
        <v>3.5084054184877367E-3</v>
      </c>
    </row>
    <row r="188" spans="1:11" x14ac:dyDescent="0.15">
      <c r="A188" s="1">
        <v>43816</v>
      </c>
      <c r="B188" s="1"/>
      <c r="C188">
        <v>103.56</v>
      </c>
      <c r="D188">
        <v>108.95</v>
      </c>
      <c r="E188">
        <v>87.073654000000005</v>
      </c>
      <c r="G188" s="3">
        <v>-2.63934435998702E-4</v>
      </c>
      <c r="I188" s="11">
        <f t="shared" si="6"/>
        <v>-6.1420345489443529E-3</v>
      </c>
      <c r="J188" s="11">
        <f t="shared" si="7"/>
        <v>9.1869545245759632E-4</v>
      </c>
      <c r="K188" s="11">
        <f t="shared" si="8"/>
        <v>3.7146835670662792E-3</v>
      </c>
    </row>
    <row r="189" spans="1:11" x14ac:dyDescent="0.15">
      <c r="A189" s="1">
        <v>43817</v>
      </c>
      <c r="B189" s="1"/>
      <c r="C189">
        <v>104.02</v>
      </c>
      <c r="D189">
        <v>109.35</v>
      </c>
      <c r="E189">
        <v>86.798789999999997</v>
      </c>
      <c r="G189" s="3">
        <v>1.69433591168832E-3</v>
      </c>
      <c r="I189" s="11">
        <f t="shared" si="6"/>
        <v>4.441869447663116E-3</v>
      </c>
      <c r="J189" s="11">
        <f t="shared" si="7"/>
        <v>3.6714089031664177E-3</v>
      </c>
      <c r="K189" s="11">
        <f t="shared" si="8"/>
        <v>-3.1566838805227038E-3</v>
      </c>
    </row>
    <row r="190" spans="1:11" x14ac:dyDescent="0.15">
      <c r="A190" s="1">
        <v>43818</v>
      </c>
      <c r="B190" s="1"/>
      <c r="C190">
        <v>104.12</v>
      </c>
      <c r="D190">
        <v>109</v>
      </c>
      <c r="E190">
        <v>87.339034999999996</v>
      </c>
      <c r="G190" s="3">
        <v>1.7433474245041E-3</v>
      </c>
      <c r="I190" s="11">
        <f t="shared" si="6"/>
        <v>9.6135358584903408E-4</v>
      </c>
      <c r="J190" s="11">
        <f t="shared" si="7"/>
        <v>-3.2007315957932603E-3</v>
      </c>
      <c r="K190" s="11">
        <f t="shared" si="8"/>
        <v>6.2241075019593417E-3</v>
      </c>
    </row>
    <row r="191" spans="1:11" x14ac:dyDescent="0.15">
      <c r="A191" s="1">
        <v>43819</v>
      </c>
      <c r="B191" s="1"/>
      <c r="C191">
        <v>106.1</v>
      </c>
      <c r="D191">
        <v>109.7</v>
      </c>
      <c r="E191">
        <v>87.775019999999998</v>
      </c>
      <c r="G191" s="3">
        <v>9.8556519698174104E-3</v>
      </c>
      <c r="I191" s="11">
        <f t="shared" si="6"/>
        <v>1.9016519400691489E-2</v>
      </c>
      <c r="J191" s="11">
        <f t="shared" si="7"/>
        <v>6.4220183486238813E-3</v>
      </c>
      <c r="K191" s="11">
        <f t="shared" si="8"/>
        <v>4.9918687560492891E-3</v>
      </c>
    </row>
    <row r="192" spans="1:11" x14ac:dyDescent="0.15">
      <c r="A192" s="1">
        <v>43822</v>
      </c>
      <c r="B192" s="1"/>
      <c r="C192">
        <v>106.6</v>
      </c>
      <c r="D192">
        <v>109.95</v>
      </c>
      <c r="E192">
        <v>88.334209999999999</v>
      </c>
      <c r="G192" s="3">
        <v>4.2102208171368397E-3</v>
      </c>
      <c r="I192" s="11">
        <f t="shared" si="6"/>
        <v>4.7125353440151674E-3</v>
      </c>
      <c r="J192" s="11">
        <f t="shared" si="7"/>
        <v>2.2789425706473132E-3</v>
      </c>
      <c r="K192" s="11">
        <f t="shared" si="8"/>
        <v>6.3707191408215458E-3</v>
      </c>
    </row>
    <row r="193" spans="1:11" x14ac:dyDescent="0.15">
      <c r="A193" s="1">
        <v>43826</v>
      </c>
      <c r="B193" s="1"/>
      <c r="C193">
        <v>106.4</v>
      </c>
      <c r="D193">
        <v>109.4</v>
      </c>
      <c r="E193">
        <v>88.248919999999998</v>
      </c>
      <c r="G193" s="3">
        <v>5.4247729749690101E-4</v>
      </c>
      <c r="I193" s="11">
        <f t="shared" si="6"/>
        <v>-1.8761726078798668E-3</v>
      </c>
      <c r="J193" s="11">
        <f t="shared" si="7"/>
        <v>-5.0022737608003132E-3</v>
      </c>
      <c r="K193" s="11">
        <f t="shared" si="8"/>
        <v>-9.6553758730621997E-4</v>
      </c>
    </row>
    <row r="194" spans="1:11" x14ac:dyDescent="0.15">
      <c r="A194" s="1">
        <v>43829</v>
      </c>
      <c r="B194" s="1"/>
      <c r="C194">
        <v>104.78</v>
      </c>
      <c r="D194">
        <v>108.7</v>
      </c>
      <c r="E194">
        <v>87.102090000000004</v>
      </c>
      <c r="G194" s="3">
        <v>-1.05509063979045E-2</v>
      </c>
      <c r="I194" s="11">
        <f t="shared" si="6"/>
        <v>-1.5225563909774475E-2</v>
      </c>
      <c r="J194" s="11">
        <f t="shared" si="7"/>
        <v>-6.3985374771481363E-3</v>
      </c>
      <c r="K194" s="11">
        <f t="shared" si="8"/>
        <v>-1.2995399830388776E-2</v>
      </c>
    </row>
    <row r="195" spans="1:11" x14ac:dyDescent="0.15">
      <c r="A195" s="1">
        <v>43833</v>
      </c>
      <c r="B195" s="1"/>
      <c r="C195">
        <v>106.32</v>
      </c>
      <c r="D195">
        <v>109.25</v>
      </c>
      <c r="E195">
        <v>87.462239999999994</v>
      </c>
      <c r="G195" s="3">
        <v>7.8064574895559905E-3</v>
      </c>
      <c r="I195" s="11">
        <f t="shared" si="6"/>
        <v>1.4697461347585428E-2</v>
      </c>
      <c r="J195" s="11">
        <f t="shared" si="7"/>
        <v>5.0597976080957174E-3</v>
      </c>
      <c r="K195" s="11">
        <f t="shared" si="8"/>
        <v>4.1348031947336938E-3</v>
      </c>
    </row>
    <row r="196" spans="1:11" x14ac:dyDescent="0.15">
      <c r="A196" s="1">
        <v>43836</v>
      </c>
      <c r="B196" s="1"/>
      <c r="C196">
        <v>106.26</v>
      </c>
      <c r="D196">
        <v>108.35</v>
      </c>
      <c r="E196">
        <v>87.282160000000005</v>
      </c>
      <c r="G196" s="3">
        <v>-3.2162988785341402E-3</v>
      </c>
      <c r="I196" s="11">
        <f t="shared" ref="I196:I259" si="9">(C196/C195)-1</f>
        <v>-5.6433408577871713E-4</v>
      </c>
      <c r="J196" s="11">
        <f t="shared" ref="J196:J259" si="10">(D196/D195)-1</f>
        <v>-8.2379862700229234E-3</v>
      </c>
      <c r="K196" s="11">
        <f t="shared" ref="K196:K259" si="11">(E196/E195)-1</f>
        <v>-2.0589456661525007E-3</v>
      </c>
    </row>
    <row r="197" spans="1:11" x14ac:dyDescent="0.15">
      <c r="A197" s="1">
        <v>43837</v>
      </c>
      <c r="B197" s="1"/>
      <c r="C197">
        <v>105.2</v>
      </c>
      <c r="D197">
        <v>108.3</v>
      </c>
      <c r="E197">
        <v>87.519109999999998</v>
      </c>
      <c r="G197" s="3">
        <v>2.0059127448208698E-3</v>
      </c>
      <c r="I197" s="11">
        <f t="shared" si="9"/>
        <v>-9.9755317146621447E-3</v>
      </c>
      <c r="J197" s="11">
        <f t="shared" si="10"/>
        <v>-4.6146746654363024E-4</v>
      </c>
      <c r="K197" s="11">
        <f t="shared" si="11"/>
        <v>2.7147586631677267E-3</v>
      </c>
    </row>
    <row r="198" spans="1:11" x14ac:dyDescent="0.15">
      <c r="A198" s="1">
        <v>43838</v>
      </c>
      <c r="B198" s="1"/>
      <c r="C198">
        <v>103.5</v>
      </c>
      <c r="D198">
        <v>108.45</v>
      </c>
      <c r="E198">
        <v>87.054694999999995</v>
      </c>
      <c r="G198" s="3">
        <v>-3.2417557404280598E-3</v>
      </c>
      <c r="I198" s="11">
        <f t="shared" si="9"/>
        <v>-1.6159695817490549E-2</v>
      </c>
      <c r="J198" s="11">
        <f t="shared" si="10"/>
        <v>1.3850415512466352E-3</v>
      </c>
      <c r="K198" s="11">
        <f t="shared" si="11"/>
        <v>-5.3064410732696077E-3</v>
      </c>
    </row>
    <row r="199" spans="1:11" x14ac:dyDescent="0.15">
      <c r="A199" s="1">
        <v>43839</v>
      </c>
      <c r="B199" s="1"/>
      <c r="C199">
        <v>103.08</v>
      </c>
      <c r="D199">
        <v>108.65</v>
      </c>
      <c r="E199">
        <v>87.538070000000005</v>
      </c>
      <c r="G199" s="3">
        <v>-1.11944800732288E-4</v>
      </c>
      <c r="I199" s="11">
        <f t="shared" si="9"/>
        <v>-4.0579710144927894E-3</v>
      </c>
      <c r="J199" s="11">
        <f t="shared" si="10"/>
        <v>1.8441678192715472E-3</v>
      </c>
      <c r="K199" s="11">
        <f t="shared" si="11"/>
        <v>5.5525437197845307E-3</v>
      </c>
    </row>
    <row r="200" spans="1:11" x14ac:dyDescent="0.15">
      <c r="A200" s="1">
        <v>43840</v>
      </c>
      <c r="B200" s="1"/>
      <c r="C200">
        <v>102.94</v>
      </c>
      <c r="D200">
        <v>107.8</v>
      </c>
      <c r="E200">
        <v>86.85566</v>
      </c>
      <c r="G200" s="3">
        <v>-1.0773409129107799E-3</v>
      </c>
      <c r="I200" s="11">
        <f t="shared" si="9"/>
        <v>-1.358168412883165E-3</v>
      </c>
      <c r="J200" s="11">
        <f t="shared" si="10"/>
        <v>-7.8232857800276667E-3</v>
      </c>
      <c r="K200" s="11">
        <f t="shared" si="11"/>
        <v>-7.7955796832167579E-3</v>
      </c>
    </row>
    <row r="201" spans="1:11" x14ac:dyDescent="0.15">
      <c r="A201" s="1">
        <v>43843</v>
      </c>
      <c r="B201" s="1"/>
      <c r="C201">
        <v>103.54</v>
      </c>
      <c r="D201">
        <v>107.9</v>
      </c>
      <c r="E201">
        <v>86.296459999999996</v>
      </c>
      <c r="G201" s="3">
        <v>-1.60587117818988E-3</v>
      </c>
      <c r="I201" s="11">
        <f t="shared" si="9"/>
        <v>5.8286380415777383E-3</v>
      </c>
      <c r="J201" s="11">
        <f t="shared" si="10"/>
        <v>9.2764378478671361E-4</v>
      </c>
      <c r="K201" s="11">
        <f t="shared" si="11"/>
        <v>-6.4382678112169245E-3</v>
      </c>
    </row>
    <row r="202" spans="1:11" x14ac:dyDescent="0.15">
      <c r="A202" s="1">
        <v>43844</v>
      </c>
      <c r="B202" s="1"/>
      <c r="C202">
        <v>103.42</v>
      </c>
      <c r="D202">
        <v>108.7</v>
      </c>
      <c r="E202">
        <v>86.495500000000007</v>
      </c>
      <c r="G202" s="3">
        <v>3.1454176323351102E-3</v>
      </c>
      <c r="I202" s="11">
        <f t="shared" si="9"/>
        <v>-1.1589723778250294E-3</v>
      </c>
      <c r="J202" s="11">
        <f t="shared" si="10"/>
        <v>7.4142724745134281E-3</v>
      </c>
      <c r="K202" s="11">
        <f t="shared" si="11"/>
        <v>2.3064677276449785E-3</v>
      </c>
    </row>
    <row r="203" spans="1:11" x14ac:dyDescent="0.15">
      <c r="A203" s="1">
        <v>43845</v>
      </c>
      <c r="B203" s="1"/>
      <c r="C203">
        <v>103.82</v>
      </c>
      <c r="D203">
        <v>107.8</v>
      </c>
      <c r="E203">
        <v>86.88409</v>
      </c>
      <c r="G203" s="3">
        <v>1.40007060506364E-3</v>
      </c>
      <c r="I203" s="11">
        <f t="shared" si="9"/>
        <v>3.8677238445175011E-3</v>
      </c>
      <c r="J203" s="11">
        <f t="shared" si="10"/>
        <v>-8.2796688132474872E-3</v>
      </c>
      <c r="K203" s="11">
        <f t="shared" si="11"/>
        <v>4.4926036614620912E-3</v>
      </c>
    </row>
    <row r="204" spans="1:11" x14ac:dyDescent="0.15">
      <c r="A204" s="1">
        <v>43846</v>
      </c>
      <c r="B204" s="1"/>
      <c r="C204">
        <v>104.9</v>
      </c>
      <c r="D204">
        <v>108.15</v>
      </c>
      <c r="E204">
        <v>86.846176</v>
      </c>
      <c r="G204" s="3">
        <v>2.13554067427756E-3</v>
      </c>
      <c r="I204" s="11">
        <f t="shared" si="9"/>
        <v>1.040261991909075E-2</v>
      </c>
      <c r="J204" s="11">
        <f t="shared" si="10"/>
        <v>3.2467532467532756E-3</v>
      </c>
      <c r="K204" s="11">
        <f t="shared" si="11"/>
        <v>-4.3637448467259699E-4</v>
      </c>
    </row>
    <row r="205" spans="1:11" x14ac:dyDescent="0.15">
      <c r="A205" s="1">
        <v>43847</v>
      </c>
      <c r="B205" s="1"/>
      <c r="C205">
        <v>106.58</v>
      </c>
      <c r="D205">
        <v>108</v>
      </c>
      <c r="E205">
        <v>87.936139999999995</v>
      </c>
      <c r="G205" s="3">
        <v>1.38680038960155E-2</v>
      </c>
      <c r="I205" s="11">
        <f t="shared" si="9"/>
        <v>1.601525262154424E-2</v>
      </c>
      <c r="J205" s="11">
        <f t="shared" si="10"/>
        <v>-1.3869625520110951E-3</v>
      </c>
      <c r="K205" s="11">
        <f t="shared" si="11"/>
        <v>1.2550512298894922E-2</v>
      </c>
    </row>
    <row r="206" spans="1:11" x14ac:dyDescent="0.15">
      <c r="A206" s="1">
        <v>43851</v>
      </c>
      <c r="B206" s="1"/>
      <c r="C206">
        <v>108.36</v>
      </c>
      <c r="D206">
        <v>109.3</v>
      </c>
      <c r="E206">
        <v>88.040400000000005</v>
      </c>
      <c r="G206" s="3">
        <v>3.9375851845360101E-3</v>
      </c>
      <c r="I206" s="11">
        <f t="shared" si="9"/>
        <v>1.6701069619065478E-2</v>
      </c>
      <c r="J206" s="11">
        <f t="shared" si="10"/>
        <v>1.2037037037037068E-2</v>
      </c>
      <c r="K206" s="11">
        <f t="shared" si="11"/>
        <v>1.1856331196709036E-3</v>
      </c>
    </row>
    <row r="207" spans="1:11" x14ac:dyDescent="0.15">
      <c r="A207" s="1">
        <v>43852</v>
      </c>
      <c r="B207" s="1"/>
      <c r="C207">
        <v>108.78</v>
      </c>
      <c r="D207">
        <v>110.2</v>
      </c>
      <c r="E207">
        <v>87.339034999999996</v>
      </c>
      <c r="G207" s="3">
        <v>9.6982028782144304E-4</v>
      </c>
      <c r="I207" s="11">
        <f t="shared" si="9"/>
        <v>3.8759689922480689E-3</v>
      </c>
      <c r="J207" s="11">
        <f t="shared" si="10"/>
        <v>8.2342177493137658E-3</v>
      </c>
      <c r="K207" s="11">
        <f t="shared" si="11"/>
        <v>-7.9663995165857315E-3</v>
      </c>
    </row>
    <row r="208" spans="1:11" x14ac:dyDescent="0.15">
      <c r="A208" s="1">
        <v>43853</v>
      </c>
      <c r="B208" s="1"/>
      <c r="C208">
        <v>108.34</v>
      </c>
      <c r="D208">
        <v>109.8</v>
      </c>
      <c r="E208">
        <v>87.026259999999994</v>
      </c>
      <c r="G208" s="3">
        <v>-7.4465138332127003E-3</v>
      </c>
      <c r="I208" s="11">
        <f t="shared" si="9"/>
        <v>-4.0448611877182961E-3</v>
      </c>
      <c r="J208" s="11">
        <f t="shared" si="10"/>
        <v>-3.6297640653357721E-3</v>
      </c>
      <c r="K208" s="11">
        <f t="shared" si="11"/>
        <v>-3.5811593292736088E-3</v>
      </c>
    </row>
    <row r="209" spans="1:11" x14ac:dyDescent="0.15">
      <c r="A209" s="1">
        <v>43854</v>
      </c>
      <c r="B209" s="1"/>
      <c r="C209">
        <v>108.9</v>
      </c>
      <c r="D209">
        <v>111.05</v>
      </c>
      <c r="E209">
        <v>86.770359999999997</v>
      </c>
      <c r="G209" s="3">
        <v>3.3116414454121799E-3</v>
      </c>
      <c r="I209" s="11">
        <f t="shared" si="9"/>
        <v>5.1689126822964671E-3</v>
      </c>
      <c r="J209" s="11">
        <f t="shared" si="10"/>
        <v>1.1384335154827063E-2</v>
      </c>
      <c r="K209" s="11">
        <f t="shared" si="11"/>
        <v>-2.940491755017316E-3</v>
      </c>
    </row>
    <row r="210" spans="1:11" x14ac:dyDescent="0.15">
      <c r="A210" s="1">
        <v>43857</v>
      </c>
      <c r="B210" s="1"/>
      <c r="C210">
        <v>107.92</v>
      </c>
      <c r="D210">
        <v>108.75</v>
      </c>
      <c r="E210">
        <v>85.974209999999999</v>
      </c>
      <c r="G210" s="3">
        <v>-1.6018029385753901E-2</v>
      </c>
      <c r="I210" s="11">
        <f t="shared" si="9"/>
        <v>-8.9990817263544409E-3</v>
      </c>
      <c r="J210" s="11">
        <f t="shared" si="10"/>
        <v>-2.0711391265195833E-2</v>
      </c>
      <c r="K210" s="11">
        <f t="shared" si="11"/>
        <v>-9.1753681787191121E-3</v>
      </c>
    </row>
    <row r="211" spans="1:11" x14ac:dyDescent="0.15">
      <c r="A211" s="1">
        <v>43858</v>
      </c>
      <c r="B211" s="1"/>
      <c r="C211">
        <v>108.62</v>
      </c>
      <c r="D211">
        <v>110.5</v>
      </c>
      <c r="E211">
        <v>87.756060000000005</v>
      </c>
      <c r="G211" s="3">
        <v>9.9308984245956005E-3</v>
      </c>
      <c r="I211" s="11">
        <f t="shared" si="9"/>
        <v>6.4862861378798264E-3</v>
      </c>
      <c r="J211" s="11">
        <f t="shared" si="10"/>
        <v>1.6091954022988464E-2</v>
      </c>
      <c r="K211" s="11">
        <f t="shared" si="11"/>
        <v>2.0725401256958431E-2</v>
      </c>
    </row>
    <row r="212" spans="1:11" x14ac:dyDescent="0.15">
      <c r="A212" s="1">
        <v>43859</v>
      </c>
      <c r="B212" s="1"/>
      <c r="C212">
        <v>108.86</v>
      </c>
      <c r="D212">
        <v>110.95</v>
      </c>
      <c r="E212">
        <v>88.836550000000003</v>
      </c>
      <c r="G212" s="3">
        <v>7.2251625919770301E-3</v>
      </c>
      <c r="I212" s="11">
        <f t="shared" si="9"/>
        <v>2.2095378383353292E-3</v>
      </c>
      <c r="J212" s="11">
        <f t="shared" si="10"/>
        <v>4.0723981900452344E-3</v>
      </c>
      <c r="K212" s="11">
        <f t="shared" si="11"/>
        <v>1.2312426059237325E-2</v>
      </c>
    </row>
    <row r="213" spans="1:11" x14ac:dyDescent="0.15">
      <c r="A213" s="1">
        <v>43860</v>
      </c>
      <c r="B213" s="1"/>
      <c r="C213">
        <v>107.72</v>
      </c>
      <c r="D213">
        <v>109.6</v>
      </c>
      <c r="E213">
        <v>87.414856</v>
      </c>
      <c r="G213" s="3">
        <v>-1.0217404150047899E-2</v>
      </c>
      <c r="I213" s="11">
        <f t="shared" si="9"/>
        <v>-1.0472166084879664E-2</v>
      </c>
      <c r="J213" s="11">
        <f t="shared" si="10"/>
        <v>-1.2167643082469648E-2</v>
      </c>
      <c r="K213" s="11">
        <f t="shared" si="11"/>
        <v>-1.6003480549391047E-2</v>
      </c>
    </row>
    <row r="214" spans="1:11" x14ac:dyDescent="0.15">
      <c r="A214" s="1">
        <v>43861</v>
      </c>
      <c r="B214" s="1"/>
      <c r="C214">
        <v>106.38</v>
      </c>
      <c r="D214">
        <v>109</v>
      </c>
      <c r="E214">
        <v>86.410194000000004</v>
      </c>
      <c r="G214" s="3">
        <v>-1.12608071297074E-2</v>
      </c>
      <c r="I214" s="11">
        <f t="shared" si="9"/>
        <v>-1.2439658373561091E-2</v>
      </c>
      <c r="J214" s="11">
        <f t="shared" si="10"/>
        <v>-5.4744525547444356E-3</v>
      </c>
      <c r="K214" s="11">
        <f t="shared" si="11"/>
        <v>-1.1493035005399999E-2</v>
      </c>
    </row>
    <row r="215" spans="1:11" x14ac:dyDescent="0.15">
      <c r="A215" s="1">
        <v>43864</v>
      </c>
      <c r="B215" s="1"/>
      <c r="C215">
        <v>106.98</v>
      </c>
      <c r="D215">
        <v>109.15</v>
      </c>
      <c r="E215">
        <v>86.675574999999995</v>
      </c>
      <c r="G215" s="3">
        <v>3.4876119273803403E-3</v>
      </c>
      <c r="I215" s="11">
        <f t="shared" si="9"/>
        <v>5.6401579244220734E-3</v>
      </c>
      <c r="J215" s="11">
        <f t="shared" si="10"/>
        <v>1.3761467889907841E-3</v>
      </c>
      <c r="K215" s="11">
        <f t="shared" si="11"/>
        <v>3.0711769956215385E-3</v>
      </c>
    </row>
    <row r="216" spans="1:11" x14ac:dyDescent="0.15">
      <c r="A216" s="1">
        <v>43865</v>
      </c>
      <c r="B216" s="1"/>
      <c r="C216">
        <v>108.14</v>
      </c>
      <c r="D216">
        <v>109.8</v>
      </c>
      <c r="E216">
        <v>87.405379999999994</v>
      </c>
      <c r="G216" s="3">
        <v>1.2723236347898601E-2</v>
      </c>
      <c r="I216" s="11">
        <f t="shared" si="9"/>
        <v>1.0843148252009716E-2</v>
      </c>
      <c r="J216" s="11">
        <f t="shared" si="10"/>
        <v>5.9551076500228284E-3</v>
      </c>
      <c r="K216" s="11">
        <f t="shared" si="11"/>
        <v>8.4199614481934582E-3</v>
      </c>
    </row>
    <row r="217" spans="1:11" x14ac:dyDescent="0.15">
      <c r="A217" s="1">
        <v>43866</v>
      </c>
      <c r="B217" s="1"/>
      <c r="C217">
        <v>109</v>
      </c>
      <c r="D217">
        <v>111.45</v>
      </c>
      <c r="E217">
        <v>88.722809999999996</v>
      </c>
      <c r="G217" s="3">
        <v>1.79170643286281E-2</v>
      </c>
      <c r="I217" s="11">
        <f t="shared" si="9"/>
        <v>7.9526539670797813E-3</v>
      </c>
      <c r="J217" s="11">
        <f t="shared" si="10"/>
        <v>1.5027322404371546E-2</v>
      </c>
      <c r="K217" s="11">
        <f t="shared" si="11"/>
        <v>1.5072641981534796E-2</v>
      </c>
    </row>
    <row r="218" spans="1:11" x14ac:dyDescent="0.15">
      <c r="A218" s="1">
        <v>43867</v>
      </c>
      <c r="B218" s="1"/>
      <c r="C218">
        <v>109.1</v>
      </c>
      <c r="D218">
        <v>111.75</v>
      </c>
      <c r="E218">
        <v>89.158789999999996</v>
      </c>
      <c r="G218" s="3">
        <v>1.6561628672806499E-3</v>
      </c>
      <c r="I218" s="11">
        <f t="shared" si="9"/>
        <v>9.1743119266052275E-4</v>
      </c>
      <c r="J218" s="11">
        <f t="shared" si="10"/>
        <v>2.6917900403768957E-3</v>
      </c>
      <c r="K218" s="11">
        <f t="shared" si="11"/>
        <v>4.9139561742916893E-3</v>
      </c>
    </row>
    <row r="219" spans="1:11" x14ac:dyDescent="0.15">
      <c r="A219" s="1">
        <v>43868</v>
      </c>
      <c r="B219" s="1"/>
      <c r="C219">
        <v>109</v>
      </c>
      <c r="D219">
        <v>112.55</v>
      </c>
      <c r="E219">
        <v>88.883933999999996</v>
      </c>
      <c r="G219" s="3">
        <v>-9.8397647695025394E-4</v>
      </c>
      <c r="I219" s="11">
        <f t="shared" si="9"/>
        <v>-9.1659028414292631E-4</v>
      </c>
      <c r="J219" s="11">
        <f t="shared" si="10"/>
        <v>7.1588366890380506E-3</v>
      </c>
      <c r="K219" s="11">
        <f t="shared" si="11"/>
        <v>-3.0827695171726788E-3</v>
      </c>
    </row>
    <row r="220" spans="1:11" x14ac:dyDescent="0.15">
      <c r="A220" s="1">
        <v>43871</v>
      </c>
      <c r="B220" s="1"/>
      <c r="C220">
        <v>109.26</v>
      </c>
      <c r="D220">
        <v>112.75</v>
      </c>
      <c r="E220">
        <v>89.632689999999997</v>
      </c>
      <c r="G220" s="3">
        <v>3.4766973349073999E-3</v>
      </c>
      <c r="I220" s="11">
        <f t="shared" si="9"/>
        <v>2.3853211009174924E-3</v>
      </c>
      <c r="J220" s="11">
        <f t="shared" si="10"/>
        <v>1.7769880053308817E-3</v>
      </c>
      <c r="K220" s="11">
        <f t="shared" si="11"/>
        <v>8.4239745734027149E-3</v>
      </c>
    </row>
    <row r="221" spans="1:11" x14ac:dyDescent="0.15">
      <c r="A221" s="1">
        <v>43872</v>
      </c>
      <c r="B221" s="1"/>
      <c r="C221">
        <v>108.44</v>
      </c>
      <c r="D221">
        <v>113.5</v>
      </c>
      <c r="E221">
        <v>90.675255000000007</v>
      </c>
      <c r="G221" s="3">
        <v>5.5615914543438701E-3</v>
      </c>
      <c r="I221" s="11">
        <f t="shared" si="9"/>
        <v>-7.5050338641772241E-3</v>
      </c>
      <c r="J221" s="11">
        <f t="shared" si="10"/>
        <v>6.6518847006651338E-3</v>
      </c>
      <c r="K221" s="11">
        <f t="shared" si="11"/>
        <v>1.1631526399575876E-2</v>
      </c>
    </row>
    <row r="222" spans="1:11" x14ac:dyDescent="0.15">
      <c r="A222" s="1">
        <v>43873</v>
      </c>
      <c r="B222" s="1"/>
      <c r="C222">
        <v>107.08</v>
      </c>
      <c r="D222">
        <v>114.15</v>
      </c>
      <c r="E222">
        <v>90.675255000000007</v>
      </c>
      <c r="G222" s="3">
        <v>-1.0753084696106801E-3</v>
      </c>
      <c r="I222" s="11">
        <f t="shared" si="9"/>
        <v>-1.2541497602360785E-2</v>
      </c>
      <c r="J222" s="11">
        <f t="shared" si="10"/>
        <v>5.726872246696102E-3</v>
      </c>
      <c r="K222" s="11">
        <f t="shared" si="11"/>
        <v>0</v>
      </c>
    </row>
    <row r="223" spans="1:11" x14ac:dyDescent="0.15">
      <c r="A223" s="1">
        <v>43874</v>
      </c>
      <c r="B223" s="1"/>
      <c r="C223">
        <v>104.7</v>
      </c>
      <c r="D223">
        <v>114.65</v>
      </c>
      <c r="E223">
        <v>90.817430000000002</v>
      </c>
      <c r="G223" s="3">
        <v>2.8079456940055504E-4</v>
      </c>
      <c r="I223" s="11">
        <f t="shared" si="9"/>
        <v>-2.2226372805379091E-2</v>
      </c>
      <c r="J223" s="11">
        <f t="shared" si="10"/>
        <v>4.3802014892684316E-3</v>
      </c>
      <c r="K223" s="11">
        <f t="shared" si="11"/>
        <v>1.5679580939693682E-3</v>
      </c>
    </row>
    <row r="224" spans="1:11" x14ac:dyDescent="0.15">
      <c r="A224" s="1">
        <v>43875</v>
      </c>
      <c r="B224" s="1"/>
      <c r="C224">
        <v>107.56</v>
      </c>
      <c r="D224">
        <v>115.4</v>
      </c>
      <c r="E224">
        <v>90.627880000000005</v>
      </c>
      <c r="G224" s="3">
        <v>3.2868336051674603E-3</v>
      </c>
      <c r="I224" s="11">
        <f t="shared" si="9"/>
        <v>2.731614135625593E-2</v>
      </c>
      <c r="J224" s="11">
        <f t="shared" si="10"/>
        <v>6.5416484954208265E-3</v>
      </c>
      <c r="K224" s="11">
        <f t="shared" si="11"/>
        <v>-2.0871544151821464E-3</v>
      </c>
    </row>
    <row r="225" spans="1:11" x14ac:dyDescent="0.15">
      <c r="A225" s="1">
        <v>43879</v>
      </c>
      <c r="B225" s="1"/>
      <c r="C225">
        <v>107.76</v>
      </c>
      <c r="D225">
        <v>115.95</v>
      </c>
      <c r="E225">
        <v>90.419359999999998</v>
      </c>
      <c r="G225" s="3">
        <v>1.5702165253350601E-3</v>
      </c>
      <c r="I225" s="11">
        <f t="shared" si="9"/>
        <v>1.8594272963927683E-3</v>
      </c>
      <c r="J225" s="11">
        <f t="shared" si="10"/>
        <v>4.7660311958406254E-3</v>
      </c>
      <c r="K225" s="11">
        <f t="shared" si="11"/>
        <v>-2.3008372258074283E-3</v>
      </c>
    </row>
    <row r="226" spans="1:11" x14ac:dyDescent="0.15">
      <c r="A226" s="1">
        <v>43880</v>
      </c>
      <c r="B226" s="1"/>
      <c r="C226">
        <v>109.46</v>
      </c>
      <c r="D226">
        <v>116.8</v>
      </c>
      <c r="E226">
        <v>90.817430000000002</v>
      </c>
      <c r="G226" s="3">
        <v>1.0471750491066301E-2</v>
      </c>
      <c r="I226" s="11">
        <f t="shared" si="9"/>
        <v>1.5775798069784575E-2</v>
      </c>
      <c r="J226" s="11">
        <f t="shared" si="10"/>
        <v>7.3307460112117528E-3</v>
      </c>
      <c r="K226" s="11">
        <f t="shared" si="11"/>
        <v>4.4024863701757067E-3</v>
      </c>
    </row>
    <row r="227" spans="1:11" x14ac:dyDescent="0.15">
      <c r="A227" s="1">
        <v>43881</v>
      </c>
      <c r="B227" s="1"/>
      <c r="C227">
        <v>109.36</v>
      </c>
      <c r="D227">
        <v>107.3</v>
      </c>
      <c r="E227">
        <v>89.62321</v>
      </c>
      <c r="G227" s="3">
        <v>-9.6312521782513302E-3</v>
      </c>
      <c r="I227" s="11">
        <f t="shared" si="9"/>
        <v>-9.1357573542838466E-4</v>
      </c>
      <c r="J227" s="11">
        <f t="shared" si="10"/>
        <v>-8.1335616438356184E-2</v>
      </c>
      <c r="K227" s="11">
        <f t="shared" si="11"/>
        <v>-1.3149678426266909E-2</v>
      </c>
    </row>
    <row r="228" spans="1:11" x14ac:dyDescent="0.15">
      <c r="A228" s="1">
        <v>43882</v>
      </c>
      <c r="B228" s="1"/>
      <c r="C228">
        <v>109.02</v>
      </c>
      <c r="D228">
        <v>104.2</v>
      </c>
      <c r="E228">
        <v>89.471564999999998</v>
      </c>
      <c r="G228" s="3">
        <v>-3.9218391022782699E-3</v>
      </c>
      <c r="I228" s="11">
        <f t="shared" si="9"/>
        <v>-3.1089978054132938E-3</v>
      </c>
      <c r="J228" s="11">
        <f t="shared" si="10"/>
        <v>-2.8890959925442661E-2</v>
      </c>
      <c r="K228" s="11">
        <f t="shared" si="11"/>
        <v>-1.6920282145662657E-3</v>
      </c>
    </row>
    <row r="229" spans="1:11" x14ac:dyDescent="0.15">
      <c r="A229" s="1">
        <v>43885</v>
      </c>
      <c r="B229" s="1"/>
      <c r="C229">
        <v>105.84</v>
      </c>
      <c r="D229">
        <v>100.45</v>
      </c>
      <c r="E229">
        <v>86.523930000000007</v>
      </c>
      <c r="G229" s="3">
        <v>-3.5816306512487302E-2</v>
      </c>
      <c r="I229" s="11">
        <f t="shared" si="9"/>
        <v>-2.9168959823885454E-2</v>
      </c>
      <c r="J229" s="11">
        <f t="shared" si="10"/>
        <v>-3.5988483685220674E-2</v>
      </c>
      <c r="K229" s="11">
        <f t="shared" si="11"/>
        <v>-3.2944936192856211E-2</v>
      </c>
    </row>
    <row r="230" spans="1:11" x14ac:dyDescent="0.15">
      <c r="A230" s="1">
        <v>43886</v>
      </c>
      <c r="B230" s="1"/>
      <c r="C230">
        <v>104.78</v>
      </c>
      <c r="D230">
        <v>98.24</v>
      </c>
      <c r="E230">
        <v>82.249390000000005</v>
      </c>
      <c r="G230" s="3">
        <v>-2.1873010843866201E-2</v>
      </c>
      <c r="I230" s="11">
        <f t="shared" si="9"/>
        <v>-1.0015117157974318E-2</v>
      </c>
      <c r="J230" s="11">
        <f t="shared" si="10"/>
        <v>-2.2000995520159328E-2</v>
      </c>
      <c r="K230" s="11">
        <f t="shared" si="11"/>
        <v>-4.9402980192878476E-2</v>
      </c>
    </row>
    <row r="231" spans="1:11" x14ac:dyDescent="0.15">
      <c r="A231" s="1">
        <v>43887</v>
      </c>
      <c r="B231" s="1"/>
      <c r="C231">
        <v>104.7</v>
      </c>
      <c r="D231">
        <v>98.8</v>
      </c>
      <c r="E231">
        <v>81.927139999999994</v>
      </c>
      <c r="G231" s="3">
        <v>3.2103984399094398E-3</v>
      </c>
      <c r="I231" s="11">
        <f t="shared" si="9"/>
        <v>-7.6350448558881734E-4</v>
      </c>
      <c r="J231" s="11">
        <f t="shared" si="10"/>
        <v>5.7003257328991364E-3</v>
      </c>
      <c r="K231" s="11">
        <f t="shared" si="11"/>
        <v>-3.9179621879263937E-3</v>
      </c>
    </row>
    <row r="232" spans="1:11" x14ac:dyDescent="0.15">
      <c r="A232" s="1">
        <v>43888</v>
      </c>
      <c r="B232" s="1"/>
      <c r="C232">
        <v>101.76</v>
      </c>
      <c r="D232">
        <v>94.96</v>
      </c>
      <c r="E232">
        <v>80.609710000000007</v>
      </c>
      <c r="G232" s="3">
        <v>-2.9175172793602901E-2</v>
      </c>
      <c r="I232" s="11">
        <f t="shared" si="9"/>
        <v>-2.8080229226360998E-2</v>
      </c>
      <c r="J232" s="11">
        <f t="shared" si="10"/>
        <v>-3.8866396761133681E-2</v>
      </c>
      <c r="K232" s="11">
        <f t="shared" si="11"/>
        <v>-1.60805076315369E-2</v>
      </c>
    </row>
    <row r="233" spans="1:11" x14ac:dyDescent="0.15">
      <c r="A233" s="1">
        <v>43889</v>
      </c>
      <c r="B233" s="1"/>
      <c r="C233">
        <v>98.85</v>
      </c>
      <c r="D233">
        <v>91.64</v>
      </c>
      <c r="E233">
        <v>77.008099999999999</v>
      </c>
      <c r="G233" s="3">
        <v>-3.6689477178522403E-2</v>
      </c>
      <c r="I233" s="11">
        <f t="shared" si="9"/>
        <v>-2.8596698113207641E-2</v>
      </c>
      <c r="J233" s="11">
        <f t="shared" si="10"/>
        <v>-3.496208930075817E-2</v>
      </c>
      <c r="K233" s="11">
        <f t="shared" si="11"/>
        <v>-4.467960497562895E-2</v>
      </c>
    </row>
    <row r="234" spans="1:11" x14ac:dyDescent="0.15">
      <c r="A234" s="1">
        <v>43892</v>
      </c>
      <c r="B234" s="1"/>
      <c r="C234">
        <v>100.54</v>
      </c>
      <c r="D234">
        <v>93.22</v>
      </c>
      <c r="E234">
        <v>77.718940000000003</v>
      </c>
      <c r="G234" s="3">
        <v>1.2186261195319402E-2</v>
      </c>
      <c r="I234" s="11">
        <f t="shared" si="9"/>
        <v>1.7096611026808484E-2</v>
      </c>
      <c r="J234" s="11">
        <f t="shared" si="10"/>
        <v>1.7241379310344751E-2</v>
      </c>
      <c r="K234" s="11">
        <f t="shared" si="11"/>
        <v>9.2307172881813671E-3</v>
      </c>
    </row>
    <row r="235" spans="1:11" x14ac:dyDescent="0.15">
      <c r="A235" s="1">
        <v>43893</v>
      </c>
      <c r="B235" s="1"/>
      <c r="C235">
        <v>103.42</v>
      </c>
      <c r="D235">
        <v>93.18</v>
      </c>
      <c r="E235">
        <v>76.837494000000007</v>
      </c>
      <c r="G235" s="3">
        <v>1.3723991364881201E-2</v>
      </c>
      <c r="I235" s="11">
        <f t="shared" si="9"/>
        <v>2.8645315297394003E-2</v>
      </c>
      <c r="J235" s="11">
        <f t="shared" si="10"/>
        <v>-4.2909246942712809E-4</v>
      </c>
      <c r="K235" s="11">
        <f t="shared" si="11"/>
        <v>-1.1341456792900106E-2</v>
      </c>
    </row>
    <row r="236" spans="1:11" x14ac:dyDescent="0.15">
      <c r="A236" s="1">
        <v>43894</v>
      </c>
      <c r="B236" s="1"/>
      <c r="C236">
        <v>106.02</v>
      </c>
      <c r="D236">
        <v>93.9</v>
      </c>
      <c r="E236">
        <v>78.401349999999994</v>
      </c>
      <c r="G236" s="3">
        <v>1.62576351639451E-2</v>
      </c>
      <c r="I236" s="11">
        <f t="shared" si="9"/>
        <v>2.5140204989363646E-2</v>
      </c>
      <c r="J236" s="11">
        <f t="shared" si="10"/>
        <v>7.726980038634812E-3</v>
      </c>
      <c r="K236" s="11">
        <f t="shared" si="11"/>
        <v>2.0352772046417611E-2</v>
      </c>
    </row>
    <row r="237" spans="1:11" x14ac:dyDescent="0.15">
      <c r="A237" s="1">
        <v>43895</v>
      </c>
      <c r="B237" s="1"/>
      <c r="C237">
        <v>105.48</v>
      </c>
      <c r="D237">
        <v>92.38</v>
      </c>
      <c r="E237">
        <v>77.804244999999995</v>
      </c>
      <c r="G237" s="3">
        <v>-1.05173634492904E-2</v>
      </c>
      <c r="I237" s="11">
        <f t="shared" si="9"/>
        <v>-5.0933786078097842E-3</v>
      </c>
      <c r="J237" s="11">
        <f t="shared" si="10"/>
        <v>-1.6187433439829757E-2</v>
      </c>
      <c r="K237" s="11">
        <f t="shared" si="11"/>
        <v>-7.6160040611545909E-3</v>
      </c>
    </row>
    <row r="238" spans="1:11" x14ac:dyDescent="0.15">
      <c r="A238" s="1">
        <v>43896</v>
      </c>
      <c r="B238" s="1"/>
      <c r="C238">
        <v>101.14</v>
      </c>
      <c r="D238">
        <v>88.98</v>
      </c>
      <c r="E238">
        <v>75.131469999999993</v>
      </c>
      <c r="G238" s="3">
        <v>-4.0099278597113507E-2</v>
      </c>
      <c r="I238" s="11">
        <f t="shared" si="9"/>
        <v>-4.1145240803943883E-2</v>
      </c>
      <c r="J238" s="11">
        <f t="shared" si="10"/>
        <v>-3.6804503139207578E-2</v>
      </c>
      <c r="K238" s="11">
        <f t="shared" si="11"/>
        <v>-3.4352560069183857E-2</v>
      </c>
    </row>
    <row r="239" spans="1:11" x14ac:dyDescent="0.15">
      <c r="A239" s="1">
        <v>43899</v>
      </c>
      <c r="B239" s="1"/>
      <c r="C239">
        <v>97.96</v>
      </c>
      <c r="D239">
        <v>81.680000000000007</v>
      </c>
      <c r="E239">
        <v>72.07011</v>
      </c>
      <c r="G239" s="3">
        <v>-5.5482769586918196E-2</v>
      </c>
      <c r="I239" s="11">
        <f t="shared" si="9"/>
        <v>-3.1441566145936406E-2</v>
      </c>
      <c r="J239" s="11">
        <f t="shared" si="10"/>
        <v>-8.2040908069229035E-2</v>
      </c>
      <c r="K239" s="11">
        <f t="shared" si="11"/>
        <v>-4.0746707072282673E-2</v>
      </c>
    </row>
    <row r="240" spans="1:11" x14ac:dyDescent="0.15">
      <c r="A240" s="1">
        <v>43900</v>
      </c>
      <c r="B240" s="1"/>
      <c r="C240">
        <v>96.82</v>
      </c>
      <c r="D240">
        <v>81.66</v>
      </c>
      <c r="E240">
        <v>73.264319999999998</v>
      </c>
      <c r="G240" s="3">
        <v>-7.2358773318792398E-5</v>
      </c>
      <c r="I240" s="11">
        <f t="shared" si="9"/>
        <v>-1.1637403021641513E-2</v>
      </c>
      <c r="J240" s="11">
        <f t="shared" si="10"/>
        <v>-2.4485798237039447E-4</v>
      </c>
      <c r="K240" s="11">
        <f t="shared" si="11"/>
        <v>1.6570114850664064E-2</v>
      </c>
    </row>
    <row r="241" spans="1:11" x14ac:dyDescent="0.15">
      <c r="A241" s="1">
        <v>43901</v>
      </c>
      <c r="B241" s="1"/>
      <c r="C241">
        <v>96.13</v>
      </c>
      <c r="D241">
        <v>81.599999999999994</v>
      </c>
      <c r="E241">
        <v>73.501273999999995</v>
      </c>
      <c r="G241" s="3">
        <v>-4.7230135846504304E-3</v>
      </c>
      <c r="I241" s="11">
        <f t="shared" si="9"/>
        <v>-7.1266267300144071E-3</v>
      </c>
      <c r="J241" s="11">
        <f t="shared" si="10"/>
        <v>-7.3475385745780386E-4</v>
      </c>
      <c r="K241" s="11">
        <f t="shared" si="11"/>
        <v>3.2342346178877435E-3</v>
      </c>
    </row>
    <row r="242" spans="1:11" x14ac:dyDescent="0.15">
      <c r="A242" s="1">
        <v>43902</v>
      </c>
      <c r="B242" s="1"/>
      <c r="C242">
        <v>90.13</v>
      </c>
      <c r="D242">
        <v>68.86</v>
      </c>
      <c r="E242">
        <v>66.307525999999996</v>
      </c>
      <c r="G242" s="3">
        <v>-9.6373773428818005E-2</v>
      </c>
      <c r="I242" s="11">
        <f t="shared" si="9"/>
        <v>-6.2415479038801625E-2</v>
      </c>
      <c r="J242" s="11">
        <f t="shared" si="10"/>
        <v>-0.15612745098039216</v>
      </c>
      <c r="K242" s="11">
        <f t="shared" si="11"/>
        <v>-9.7872425993595691E-2</v>
      </c>
    </row>
    <row r="243" spans="1:11" x14ac:dyDescent="0.15">
      <c r="A243" s="1">
        <v>43903</v>
      </c>
      <c r="B243" s="1"/>
      <c r="C243">
        <v>90</v>
      </c>
      <c r="D243">
        <v>67.7</v>
      </c>
      <c r="E243">
        <v>67.245840000000001</v>
      </c>
      <c r="G243" s="3">
        <v>1.1743268950527599E-2</v>
      </c>
      <c r="I243" s="11">
        <f t="shared" si="9"/>
        <v>-1.442361034061812E-3</v>
      </c>
      <c r="J243" s="11">
        <f t="shared" si="10"/>
        <v>-1.6845774034272343E-2</v>
      </c>
      <c r="K243" s="11">
        <f t="shared" si="11"/>
        <v>1.4150942684846957E-2</v>
      </c>
    </row>
    <row r="244" spans="1:11" x14ac:dyDescent="0.15">
      <c r="A244" s="1">
        <v>43906</v>
      </c>
      <c r="B244" s="1"/>
      <c r="C244">
        <v>90</v>
      </c>
      <c r="D244">
        <v>60.22</v>
      </c>
      <c r="E244">
        <v>66.52552</v>
      </c>
      <c r="G244" s="3">
        <v>-1.6789176545306702E-2</v>
      </c>
      <c r="I244" s="11">
        <f t="shared" si="9"/>
        <v>0</v>
      </c>
      <c r="J244" s="11">
        <f t="shared" si="10"/>
        <v>-0.1104874446085673</v>
      </c>
      <c r="K244" s="11">
        <f t="shared" si="11"/>
        <v>-1.0711740681654036E-2</v>
      </c>
    </row>
    <row r="245" spans="1:11" x14ac:dyDescent="0.15">
      <c r="A245" s="1">
        <v>43907</v>
      </c>
      <c r="B245" s="1"/>
      <c r="C245">
        <v>93.83</v>
      </c>
      <c r="D245">
        <v>58.42</v>
      </c>
      <c r="E245">
        <v>70.079740000000001</v>
      </c>
      <c r="G245" s="3">
        <v>3.2328341162968205E-2</v>
      </c>
      <c r="I245" s="11">
        <f t="shared" si="9"/>
        <v>4.2555555555555458E-2</v>
      </c>
      <c r="J245" s="11">
        <f t="shared" si="10"/>
        <v>-2.9890401859847149E-2</v>
      </c>
      <c r="K245" s="11">
        <f t="shared" si="11"/>
        <v>5.3426414404577294E-2</v>
      </c>
    </row>
    <row r="246" spans="1:11" x14ac:dyDescent="0.15">
      <c r="A246" s="1">
        <v>43908</v>
      </c>
      <c r="B246" s="1"/>
      <c r="C246">
        <v>94.23</v>
      </c>
      <c r="D246">
        <v>54.7</v>
      </c>
      <c r="E246">
        <v>68.259979999999999</v>
      </c>
      <c r="G246" s="3">
        <v>-1.8168281960295001E-2</v>
      </c>
      <c r="I246" s="11">
        <f t="shared" si="9"/>
        <v>4.2630288820206808E-3</v>
      </c>
      <c r="J246" s="11">
        <f t="shared" si="10"/>
        <v>-6.3676823005819894E-2</v>
      </c>
      <c r="K246" s="11">
        <f t="shared" si="11"/>
        <v>-2.5966991315892418E-2</v>
      </c>
    </row>
    <row r="247" spans="1:11" x14ac:dyDescent="0.15">
      <c r="A247" s="1">
        <v>43909</v>
      </c>
      <c r="B247" s="1"/>
      <c r="C247">
        <v>99.8</v>
      </c>
      <c r="D247">
        <v>55.48</v>
      </c>
      <c r="E247">
        <v>71.74785</v>
      </c>
      <c r="G247" s="3">
        <v>5.3185558390044199E-2</v>
      </c>
      <c r="I247" s="11">
        <f t="shared" si="9"/>
        <v>5.9110686617849906E-2</v>
      </c>
      <c r="J247" s="11">
        <f t="shared" si="10"/>
        <v>1.4259597806215663E-2</v>
      </c>
      <c r="K247" s="11">
        <f t="shared" si="11"/>
        <v>5.1096850599721799E-2</v>
      </c>
    </row>
    <row r="248" spans="1:11" x14ac:dyDescent="0.15">
      <c r="A248" s="1">
        <v>43910</v>
      </c>
      <c r="B248" s="1"/>
      <c r="C248">
        <v>97.98</v>
      </c>
      <c r="D248">
        <v>56.32</v>
      </c>
      <c r="E248">
        <v>70.136604000000005</v>
      </c>
      <c r="G248" s="3">
        <v>-1.8033957882474E-2</v>
      </c>
      <c r="I248" s="11">
        <f t="shared" si="9"/>
        <v>-1.8236472945891702E-2</v>
      </c>
      <c r="J248" s="11">
        <f t="shared" si="10"/>
        <v>1.5140591204037657E-2</v>
      </c>
      <c r="K248" s="11">
        <f t="shared" si="11"/>
        <v>-2.2457063173321523E-2</v>
      </c>
    </row>
    <row r="249" spans="1:11" x14ac:dyDescent="0.15">
      <c r="A249" s="1">
        <v>43913</v>
      </c>
      <c r="B249" s="1"/>
      <c r="C249">
        <v>91.98</v>
      </c>
      <c r="D249">
        <v>55.8</v>
      </c>
      <c r="E249">
        <v>66.364395000000002</v>
      </c>
      <c r="G249" s="3">
        <v>-5.3696753990092702E-2</v>
      </c>
      <c r="I249" s="11">
        <f t="shared" si="9"/>
        <v>-6.1236987140232735E-2</v>
      </c>
      <c r="J249" s="11">
        <f t="shared" si="10"/>
        <v>-9.2329545454545858E-3</v>
      </c>
      <c r="K249" s="11">
        <f t="shared" si="11"/>
        <v>-5.3783741796223916E-2</v>
      </c>
    </row>
    <row r="250" spans="1:11" x14ac:dyDescent="0.15">
      <c r="A250" s="1">
        <v>43914</v>
      </c>
      <c r="B250" s="1"/>
      <c r="C250">
        <v>94.21</v>
      </c>
      <c r="D250">
        <v>65.14</v>
      </c>
      <c r="E250">
        <v>68.781265000000005</v>
      </c>
      <c r="G250" s="3">
        <v>7.0156621118261306E-2</v>
      </c>
      <c r="I250" s="11">
        <f t="shared" si="9"/>
        <v>2.4244400956729528E-2</v>
      </c>
      <c r="J250" s="11">
        <f t="shared" si="10"/>
        <v>0.16738351254480288</v>
      </c>
      <c r="K250" s="11">
        <f t="shared" si="11"/>
        <v>3.6418172726504938E-2</v>
      </c>
    </row>
    <row r="251" spans="1:11" x14ac:dyDescent="0.15">
      <c r="A251" s="1">
        <v>43915</v>
      </c>
      <c r="B251" s="1"/>
      <c r="C251">
        <v>96.61</v>
      </c>
      <c r="D251">
        <v>69.34</v>
      </c>
      <c r="E251">
        <v>70.667366000000001</v>
      </c>
      <c r="G251" s="3">
        <v>2.9294789269700101E-2</v>
      </c>
      <c r="I251" s="11">
        <f t="shared" si="9"/>
        <v>2.5475002653646106E-2</v>
      </c>
      <c r="J251" s="11">
        <f t="shared" si="10"/>
        <v>6.4476512127724872E-2</v>
      </c>
      <c r="K251" s="11">
        <f t="shared" si="11"/>
        <v>2.7421725959823506E-2</v>
      </c>
    </row>
    <row r="252" spans="1:11" x14ac:dyDescent="0.15">
      <c r="A252" s="1">
        <v>43916</v>
      </c>
      <c r="B252" s="1"/>
      <c r="C252">
        <v>98.7</v>
      </c>
      <c r="D252">
        <v>71.400000000000006</v>
      </c>
      <c r="E252">
        <v>72.904160000000005</v>
      </c>
      <c r="G252" s="3">
        <v>2.3897453143643502E-2</v>
      </c>
      <c r="I252" s="11">
        <f t="shared" si="9"/>
        <v>2.1633371286616354E-2</v>
      </c>
      <c r="J252" s="11">
        <f t="shared" si="10"/>
        <v>2.970868185751363E-2</v>
      </c>
      <c r="K252" s="11">
        <f t="shared" si="11"/>
        <v>3.1652432043384859E-2</v>
      </c>
    </row>
    <row r="253" spans="1:11" x14ac:dyDescent="0.15">
      <c r="A253" s="1">
        <v>43917</v>
      </c>
      <c r="B253" s="1"/>
      <c r="C253">
        <v>97.44</v>
      </c>
      <c r="D253">
        <v>70.680000000000007</v>
      </c>
      <c r="E253">
        <v>72.03219</v>
      </c>
      <c r="G253" s="3">
        <v>-2.25567417543567E-2</v>
      </c>
      <c r="I253" s="11">
        <f t="shared" si="9"/>
        <v>-1.2765957446808529E-2</v>
      </c>
      <c r="J253" s="11">
        <f t="shared" si="10"/>
        <v>-1.0084033613445342E-2</v>
      </c>
      <c r="K253" s="11">
        <f t="shared" si="11"/>
        <v>-1.1960497178761909E-2</v>
      </c>
    </row>
    <row r="254" spans="1:11" x14ac:dyDescent="0.15">
      <c r="A254" s="1">
        <v>43920</v>
      </c>
      <c r="B254" s="1"/>
      <c r="C254">
        <v>99.8</v>
      </c>
      <c r="D254">
        <v>70.3</v>
      </c>
      <c r="E254">
        <v>73.738219999999998</v>
      </c>
      <c r="G254" s="3">
        <v>1.9788369020920599E-2</v>
      </c>
      <c r="I254" s="11">
        <f t="shared" si="9"/>
        <v>2.4220032840722494E-2</v>
      </c>
      <c r="J254" s="11">
        <f t="shared" si="10"/>
        <v>-5.3763440860216116E-3</v>
      </c>
      <c r="K254" s="11">
        <f t="shared" si="11"/>
        <v>2.3684272267717965E-2</v>
      </c>
    </row>
    <row r="255" spans="1:11" x14ac:dyDescent="0.15">
      <c r="A255" s="1">
        <v>43921</v>
      </c>
      <c r="B255" s="1"/>
      <c r="C255">
        <v>99.45</v>
      </c>
      <c r="D255">
        <v>74.56</v>
      </c>
      <c r="E255">
        <v>75.681190000000001</v>
      </c>
      <c r="G255" s="3">
        <v>1.49906641391035E-2</v>
      </c>
      <c r="I255" s="11">
        <f t="shared" si="9"/>
        <v>-3.507014028056088E-3</v>
      </c>
      <c r="J255" s="11">
        <f t="shared" si="10"/>
        <v>6.0597439544808118E-2</v>
      </c>
      <c r="K255" s="11">
        <f t="shared" si="11"/>
        <v>2.634956471691341E-2</v>
      </c>
    </row>
    <row r="256" spans="1:11" x14ac:dyDescent="0.15">
      <c r="A256" s="1">
        <v>43922</v>
      </c>
      <c r="B256" s="1"/>
      <c r="C256">
        <v>99.84</v>
      </c>
      <c r="D256">
        <v>69.58</v>
      </c>
      <c r="E256">
        <v>74.780789999999996</v>
      </c>
      <c r="G256" s="3">
        <v>-1.53503768094491E-2</v>
      </c>
      <c r="I256" s="11">
        <f t="shared" si="9"/>
        <v>3.9215686274509665E-3</v>
      </c>
      <c r="J256" s="11">
        <f t="shared" si="10"/>
        <v>-6.6791845493562318E-2</v>
      </c>
      <c r="K256" s="11">
        <f t="shared" si="11"/>
        <v>-1.1897275928140161E-2</v>
      </c>
    </row>
    <row r="257" spans="1:11" x14ac:dyDescent="0.15">
      <c r="A257" s="1">
        <v>43923</v>
      </c>
      <c r="B257" s="1"/>
      <c r="C257">
        <v>101.08</v>
      </c>
      <c r="D257">
        <v>71.5</v>
      </c>
      <c r="E257">
        <v>76.562640000000002</v>
      </c>
      <c r="G257" s="3">
        <v>1.1121830336654199E-2</v>
      </c>
      <c r="I257" s="11">
        <f t="shared" si="9"/>
        <v>1.2419871794871806E-2</v>
      </c>
      <c r="J257" s="11">
        <f t="shared" si="10"/>
        <v>2.7594136246047674E-2</v>
      </c>
      <c r="K257" s="11">
        <f t="shared" si="11"/>
        <v>2.3827643436235446E-2</v>
      </c>
    </row>
    <row r="258" spans="1:11" x14ac:dyDescent="0.15">
      <c r="A258" s="1">
        <v>43924</v>
      </c>
      <c r="B258" s="1"/>
      <c r="C258">
        <v>102.36</v>
      </c>
      <c r="D258">
        <v>71.180000000000007</v>
      </c>
      <c r="E258">
        <v>77.387214999999998</v>
      </c>
      <c r="G258" s="3">
        <v>-3.07571773088877E-3</v>
      </c>
      <c r="I258" s="11">
        <f t="shared" si="9"/>
        <v>1.2663237039968411E-2</v>
      </c>
      <c r="J258" s="11">
        <f t="shared" si="10"/>
        <v>-4.4755244755243506E-3</v>
      </c>
      <c r="K258" s="11">
        <f t="shared" si="11"/>
        <v>1.0769939490069769E-2</v>
      </c>
    </row>
    <row r="259" spans="1:11" x14ac:dyDescent="0.15">
      <c r="A259" s="1">
        <v>43927</v>
      </c>
      <c r="B259" s="1"/>
      <c r="C259">
        <v>103.96</v>
      </c>
      <c r="D259">
        <v>74.040000000000006</v>
      </c>
      <c r="E259">
        <v>78.951070000000001</v>
      </c>
      <c r="G259" s="3">
        <v>2.3791711257171898E-2</v>
      </c>
      <c r="I259" s="11">
        <f t="shared" si="9"/>
        <v>1.5631105900742348E-2</v>
      </c>
      <c r="J259" s="11">
        <f t="shared" si="10"/>
        <v>4.0179825793762225E-2</v>
      </c>
      <c r="K259" s="11">
        <f t="shared" si="11"/>
        <v>2.0208182966656718E-2</v>
      </c>
    </row>
    <row r="260" spans="1:11" x14ac:dyDescent="0.15">
      <c r="A260" s="1">
        <v>43928</v>
      </c>
      <c r="B260" s="1"/>
      <c r="C260">
        <v>103.9</v>
      </c>
      <c r="D260">
        <v>76.819999999999993</v>
      </c>
      <c r="E260">
        <v>78.477180000000004</v>
      </c>
      <c r="G260" s="3">
        <v>5.5236419915018998E-3</v>
      </c>
      <c r="I260" s="11">
        <f t="shared" ref="I260:I323" si="12">(C260/C259)-1</f>
        <v>-5.7714505579053998E-4</v>
      </c>
      <c r="J260" s="11">
        <f t="shared" ref="J260:J323" si="13">(D260/D259)-1</f>
        <v>3.7547271745002497E-2</v>
      </c>
      <c r="K260" s="11">
        <f t="shared" ref="K260:K323" si="14">(E260/E259)-1</f>
        <v>-6.0023252376439906E-3</v>
      </c>
    </row>
    <row r="261" spans="1:11" x14ac:dyDescent="0.15">
      <c r="A261" s="1">
        <v>43929</v>
      </c>
      <c r="B261" s="1"/>
      <c r="C261">
        <v>104.2</v>
      </c>
      <c r="D261">
        <v>75.599999999999994</v>
      </c>
      <c r="E261">
        <v>78.145449999999997</v>
      </c>
      <c r="G261" s="3">
        <v>-8.6411679291852287E-3</v>
      </c>
      <c r="I261" s="11">
        <f t="shared" si="12"/>
        <v>2.887391722810273E-3</v>
      </c>
      <c r="J261" s="11">
        <f t="shared" si="13"/>
        <v>-1.5881280916428042E-2</v>
      </c>
      <c r="K261" s="11">
        <f t="shared" si="14"/>
        <v>-4.2270886899861138E-3</v>
      </c>
    </row>
    <row r="262" spans="1:11" x14ac:dyDescent="0.15">
      <c r="A262" s="1">
        <v>43930</v>
      </c>
      <c r="B262" s="1"/>
      <c r="C262">
        <v>102.22</v>
      </c>
      <c r="D262">
        <v>78.12</v>
      </c>
      <c r="E262">
        <v>77.832679999999996</v>
      </c>
      <c r="G262" s="3">
        <v>2.16728211631078E-3</v>
      </c>
      <c r="I262" s="11">
        <f t="shared" si="12"/>
        <v>-1.900191938579654E-2</v>
      </c>
      <c r="J262" s="11">
        <f t="shared" si="13"/>
        <v>3.3333333333333437E-2</v>
      </c>
      <c r="K262" s="11">
        <f t="shared" si="14"/>
        <v>-4.0024083295956414E-3</v>
      </c>
    </row>
    <row r="263" spans="1:11" x14ac:dyDescent="0.15">
      <c r="A263" s="1">
        <v>43935</v>
      </c>
      <c r="B263" s="1"/>
      <c r="C263">
        <v>103.46</v>
      </c>
      <c r="D263">
        <v>78.14</v>
      </c>
      <c r="E263">
        <v>78.477180000000004</v>
      </c>
      <c r="G263" s="3">
        <v>9.07491620554568E-3</v>
      </c>
      <c r="I263" s="11">
        <f t="shared" si="12"/>
        <v>1.2130698493445502E-2</v>
      </c>
      <c r="J263" s="11">
        <f t="shared" si="13"/>
        <v>2.5601638504868518E-4</v>
      </c>
      <c r="K263" s="11">
        <f t="shared" si="14"/>
        <v>8.2805834258823374E-3</v>
      </c>
    </row>
    <row r="264" spans="1:11" x14ac:dyDescent="0.15">
      <c r="A264" s="1">
        <v>43936</v>
      </c>
      <c r="B264" s="1"/>
      <c r="C264">
        <v>103.28</v>
      </c>
      <c r="D264">
        <v>75.260000000000005</v>
      </c>
      <c r="E264">
        <v>77.927459999999996</v>
      </c>
      <c r="G264" s="3">
        <v>-2.28981933755249E-2</v>
      </c>
      <c r="I264" s="11">
        <f t="shared" si="12"/>
        <v>-1.7398028223467588E-3</v>
      </c>
      <c r="J264" s="11">
        <f t="shared" si="13"/>
        <v>-3.6856923470693581E-2</v>
      </c>
      <c r="K264" s="11">
        <f t="shared" si="14"/>
        <v>-7.0048388588888066E-3</v>
      </c>
    </row>
    <row r="265" spans="1:11" x14ac:dyDescent="0.15">
      <c r="A265" s="1">
        <v>43937</v>
      </c>
      <c r="B265" s="1"/>
      <c r="C265">
        <v>104.58</v>
      </c>
      <c r="D265">
        <v>75.459999999999994</v>
      </c>
      <c r="E265">
        <v>80.183205000000001</v>
      </c>
      <c r="G265" s="3">
        <v>1.28446279044271E-2</v>
      </c>
      <c r="I265" s="11">
        <f t="shared" si="12"/>
        <v>1.2587141750580955E-2</v>
      </c>
      <c r="J265" s="11">
        <f t="shared" si="13"/>
        <v>2.6574541589157175E-3</v>
      </c>
      <c r="K265" s="11">
        <f t="shared" si="14"/>
        <v>2.8946728149486844E-2</v>
      </c>
    </row>
    <row r="266" spans="1:11" x14ac:dyDescent="0.15">
      <c r="A266" s="1">
        <v>43938</v>
      </c>
      <c r="B266" s="1"/>
      <c r="C266">
        <v>106.04</v>
      </c>
      <c r="D266">
        <v>77.22</v>
      </c>
      <c r="E266">
        <v>81.510109999999997</v>
      </c>
      <c r="G266" s="3">
        <v>1.83182193202133E-2</v>
      </c>
      <c r="I266" s="11">
        <f t="shared" si="12"/>
        <v>1.3960604322050152E-2</v>
      </c>
      <c r="J266" s="11">
        <f t="shared" si="13"/>
        <v>2.3323615160349975E-2</v>
      </c>
      <c r="K266" s="11">
        <f t="shared" si="14"/>
        <v>1.6548415594013655E-2</v>
      </c>
    </row>
    <row r="267" spans="1:11" x14ac:dyDescent="0.15">
      <c r="A267" s="1">
        <v>43941</v>
      </c>
      <c r="B267" s="1"/>
      <c r="C267">
        <v>108.36</v>
      </c>
      <c r="D267">
        <v>78.7</v>
      </c>
      <c r="E267">
        <v>83.121350000000007</v>
      </c>
      <c r="G267" s="3">
        <v>1.79386451259488E-2</v>
      </c>
      <c r="I267" s="11">
        <f t="shared" si="12"/>
        <v>2.187853640135784E-2</v>
      </c>
      <c r="J267" s="11">
        <f t="shared" si="13"/>
        <v>1.9166019166019233E-2</v>
      </c>
      <c r="K267" s="11">
        <f t="shared" si="14"/>
        <v>1.9767363827628337E-2</v>
      </c>
    </row>
    <row r="268" spans="1:11" x14ac:dyDescent="0.15">
      <c r="A268" s="1">
        <v>43942</v>
      </c>
      <c r="B268" s="1"/>
      <c r="C268">
        <v>104.7</v>
      </c>
      <c r="D268">
        <v>70.36</v>
      </c>
      <c r="E268">
        <v>81.339510000000004</v>
      </c>
      <c r="G268" s="3">
        <v>-2.4262885586949001E-2</v>
      </c>
      <c r="I268" s="11">
        <f t="shared" si="12"/>
        <v>-3.3776301218161664E-2</v>
      </c>
      <c r="J268" s="11">
        <f t="shared" si="13"/>
        <v>-0.10597204574332919</v>
      </c>
      <c r="K268" s="11">
        <f t="shared" si="14"/>
        <v>-2.143661044966183E-2</v>
      </c>
    </row>
    <row r="269" spans="1:11" x14ac:dyDescent="0.15">
      <c r="A269" s="1">
        <v>43943</v>
      </c>
      <c r="B269" s="1"/>
      <c r="C269">
        <v>106.2</v>
      </c>
      <c r="D269">
        <v>68.36</v>
      </c>
      <c r="E269">
        <v>82.031400000000005</v>
      </c>
      <c r="G269" s="3">
        <v>8.66201275890921E-3</v>
      </c>
      <c r="I269" s="11">
        <f t="shared" si="12"/>
        <v>1.4326647564469885E-2</v>
      </c>
      <c r="J269" s="11">
        <f t="shared" si="13"/>
        <v>-2.8425241614553731E-2</v>
      </c>
      <c r="K269" s="11">
        <f t="shared" si="14"/>
        <v>8.5061982792864477E-3</v>
      </c>
    </row>
    <row r="270" spans="1:11" x14ac:dyDescent="0.15">
      <c r="A270" s="1">
        <v>43944</v>
      </c>
      <c r="B270" s="1"/>
      <c r="C270">
        <v>104.7</v>
      </c>
      <c r="D270">
        <v>67.819999999999993</v>
      </c>
      <c r="E270">
        <v>81.946100000000001</v>
      </c>
      <c r="G270" s="3">
        <v>-5.2710317460258305E-4</v>
      </c>
      <c r="I270" s="11">
        <f t="shared" si="12"/>
        <v>-1.4124293785310771E-2</v>
      </c>
      <c r="J270" s="11">
        <f t="shared" si="13"/>
        <v>-7.8993563487420593E-3</v>
      </c>
      <c r="K270" s="11">
        <f t="shared" si="14"/>
        <v>-1.0398457176155063E-3</v>
      </c>
    </row>
    <row r="271" spans="1:11" x14ac:dyDescent="0.15">
      <c r="A271" s="1">
        <v>43945</v>
      </c>
      <c r="B271" s="1"/>
      <c r="C271">
        <v>106.56</v>
      </c>
      <c r="D271">
        <v>67.48</v>
      </c>
      <c r="E271">
        <v>81.481679999999997</v>
      </c>
      <c r="G271" s="3">
        <v>1.71969782871705E-5</v>
      </c>
      <c r="I271" s="11">
        <f t="shared" si="12"/>
        <v>1.7765042979942747E-2</v>
      </c>
      <c r="J271" s="11">
        <f t="shared" si="13"/>
        <v>-5.0132704217044077E-3</v>
      </c>
      <c r="K271" s="11">
        <f t="shared" si="14"/>
        <v>-5.6673838047204272E-3</v>
      </c>
    </row>
    <row r="272" spans="1:11" x14ac:dyDescent="0.15">
      <c r="A272" s="1">
        <v>43948</v>
      </c>
      <c r="B272" s="1"/>
      <c r="C272">
        <v>104.2</v>
      </c>
      <c r="D272">
        <v>69.88</v>
      </c>
      <c r="E272">
        <v>83.434129999999996</v>
      </c>
      <c r="G272" s="3">
        <v>1.3834723251936201E-2</v>
      </c>
      <c r="I272" s="11">
        <f t="shared" si="12"/>
        <v>-2.2147147147147161E-2</v>
      </c>
      <c r="J272" s="11">
        <f t="shared" si="13"/>
        <v>3.5566093657379838E-2</v>
      </c>
      <c r="K272" s="11">
        <f t="shared" si="14"/>
        <v>2.396182798391E-2</v>
      </c>
    </row>
    <row r="273" spans="1:11" x14ac:dyDescent="0.15">
      <c r="A273" s="1">
        <v>43949</v>
      </c>
      <c r="B273" s="1"/>
      <c r="C273">
        <v>104.1</v>
      </c>
      <c r="D273">
        <v>72.16</v>
      </c>
      <c r="E273">
        <v>82.220955000000004</v>
      </c>
      <c r="G273" s="3">
        <v>1.33869582378109E-2</v>
      </c>
      <c r="I273" s="11">
        <f t="shared" si="12"/>
        <v>-9.5969289827257942E-4</v>
      </c>
      <c r="J273" s="11">
        <f t="shared" si="13"/>
        <v>3.2627361190612492E-2</v>
      </c>
      <c r="K273" s="11">
        <f t="shared" si="14"/>
        <v>-1.4540512377848147E-2</v>
      </c>
    </row>
    <row r="274" spans="1:11" x14ac:dyDescent="0.15">
      <c r="A274" s="1">
        <v>43950</v>
      </c>
      <c r="B274" s="1"/>
      <c r="C274">
        <v>102.98</v>
      </c>
      <c r="D274">
        <v>73.739999999999995</v>
      </c>
      <c r="E274">
        <v>80.619190000000003</v>
      </c>
      <c r="G274" s="3">
        <v>-2.4409847177541098E-3</v>
      </c>
      <c r="I274" s="11">
        <f t="shared" si="12"/>
        <v>-1.075888568683947E-2</v>
      </c>
      <c r="J274" s="11">
        <f t="shared" si="13"/>
        <v>2.1895787139689649E-2</v>
      </c>
      <c r="K274" s="11">
        <f t="shared" si="14"/>
        <v>-1.9481225923488776E-2</v>
      </c>
    </row>
    <row r="275" spans="1:11" x14ac:dyDescent="0.15">
      <c r="A275" s="1">
        <v>43951</v>
      </c>
      <c r="B275" s="1"/>
      <c r="C275">
        <v>101.9</v>
      </c>
      <c r="D275">
        <v>69.66</v>
      </c>
      <c r="E275">
        <v>77.965369999999993</v>
      </c>
      <c r="G275" s="3">
        <v>-2.3913381288141401E-2</v>
      </c>
      <c r="I275" s="11">
        <f t="shared" si="12"/>
        <v>-1.0487473295785588E-2</v>
      </c>
      <c r="J275" s="11">
        <f t="shared" si="13"/>
        <v>-5.532953620829939E-2</v>
      </c>
      <c r="K275" s="11">
        <f t="shared" si="14"/>
        <v>-3.2917969034419792E-2</v>
      </c>
    </row>
    <row r="276" spans="1:11" x14ac:dyDescent="0.15">
      <c r="A276" s="1">
        <v>43955</v>
      </c>
      <c r="B276" s="1"/>
      <c r="C276">
        <v>99.81</v>
      </c>
      <c r="D276">
        <v>65.400000000000006</v>
      </c>
      <c r="E276">
        <v>76.344650000000001</v>
      </c>
      <c r="G276" s="3">
        <v>-2.4833191426311001E-2</v>
      </c>
      <c r="I276" s="11">
        <f t="shared" si="12"/>
        <v>-2.0510304219823361E-2</v>
      </c>
      <c r="J276" s="11">
        <f t="shared" si="13"/>
        <v>-6.1154177433247026E-2</v>
      </c>
      <c r="K276" s="11">
        <f t="shared" si="14"/>
        <v>-2.0787690740132314E-2</v>
      </c>
    </row>
    <row r="277" spans="1:11" x14ac:dyDescent="0.15">
      <c r="A277" s="1">
        <v>43956</v>
      </c>
      <c r="B277" s="1"/>
      <c r="C277">
        <v>101.82</v>
      </c>
      <c r="D277">
        <v>65.62</v>
      </c>
      <c r="E277">
        <v>78.13597</v>
      </c>
      <c r="G277" s="3">
        <v>1.29814489464445E-2</v>
      </c>
      <c r="I277" s="11">
        <f t="shared" si="12"/>
        <v>2.0138262699128218E-2</v>
      </c>
      <c r="J277" s="11">
        <f t="shared" si="13"/>
        <v>3.3639143730885834E-3</v>
      </c>
      <c r="K277" s="11">
        <f t="shared" si="14"/>
        <v>2.3463595680902394E-2</v>
      </c>
    </row>
    <row r="278" spans="1:11" x14ac:dyDescent="0.15">
      <c r="A278" s="1">
        <v>43957</v>
      </c>
      <c r="B278" s="1"/>
      <c r="C278">
        <v>102.78</v>
      </c>
      <c r="D278">
        <v>65.400000000000006</v>
      </c>
      <c r="E278">
        <v>79.263840000000002</v>
      </c>
      <c r="G278" s="3">
        <v>6.2576194944516904E-3</v>
      </c>
      <c r="I278" s="11">
        <f t="shared" si="12"/>
        <v>9.4284030642310945E-3</v>
      </c>
      <c r="J278" s="11">
        <f t="shared" si="13"/>
        <v>-3.3526363913440882E-3</v>
      </c>
      <c r="K278" s="11">
        <f t="shared" si="14"/>
        <v>1.4434709135882073E-2</v>
      </c>
    </row>
    <row r="279" spans="1:11" x14ac:dyDescent="0.15">
      <c r="A279" s="1">
        <v>43958</v>
      </c>
      <c r="B279" s="1"/>
      <c r="C279">
        <v>103.78</v>
      </c>
      <c r="D279">
        <v>66.680000000000007</v>
      </c>
      <c r="E279">
        <v>78.837339999999998</v>
      </c>
      <c r="G279" s="3">
        <v>4.8357987986975496E-3</v>
      </c>
      <c r="I279" s="11">
        <f t="shared" si="12"/>
        <v>9.7295193617434883E-3</v>
      </c>
      <c r="J279" s="11">
        <f t="shared" si="13"/>
        <v>1.9571865443425152E-2</v>
      </c>
      <c r="K279" s="11">
        <f t="shared" si="14"/>
        <v>-5.3807637883807047E-3</v>
      </c>
    </row>
    <row r="280" spans="1:11" x14ac:dyDescent="0.15">
      <c r="A280" s="1">
        <v>43959</v>
      </c>
      <c r="B280" s="1"/>
      <c r="C280">
        <v>105</v>
      </c>
      <c r="D280">
        <v>66.400000000000006</v>
      </c>
      <c r="E280">
        <v>78.372924999999995</v>
      </c>
      <c r="G280" s="3">
        <v>4.9247194319648104E-3</v>
      </c>
      <c r="I280" s="11">
        <f t="shared" si="12"/>
        <v>1.1755636924262847E-2</v>
      </c>
      <c r="J280" s="11">
        <f t="shared" si="13"/>
        <v>-4.1991601679663981E-3</v>
      </c>
      <c r="K280" s="11">
        <f t="shared" si="14"/>
        <v>-5.890799968644278E-3</v>
      </c>
    </row>
    <row r="281" spans="1:11" x14ac:dyDescent="0.15">
      <c r="A281" s="1">
        <v>43962</v>
      </c>
      <c r="B281" s="1"/>
      <c r="C281">
        <v>105.58</v>
      </c>
      <c r="D281">
        <v>65.959999999999994</v>
      </c>
      <c r="E281">
        <v>79.282799999999995</v>
      </c>
      <c r="G281" s="3">
        <v>2.5198929955205702E-3</v>
      </c>
      <c r="I281" s="11">
        <f t="shared" si="12"/>
        <v>5.5238095238094864E-3</v>
      </c>
      <c r="J281" s="11">
        <f t="shared" si="13"/>
        <v>-6.6265060240965346E-3</v>
      </c>
      <c r="K281" s="11">
        <f t="shared" si="14"/>
        <v>1.1609557765006162E-2</v>
      </c>
    </row>
    <row r="282" spans="1:11" x14ac:dyDescent="0.15">
      <c r="A282" s="1">
        <v>43963</v>
      </c>
      <c r="B282" s="1"/>
      <c r="C282">
        <v>106.18</v>
      </c>
      <c r="D282">
        <v>65.48</v>
      </c>
      <c r="E282">
        <v>79.443923999999996</v>
      </c>
      <c r="G282" s="3">
        <v>4.5230525269610499E-3</v>
      </c>
      <c r="I282" s="11">
        <f t="shared" si="12"/>
        <v>5.6828944875924048E-3</v>
      </c>
      <c r="J282" s="11">
        <f t="shared" si="13"/>
        <v>-7.2771376591872494E-3</v>
      </c>
      <c r="K282" s="11">
        <f t="shared" si="14"/>
        <v>2.0322692942227327E-3</v>
      </c>
    </row>
    <row r="283" spans="1:11" x14ac:dyDescent="0.15">
      <c r="A283" s="1">
        <v>43964</v>
      </c>
      <c r="B283" s="1"/>
      <c r="C283">
        <v>105.36</v>
      </c>
      <c r="D283">
        <v>62</v>
      </c>
      <c r="E283">
        <v>78.761510000000001</v>
      </c>
      <c r="G283" s="3">
        <v>-1.0469752992891499E-2</v>
      </c>
      <c r="I283" s="11">
        <f t="shared" si="12"/>
        <v>-7.7227349783387522E-3</v>
      </c>
      <c r="J283" s="11">
        <f t="shared" si="13"/>
        <v>-5.314599877825299E-2</v>
      </c>
      <c r="K283" s="11">
        <f t="shared" si="14"/>
        <v>-8.589882846169461E-3</v>
      </c>
    </row>
    <row r="284" spans="1:11" x14ac:dyDescent="0.15">
      <c r="A284" s="1">
        <v>43965</v>
      </c>
      <c r="B284" s="1"/>
      <c r="C284">
        <v>103.14</v>
      </c>
      <c r="D284">
        <v>60.26</v>
      </c>
      <c r="E284">
        <v>76.771150000000006</v>
      </c>
      <c r="G284" s="3">
        <v>-1.9050068648805801E-2</v>
      </c>
      <c r="I284" s="11">
        <f t="shared" si="12"/>
        <v>-2.1070615034168516E-2</v>
      </c>
      <c r="J284" s="11">
        <f t="shared" si="13"/>
        <v>-2.8064516129032269E-2</v>
      </c>
      <c r="K284" s="11">
        <f t="shared" si="14"/>
        <v>-2.5270719162189703E-2</v>
      </c>
    </row>
    <row r="285" spans="1:11" x14ac:dyDescent="0.15">
      <c r="A285" s="1">
        <v>43966</v>
      </c>
      <c r="B285" s="1"/>
      <c r="C285">
        <v>103.88</v>
      </c>
      <c r="D285">
        <v>59.46</v>
      </c>
      <c r="E285">
        <v>76.922799999999995</v>
      </c>
      <c r="G285" s="3">
        <v>3.6995528943204398E-3</v>
      </c>
      <c r="I285" s="11">
        <f t="shared" si="12"/>
        <v>7.174713980996561E-3</v>
      </c>
      <c r="J285" s="11">
        <f t="shared" si="13"/>
        <v>-1.3275804845668704E-2</v>
      </c>
      <c r="K285" s="11">
        <f t="shared" si="14"/>
        <v>1.9753514178175724E-3</v>
      </c>
    </row>
    <row r="286" spans="1:11" x14ac:dyDescent="0.15">
      <c r="A286" s="1">
        <v>43969</v>
      </c>
      <c r="B286" s="1"/>
      <c r="C286">
        <v>105.08</v>
      </c>
      <c r="D286">
        <v>62.96</v>
      </c>
      <c r="E286">
        <v>78.240234000000001</v>
      </c>
      <c r="G286" s="3">
        <v>2.7171432561821297E-2</v>
      </c>
      <c r="I286" s="11">
        <f t="shared" si="12"/>
        <v>1.1551790527531747E-2</v>
      </c>
      <c r="J286" s="11">
        <f t="shared" si="13"/>
        <v>5.8863101244534199E-2</v>
      </c>
      <c r="K286" s="11">
        <f t="shared" si="14"/>
        <v>1.7126703656133335E-2</v>
      </c>
    </row>
    <row r="287" spans="1:11" x14ac:dyDescent="0.15">
      <c r="A287" s="1">
        <v>43970</v>
      </c>
      <c r="B287" s="1"/>
      <c r="C287">
        <v>105.44</v>
      </c>
      <c r="D287">
        <v>62.2</v>
      </c>
      <c r="E287">
        <v>78.486660000000001</v>
      </c>
      <c r="G287" s="3">
        <v>2.4092660317103203E-3</v>
      </c>
      <c r="I287" s="11">
        <f t="shared" si="12"/>
        <v>3.4259611724400951E-3</v>
      </c>
      <c r="J287" s="11">
        <f t="shared" si="13"/>
        <v>-1.2071156289707674E-2</v>
      </c>
      <c r="K287" s="11">
        <f t="shared" si="14"/>
        <v>3.1496071445797913E-3</v>
      </c>
    </row>
    <row r="288" spans="1:11" x14ac:dyDescent="0.15">
      <c r="A288" s="1">
        <v>43971</v>
      </c>
      <c r="B288" s="1"/>
      <c r="C288">
        <v>104.92</v>
      </c>
      <c r="D288">
        <v>62.26</v>
      </c>
      <c r="E288">
        <v>78.628820000000005</v>
      </c>
      <c r="G288" s="3">
        <v>2.7261565407783401E-3</v>
      </c>
      <c r="I288" s="11">
        <f t="shared" si="12"/>
        <v>-4.9317147192715627E-3</v>
      </c>
      <c r="J288" s="11">
        <f t="shared" si="13"/>
        <v>9.646302250803096E-4</v>
      </c>
      <c r="K288" s="11">
        <f t="shared" si="14"/>
        <v>1.8112632133919782E-3</v>
      </c>
    </row>
    <row r="289" spans="1:11" x14ac:dyDescent="0.15">
      <c r="A289" s="1">
        <v>43973</v>
      </c>
      <c r="B289" s="1"/>
      <c r="C289">
        <v>102.96</v>
      </c>
      <c r="D289">
        <v>61.9</v>
      </c>
      <c r="E289">
        <v>77.88955</v>
      </c>
      <c r="G289" s="3">
        <v>-1.04042232079539E-2</v>
      </c>
      <c r="I289" s="11">
        <f t="shared" si="12"/>
        <v>-1.868089973313003E-2</v>
      </c>
      <c r="J289" s="11">
        <f t="shared" si="13"/>
        <v>-5.7822036620622796E-3</v>
      </c>
      <c r="K289" s="11">
        <f t="shared" si="14"/>
        <v>-9.4020233293594657E-3</v>
      </c>
    </row>
    <row r="290" spans="1:11" x14ac:dyDescent="0.15">
      <c r="A290" s="1">
        <v>43977</v>
      </c>
      <c r="B290" s="1"/>
      <c r="C290">
        <v>102.58</v>
      </c>
      <c r="D290">
        <v>66.2</v>
      </c>
      <c r="E290">
        <v>77.984319999999997</v>
      </c>
      <c r="G290" s="3">
        <v>1.4639233539331199E-2</v>
      </c>
      <c r="I290" s="11">
        <f t="shared" si="12"/>
        <v>-3.6907536907536675E-3</v>
      </c>
      <c r="J290" s="11">
        <f t="shared" si="13"/>
        <v>6.9466882067851454E-2</v>
      </c>
      <c r="K290" s="11">
        <f t="shared" si="14"/>
        <v>1.2167229108397404E-3</v>
      </c>
    </row>
    <row r="291" spans="1:11" x14ac:dyDescent="0.15">
      <c r="A291" s="1">
        <v>43978</v>
      </c>
      <c r="B291" s="1"/>
      <c r="C291">
        <v>101.32</v>
      </c>
      <c r="D291">
        <v>67.599999999999994</v>
      </c>
      <c r="E291">
        <v>76.941760000000002</v>
      </c>
      <c r="G291" s="3">
        <v>-1.16276494461354E-2</v>
      </c>
      <c r="I291" s="11">
        <f t="shared" si="12"/>
        <v>-1.2283096120101478E-2</v>
      </c>
      <c r="J291" s="11">
        <f t="shared" si="13"/>
        <v>2.114803625377637E-2</v>
      </c>
      <c r="K291" s="11">
        <f t="shared" si="14"/>
        <v>-1.3368841326051095E-2</v>
      </c>
    </row>
    <row r="292" spans="1:11" x14ac:dyDescent="0.15">
      <c r="A292" s="1">
        <v>43979</v>
      </c>
      <c r="B292" s="1"/>
      <c r="C292">
        <v>102.84</v>
      </c>
      <c r="D292">
        <v>67.2</v>
      </c>
      <c r="E292">
        <v>79.026889999999995</v>
      </c>
      <c r="G292" s="3">
        <v>2.15631067329888E-2</v>
      </c>
      <c r="I292" s="11">
        <f t="shared" si="12"/>
        <v>1.5001973943939984E-2</v>
      </c>
      <c r="J292" s="11">
        <f t="shared" si="13"/>
        <v>-5.9171597633135287E-3</v>
      </c>
      <c r="K292" s="11">
        <f t="shared" si="14"/>
        <v>2.7100107925786876E-2</v>
      </c>
    </row>
    <row r="293" spans="1:11" x14ac:dyDescent="0.15">
      <c r="A293" s="1">
        <v>43980</v>
      </c>
      <c r="B293" s="1"/>
      <c r="C293">
        <v>103.86</v>
      </c>
      <c r="D293">
        <v>65.12</v>
      </c>
      <c r="E293">
        <v>78.695170000000005</v>
      </c>
      <c r="G293" s="3">
        <v>-9.5248097636133604E-3</v>
      </c>
      <c r="I293" s="11">
        <f t="shared" si="12"/>
        <v>9.9183197199532724E-3</v>
      </c>
      <c r="J293" s="11">
        <f t="shared" si="13"/>
        <v>-3.0952380952380953E-2</v>
      </c>
      <c r="K293" s="11">
        <f t="shared" si="14"/>
        <v>-4.1975585778459834E-3</v>
      </c>
    </row>
    <row r="294" spans="1:11" x14ac:dyDescent="0.15">
      <c r="A294" s="1">
        <v>43984</v>
      </c>
      <c r="B294" s="1"/>
      <c r="C294">
        <v>102.92</v>
      </c>
      <c r="D294">
        <v>69.88</v>
      </c>
      <c r="E294">
        <v>78.278139999999993</v>
      </c>
      <c r="G294" s="3">
        <v>1.2201359950794599E-2</v>
      </c>
      <c r="I294" s="11">
        <f t="shared" si="12"/>
        <v>-9.0506450991719722E-3</v>
      </c>
      <c r="J294" s="11">
        <f t="shared" si="13"/>
        <v>7.3095823095822965E-2</v>
      </c>
      <c r="K294" s="11">
        <f t="shared" si="14"/>
        <v>-5.2993087123391902E-3</v>
      </c>
    </row>
    <row r="295" spans="1:11" x14ac:dyDescent="0.15">
      <c r="A295" s="1">
        <v>43985</v>
      </c>
      <c r="B295" s="1"/>
      <c r="C295">
        <v>103.86</v>
      </c>
      <c r="D295">
        <v>75.62</v>
      </c>
      <c r="E295">
        <v>78.17389</v>
      </c>
      <c r="G295" s="3">
        <v>2.3345594745300201E-2</v>
      </c>
      <c r="I295" s="11">
        <f t="shared" si="12"/>
        <v>9.1333074232413658E-3</v>
      </c>
      <c r="J295" s="11">
        <f t="shared" si="13"/>
        <v>8.2140812821980713E-2</v>
      </c>
      <c r="K295" s="11">
        <f t="shared" si="14"/>
        <v>-1.3317894369998529E-3</v>
      </c>
    </row>
    <row r="296" spans="1:11" x14ac:dyDescent="0.15">
      <c r="A296" s="1">
        <v>43986</v>
      </c>
      <c r="B296" s="1"/>
      <c r="C296">
        <v>102.76</v>
      </c>
      <c r="D296">
        <v>75.98</v>
      </c>
      <c r="E296">
        <v>77.500945999999999</v>
      </c>
      <c r="G296" s="3">
        <v>-1.06135838120738E-2</v>
      </c>
      <c r="I296" s="11">
        <f t="shared" si="12"/>
        <v>-1.0591180435201131E-2</v>
      </c>
      <c r="J296" s="11">
        <f t="shared" si="13"/>
        <v>4.7606453319226638E-3</v>
      </c>
      <c r="K296" s="11">
        <f t="shared" si="14"/>
        <v>-8.6082961971062355E-3</v>
      </c>
    </row>
    <row r="297" spans="1:11" x14ac:dyDescent="0.15">
      <c r="A297" s="1">
        <v>43987</v>
      </c>
      <c r="B297" s="1"/>
      <c r="C297">
        <v>102.6</v>
      </c>
      <c r="D297">
        <v>77.86</v>
      </c>
      <c r="E297">
        <v>78.704650000000001</v>
      </c>
      <c r="G297" s="3">
        <v>1.1382368901027499E-2</v>
      </c>
      <c r="I297" s="11">
        <f t="shared" si="12"/>
        <v>-1.5570260801869296E-3</v>
      </c>
      <c r="J297" s="11">
        <f t="shared" si="13"/>
        <v>2.4743353514082633E-2</v>
      </c>
      <c r="K297" s="11">
        <f t="shared" si="14"/>
        <v>1.5531474931931744E-2</v>
      </c>
    </row>
    <row r="298" spans="1:11" x14ac:dyDescent="0.15">
      <c r="A298" s="1">
        <v>43990</v>
      </c>
      <c r="B298" s="1"/>
      <c r="C298">
        <v>103.54</v>
      </c>
      <c r="D298">
        <v>78.52</v>
      </c>
      <c r="E298">
        <v>78.154929999999993</v>
      </c>
      <c r="G298" s="3">
        <v>-3.6892052177371899E-3</v>
      </c>
      <c r="I298" s="11">
        <f t="shared" si="12"/>
        <v>9.1617933723198153E-3</v>
      </c>
      <c r="J298" s="11">
        <f t="shared" si="13"/>
        <v>8.4767531466733992E-3</v>
      </c>
      <c r="K298" s="11">
        <f t="shared" si="14"/>
        <v>-6.984593667591521E-3</v>
      </c>
    </row>
    <row r="299" spans="1:11" x14ac:dyDescent="0.15">
      <c r="A299" s="1">
        <v>43991</v>
      </c>
      <c r="B299" s="1"/>
      <c r="C299">
        <v>105.36</v>
      </c>
      <c r="D299">
        <v>77.5</v>
      </c>
      <c r="E299">
        <v>79.747214999999997</v>
      </c>
      <c r="G299" s="3">
        <v>3.1560789123477001E-3</v>
      </c>
      <c r="I299" s="11">
        <f t="shared" si="12"/>
        <v>1.7577747730345594E-2</v>
      </c>
      <c r="J299" s="11">
        <f t="shared" si="13"/>
        <v>-1.299032093734076E-2</v>
      </c>
      <c r="K299" s="11">
        <f t="shared" si="14"/>
        <v>2.0373442852549495E-2</v>
      </c>
    </row>
    <row r="300" spans="1:11" x14ac:dyDescent="0.15">
      <c r="A300" s="1">
        <v>43992</v>
      </c>
      <c r="B300" s="1"/>
      <c r="C300">
        <v>105.26</v>
      </c>
      <c r="D300">
        <v>76.78</v>
      </c>
      <c r="E300">
        <v>79.330185</v>
      </c>
      <c r="G300" s="3">
        <v>-3.69524019764244E-3</v>
      </c>
      <c r="I300" s="11">
        <f t="shared" si="12"/>
        <v>-9.4912680334091615E-4</v>
      </c>
      <c r="J300" s="11">
        <f t="shared" si="13"/>
        <v>-9.2903225806451051E-3</v>
      </c>
      <c r="K300" s="11">
        <f t="shared" si="14"/>
        <v>-5.2293989200751234E-3</v>
      </c>
    </row>
    <row r="301" spans="1:11" x14ac:dyDescent="0.15">
      <c r="A301" s="1">
        <v>43993</v>
      </c>
      <c r="B301" s="1"/>
      <c r="C301">
        <v>103.5</v>
      </c>
      <c r="D301">
        <v>73.38</v>
      </c>
      <c r="E301">
        <v>76.884889999999999</v>
      </c>
      <c r="G301" s="3">
        <v>-3.1398347493245195E-2</v>
      </c>
      <c r="I301" s="11">
        <f t="shared" si="12"/>
        <v>-1.6720501615048455E-2</v>
      </c>
      <c r="J301" s="11">
        <f t="shared" si="13"/>
        <v>-4.4282365199270757E-2</v>
      </c>
      <c r="K301" s="11">
        <f t="shared" si="14"/>
        <v>-3.0824269475736132E-2</v>
      </c>
    </row>
    <row r="302" spans="1:11" x14ac:dyDescent="0.15">
      <c r="A302" s="1">
        <v>43994</v>
      </c>
      <c r="B302" s="1"/>
      <c r="C302">
        <v>102.8</v>
      </c>
      <c r="D302">
        <v>73.2</v>
      </c>
      <c r="E302">
        <v>76.069785999999993</v>
      </c>
      <c r="G302" s="3">
        <v>-3.2771363456431902E-3</v>
      </c>
      <c r="I302" s="11">
        <f t="shared" si="12"/>
        <v>-6.763285024154575E-3</v>
      </c>
      <c r="J302" s="11">
        <f t="shared" si="13"/>
        <v>-2.4529844644316512E-3</v>
      </c>
      <c r="K302" s="11">
        <f t="shared" si="14"/>
        <v>-1.0601614959714567E-2</v>
      </c>
    </row>
    <row r="303" spans="1:11" x14ac:dyDescent="0.15">
      <c r="A303" s="1">
        <v>43997</v>
      </c>
      <c r="B303" s="1"/>
      <c r="C303">
        <v>103.14</v>
      </c>
      <c r="D303">
        <v>74.180000000000007</v>
      </c>
      <c r="E303">
        <v>76.600549999999998</v>
      </c>
      <c r="G303" s="3">
        <v>4.7152142202395702E-3</v>
      </c>
      <c r="I303" s="11">
        <f t="shared" si="12"/>
        <v>3.3073929961089377E-3</v>
      </c>
      <c r="J303" s="11">
        <f t="shared" si="13"/>
        <v>1.3387978142076484E-2</v>
      </c>
      <c r="K303" s="11">
        <f t="shared" si="14"/>
        <v>6.9773300006392702E-3</v>
      </c>
    </row>
    <row r="304" spans="1:11" x14ac:dyDescent="0.15">
      <c r="A304" s="1">
        <v>43998</v>
      </c>
      <c r="B304" s="1"/>
      <c r="C304">
        <v>104.62</v>
      </c>
      <c r="D304">
        <v>75.5</v>
      </c>
      <c r="E304">
        <v>78.316050000000004</v>
      </c>
      <c r="G304" s="3">
        <v>1.94797939756488E-2</v>
      </c>
      <c r="I304" s="11">
        <f t="shared" si="12"/>
        <v>1.4349427961993344E-2</v>
      </c>
      <c r="J304" s="11">
        <f t="shared" si="13"/>
        <v>1.7794553788083034E-2</v>
      </c>
      <c r="K304" s="11">
        <f t="shared" si="14"/>
        <v>2.2395400555218048E-2</v>
      </c>
    </row>
    <row r="305" spans="1:11" x14ac:dyDescent="0.15">
      <c r="A305" s="1">
        <v>43999</v>
      </c>
      <c r="B305" s="1"/>
      <c r="C305">
        <v>107.92</v>
      </c>
      <c r="D305">
        <v>74.540000000000006</v>
      </c>
      <c r="E305">
        <v>80.6571</v>
      </c>
      <c r="G305" s="3">
        <v>1.6732987239045802E-2</v>
      </c>
      <c r="I305" s="11">
        <f t="shared" si="12"/>
        <v>3.1542726056203341E-2</v>
      </c>
      <c r="J305" s="11">
        <f t="shared" si="13"/>
        <v>-1.2715231788079429E-2</v>
      </c>
      <c r="K305" s="11">
        <f t="shared" si="14"/>
        <v>2.9892340075884816E-2</v>
      </c>
    </row>
    <row r="306" spans="1:11" x14ac:dyDescent="0.15">
      <c r="A306" s="1">
        <v>44000</v>
      </c>
      <c r="B306" s="1"/>
      <c r="C306">
        <v>106.84</v>
      </c>
      <c r="D306">
        <v>74.64</v>
      </c>
      <c r="E306">
        <v>81.178380000000004</v>
      </c>
      <c r="G306" s="3">
        <v>-1.5379407494248102E-3</v>
      </c>
      <c r="I306" s="11">
        <f t="shared" si="12"/>
        <v>-1.0007412898443313E-2</v>
      </c>
      <c r="J306" s="11">
        <f t="shared" si="13"/>
        <v>1.3415615776763978E-3</v>
      </c>
      <c r="K306" s="11">
        <f t="shared" si="14"/>
        <v>6.462915230029509E-3</v>
      </c>
    </row>
    <row r="307" spans="1:11" x14ac:dyDescent="0.15">
      <c r="A307" s="1">
        <v>44001</v>
      </c>
      <c r="B307" s="1"/>
      <c r="C307">
        <v>107.5</v>
      </c>
      <c r="D307">
        <v>73.64</v>
      </c>
      <c r="E307">
        <v>82.306250000000006</v>
      </c>
      <c r="G307" s="3">
        <v>7.8328499371276197E-3</v>
      </c>
      <c r="I307" s="11">
        <f t="shared" si="12"/>
        <v>6.1774616248595482E-3</v>
      </c>
      <c r="J307" s="11">
        <f t="shared" si="13"/>
        <v>-1.3397642015005373E-2</v>
      </c>
      <c r="K307" s="11">
        <f t="shared" si="14"/>
        <v>1.389372392008803E-2</v>
      </c>
    </row>
    <row r="308" spans="1:11" x14ac:dyDescent="0.15">
      <c r="A308" s="1">
        <v>44004</v>
      </c>
      <c r="B308" s="1"/>
      <c r="C308">
        <v>106.58</v>
      </c>
      <c r="D308">
        <v>72.62</v>
      </c>
      <c r="E308">
        <v>80.84666</v>
      </c>
      <c r="G308" s="3">
        <v>-1.1218114584377199E-2</v>
      </c>
      <c r="I308" s="11">
        <f t="shared" si="12"/>
        <v>-8.558139534883713E-3</v>
      </c>
      <c r="J308" s="11">
        <f t="shared" si="13"/>
        <v>-1.3851167843563217E-2</v>
      </c>
      <c r="K308" s="11">
        <f t="shared" si="14"/>
        <v>-1.7733647201761737E-2</v>
      </c>
    </row>
    <row r="309" spans="1:11" x14ac:dyDescent="0.15">
      <c r="A309" s="1">
        <v>44005</v>
      </c>
      <c r="B309" s="1"/>
      <c r="C309">
        <v>106.5</v>
      </c>
      <c r="D309">
        <v>74.3</v>
      </c>
      <c r="E309">
        <v>81.841835000000003</v>
      </c>
      <c r="G309" s="3">
        <v>9.4018604829835192E-3</v>
      </c>
      <c r="I309" s="11">
        <f t="shared" si="12"/>
        <v>-7.5060987051978056E-4</v>
      </c>
      <c r="J309" s="11">
        <f t="shared" si="13"/>
        <v>2.3134122831175885E-2</v>
      </c>
      <c r="K309" s="11">
        <f t="shared" si="14"/>
        <v>1.2309413895391641E-2</v>
      </c>
    </row>
    <row r="310" spans="1:11" x14ac:dyDescent="0.15">
      <c r="A310" s="1">
        <v>44006</v>
      </c>
      <c r="B310" s="1"/>
      <c r="C310">
        <v>104.78</v>
      </c>
      <c r="D310">
        <v>72.02</v>
      </c>
      <c r="E310">
        <v>80.003129999999999</v>
      </c>
      <c r="G310" s="3">
        <v>-2.1917205671502099E-2</v>
      </c>
      <c r="I310" s="11">
        <f t="shared" si="12"/>
        <v>-1.6150234741784009E-2</v>
      </c>
      <c r="J310" s="11">
        <f t="shared" si="13"/>
        <v>-3.0686406460296078E-2</v>
      </c>
      <c r="K310" s="11">
        <f t="shared" si="14"/>
        <v>-2.2466566151650991E-2</v>
      </c>
    </row>
    <row r="311" spans="1:11" x14ac:dyDescent="0.15">
      <c r="A311" s="1">
        <v>44007</v>
      </c>
      <c r="B311" s="1"/>
      <c r="C311">
        <v>105.24</v>
      </c>
      <c r="D311">
        <v>72.7</v>
      </c>
      <c r="E311">
        <v>80.183205000000001</v>
      </c>
      <c r="G311" s="3">
        <v>6.7691690638795798E-3</v>
      </c>
      <c r="I311" s="11">
        <f t="shared" si="12"/>
        <v>4.390150792135783E-3</v>
      </c>
      <c r="J311" s="11">
        <f t="shared" si="13"/>
        <v>9.4418217161900131E-3</v>
      </c>
      <c r="K311" s="11">
        <f t="shared" si="14"/>
        <v>2.2508494355157893E-3</v>
      </c>
    </row>
    <row r="312" spans="1:11" x14ac:dyDescent="0.15">
      <c r="A312" s="1">
        <v>44008</v>
      </c>
      <c r="B312" s="1"/>
      <c r="C312">
        <v>105.04</v>
      </c>
      <c r="D312">
        <v>71.84</v>
      </c>
      <c r="E312">
        <v>78.827860000000001</v>
      </c>
      <c r="G312" s="3">
        <v>-4.7493391020808602E-3</v>
      </c>
      <c r="I312" s="11">
        <f t="shared" si="12"/>
        <v>-1.9004180919801605E-3</v>
      </c>
      <c r="J312" s="11">
        <f t="shared" si="13"/>
        <v>-1.1829436038514385E-2</v>
      </c>
      <c r="K312" s="11">
        <f t="shared" si="14"/>
        <v>-1.6903103336914471E-2</v>
      </c>
    </row>
    <row r="313" spans="1:11" x14ac:dyDescent="0.15">
      <c r="A313" s="1">
        <v>44011</v>
      </c>
      <c r="B313" s="1"/>
      <c r="C313">
        <v>104.92</v>
      </c>
      <c r="D313">
        <v>72.5</v>
      </c>
      <c r="E313">
        <v>79.017420000000001</v>
      </c>
      <c r="G313" s="3">
        <v>1.8470374065744299E-3</v>
      </c>
      <c r="I313" s="11">
        <f t="shared" si="12"/>
        <v>-1.1424219345012032E-3</v>
      </c>
      <c r="J313" s="11">
        <f t="shared" si="13"/>
        <v>9.1870824053452704E-3</v>
      </c>
      <c r="K313" s="11">
        <f t="shared" si="14"/>
        <v>2.4047335548624815E-3</v>
      </c>
    </row>
    <row r="314" spans="1:11" x14ac:dyDescent="0.15">
      <c r="A314" s="1">
        <v>44012</v>
      </c>
      <c r="B314" s="1"/>
      <c r="C314">
        <v>104.74</v>
      </c>
      <c r="D314">
        <v>73.06</v>
      </c>
      <c r="E314">
        <v>78.117009999999993</v>
      </c>
      <c r="G314" s="3">
        <v>-1.5066251050915799E-3</v>
      </c>
      <c r="I314" s="11">
        <f t="shared" si="12"/>
        <v>-1.7155928326344494E-3</v>
      </c>
      <c r="J314" s="11">
        <f t="shared" si="13"/>
        <v>7.724137931034436E-3</v>
      </c>
      <c r="K314" s="11">
        <f t="shared" si="14"/>
        <v>-1.1395082248952249E-2</v>
      </c>
    </row>
    <row r="315" spans="1:11" x14ac:dyDescent="0.15">
      <c r="A315" s="1">
        <v>44013</v>
      </c>
      <c r="B315" s="1"/>
      <c r="C315">
        <v>105.26</v>
      </c>
      <c r="D315">
        <v>72.540000000000006</v>
      </c>
      <c r="E315">
        <v>78.486660000000001</v>
      </c>
      <c r="G315" s="3">
        <v>4.4169094653150297E-3</v>
      </c>
      <c r="I315" s="11">
        <f t="shared" si="12"/>
        <v>4.9646744319267189E-3</v>
      </c>
      <c r="J315" s="11">
        <f t="shared" si="13"/>
        <v>-7.1174377224199059E-3</v>
      </c>
      <c r="K315" s="11">
        <f t="shared" si="14"/>
        <v>4.7320039515081902E-3</v>
      </c>
    </row>
    <row r="316" spans="1:11" x14ac:dyDescent="0.15">
      <c r="A316" s="1">
        <v>44014</v>
      </c>
      <c r="B316" s="1"/>
      <c r="C316">
        <v>105.76</v>
      </c>
      <c r="D316">
        <v>74.7</v>
      </c>
      <c r="E316">
        <v>78.704650000000001</v>
      </c>
      <c r="G316" s="3">
        <v>9.7018280965173107E-3</v>
      </c>
      <c r="I316" s="11">
        <f t="shared" si="12"/>
        <v>4.7501425042750789E-3</v>
      </c>
      <c r="J316" s="11">
        <f t="shared" si="13"/>
        <v>2.977667493796532E-2</v>
      </c>
      <c r="K316" s="11">
        <f t="shared" si="14"/>
        <v>2.7774146587458137E-3</v>
      </c>
    </row>
    <row r="317" spans="1:11" x14ac:dyDescent="0.15">
      <c r="A317" s="1">
        <v>44018</v>
      </c>
      <c r="B317" s="1"/>
      <c r="C317">
        <v>105.98</v>
      </c>
      <c r="D317">
        <v>75.7</v>
      </c>
      <c r="E317">
        <v>79.112200000000001</v>
      </c>
      <c r="G317" s="3">
        <v>6.4610685287229599E-3</v>
      </c>
      <c r="I317" s="11">
        <f t="shared" si="12"/>
        <v>2.0801815431163995E-3</v>
      </c>
      <c r="J317" s="11">
        <f t="shared" si="13"/>
        <v>1.3386880856760319E-2</v>
      </c>
      <c r="K317" s="11">
        <f t="shared" si="14"/>
        <v>5.1782200924594957E-3</v>
      </c>
    </row>
    <row r="318" spans="1:11" x14ac:dyDescent="0.15">
      <c r="A318" s="1">
        <v>44019</v>
      </c>
      <c r="B318" s="1"/>
      <c r="C318">
        <v>105.26</v>
      </c>
      <c r="D318">
        <v>75.12</v>
      </c>
      <c r="E318">
        <v>78.761510000000001</v>
      </c>
      <c r="G318" s="3">
        <v>-4.4297578768567299E-3</v>
      </c>
      <c r="I318" s="11">
        <f t="shared" si="12"/>
        <v>-6.7937346669182386E-3</v>
      </c>
      <c r="J318" s="11">
        <f t="shared" si="13"/>
        <v>-7.6618229854689135E-3</v>
      </c>
      <c r="K318" s="11">
        <f t="shared" si="14"/>
        <v>-4.4328181999742089E-3</v>
      </c>
    </row>
    <row r="319" spans="1:11" x14ac:dyDescent="0.15">
      <c r="A319" s="1">
        <v>44020</v>
      </c>
      <c r="B319" s="1"/>
      <c r="C319">
        <v>105.98</v>
      </c>
      <c r="D319">
        <v>74.260000000000005</v>
      </c>
      <c r="E319">
        <v>78.192840000000004</v>
      </c>
      <c r="G319" s="3">
        <v>-2.8945961643536099E-3</v>
      </c>
      <c r="I319" s="11">
        <f t="shared" si="12"/>
        <v>6.8402052061562468E-3</v>
      </c>
      <c r="J319" s="11">
        <f t="shared" si="13"/>
        <v>-1.1448349307774275E-2</v>
      </c>
      <c r="K319" s="11">
        <f t="shared" si="14"/>
        <v>-7.2201510610956365E-3</v>
      </c>
    </row>
    <row r="320" spans="1:11" x14ac:dyDescent="0.15">
      <c r="A320" s="1">
        <v>44021</v>
      </c>
      <c r="B320" s="1"/>
      <c r="C320">
        <v>105.58</v>
      </c>
      <c r="D320">
        <v>73.040000000000006</v>
      </c>
      <c r="E320">
        <v>77.624170000000007</v>
      </c>
      <c r="G320" s="3">
        <v>-3.4416185915266901E-3</v>
      </c>
      <c r="I320" s="11">
        <f t="shared" si="12"/>
        <v>-3.7742970371769102E-3</v>
      </c>
      <c r="J320" s="11">
        <f t="shared" si="13"/>
        <v>-1.6428763802854851E-2</v>
      </c>
      <c r="K320" s="11">
        <f t="shared" si="14"/>
        <v>-7.2726607704746149E-3</v>
      </c>
    </row>
    <row r="321" spans="1:11" x14ac:dyDescent="0.15">
      <c r="A321" s="1">
        <v>44022</v>
      </c>
      <c r="B321" s="1"/>
      <c r="C321">
        <v>107.16</v>
      </c>
      <c r="D321">
        <v>74.48</v>
      </c>
      <c r="E321">
        <v>77.718940000000003</v>
      </c>
      <c r="G321" s="3">
        <v>8.5365543921664903E-3</v>
      </c>
      <c r="I321" s="11">
        <f t="shared" si="12"/>
        <v>1.4964955483993236E-2</v>
      </c>
      <c r="J321" s="11">
        <f t="shared" si="13"/>
        <v>1.9715224534501585E-2</v>
      </c>
      <c r="K321" s="11">
        <f t="shared" si="14"/>
        <v>1.2208826194211042E-3</v>
      </c>
    </row>
    <row r="322" spans="1:11" x14ac:dyDescent="0.15">
      <c r="A322" s="1">
        <v>44025</v>
      </c>
      <c r="B322" s="1"/>
      <c r="C322">
        <v>107.5</v>
      </c>
      <c r="D322">
        <v>74.44</v>
      </c>
      <c r="E322">
        <v>77.88955</v>
      </c>
      <c r="G322" s="3">
        <v>6.9390524622792108E-3</v>
      </c>
      <c r="I322" s="11">
        <f t="shared" si="12"/>
        <v>3.172825681224456E-3</v>
      </c>
      <c r="J322" s="11">
        <f t="shared" si="13"/>
        <v>-5.370569280344073E-4</v>
      </c>
      <c r="K322" s="11">
        <f t="shared" si="14"/>
        <v>2.1952177937578643E-3</v>
      </c>
    </row>
    <row r="323" spans="1:11" x14ac:dyDescent="0.15">
      <c r="A323" s="1">
        <v>44026</v>
      </c>
      <c r="B323" s="1"/>
      <c r="C323">
        <v>106.84</v>
      </c>
      <c r="D323">
        <v>75.680000000000007</v>
      </c>
      <c r="E323">
        <v>77.245050000000006</v>
      </c>
      <c r="G323" s="3">
        <v>-4.0242777939779499E-3</v>
      </c>
      <c r="I323" s="11">
        <f t="shared" si="12"/>
        <v>-6.1395348837208763E-3</v>
      </c>
      <c r="J323" s="11">
        <f t="shared" si="13"/>
        <v>1.6657710908114076E-2</v>
      </c>
      <c r="K323" s="11">
        <f t="shared" si="14"/>
        <v>-8.2745374700456953E-3</v>
      </c>
    </row>
    <row r="324" spans="1:11" x14ac:dyDescent="0.15">
      <c r="A324" s="1">
        <v>44027</v>
      </c>
      <c r="B324" s="1"/>
      <c r="C324">
        <v>108.86</v>
      </c>
      <c r="D324">
        <v>76.319999999999993</v>
      </c>
      <c r="E324">
        <v>78.695170000000005</v>
      </c>
      <c r="G324" s="3">
        <v>1.9543108159552201E-2</v>
      </c>
      <c r="I324" s="11">
        <f t="shared" ref="I324:I387" si="15">(C324/C323)-1</f>
        <v>1.8906776488206711E-2</v>
      </c>
      <c r="J324" s="11">
        <f t="shared" ref="J324:J387" si="16">(D324/D323)-1</f>
        <v>8.4566596194501908E-3</v>
      </c>
      <c r="K324" s="11">
        <f t="shared" ref="K324:K387" si="17">(E324/E323)-1</f>
        <v>1.8772982864274201E-2</v>
      </c>
    </row>
    <row r="325" spans="1:11" x14ac:dyDescent="0.15">
      <c r="A325" s="1">
        <v>44028</v>
      </c>
      <c r="B325" s="1"/>
      <c r="C325">
        <v>108.46</v>
      </c>
      <c r="D325">
        <v>76.84</v>
      </c>
      <c r="E325">
        <v>78.107544000000004</v>
      </c>
      <c r="G325" s="3">
        <v>-2.5406114102195496E-3</v>
      </c>
      <c r="I325" s="11">
        <f t="shared" si="15"/>
        <v>-3.6744442403087163E-3</v>
      </c>
      <c r="J325" s="11">
        <f t="shared" si="16"/>
        <v>6.8134171907758834E-3</v>
      </c>
      <c r="K325" s="11">
        <f t="shared" si="17"/>
        <v>-7.4671164697909242E-3</v>
      </c>
    </row>
    <row r="326" spans="1:11" x14ac:dyDescent="0.15">
      <c r="A326" s="1">
        <v>44029</v>
      </c>
      <c r="B326" s="1"/>
      <c r="C326">
        <v>108.74</v>
      </c>
      <c r="D326">
        <v>75.819999999999993</v>
      </c>
      <c r="E326">
        <v>78.060149999999993</v>
      </c>
      <c r="G326" s="3">
        <v>-2.1960676879107998E-3</v>
      </c>
      <c r="I326" s="11">
        <f t="shared" si="15"/>
        <v>2.5815969020837048E-3</v>
      </c>
      <c r="J326" s="11">
        <f t="shared" si="16"/>
        <v>-1.3274336283185972E-2</v>
      </c>
      <c r="K326" s="11">
        <f t="shared" si="17"/>
        <v>-6.067787767083388E-4</v>
      </c>
    </row>
    <row r="327" spans="1:11" x14ac:dyDescent="0.15">
      <c r="A327" s="1">
        <v>44032</v>
      </c>
      <c r="B327" s="1"/>
      <c r="C327">
        <v>108.56</v>
      </c>
      <c r="D327">
        <v>76.2</v>
      </c>
      <c r="E327">
        <v>78.39188</v>
      </c>
      <c r="G327" s="3">
        <v>5.8019329377221292E-3</v>
      </c>
      <c r="I327" s="11">
        <f t="shared" si="15"/>
        <v>-1.6553246275519129E-3</v>
      </c>
      <c r="J327" s="11">
        <f t="shared" si="16"/>
        <v>5.0118702189396735E-3</v>
      </c>
      <c r="K327" s="11">
        <f t="shared" si="17"/>
        <v>4.2496715673747687E-3</v>
      </c>
    </row>
    <row r="328" spans="1:11" x14ac:dyDescent="0.15">
      <c r="A328" s="1">
        <v>44033</v>
      </c>
      <c r="B328" s="1"/>
      <c r="C328">
        <v>108.36</v>
      </c>
      <c r="D328">
        <v>77.260000000000005</v>
      </c>
      <c r="E328">
        <v>76.884889999999999</v>
      </c>
      <c r="G328" s="3">
        <v>-2.5665697004738602E-3</v>
      </c>
      <c r="I328" s="11">
        <f t="shared" si="15"/>
        <v>-1.8422991893883855E-3</v>
      </c>
      <c r="J328" s="11">
        <f t="shared" si="16"/>
        <v>1.3910761154855678E-2</v>
      </c>
      <c r="K328" s="11">
        <f t="shared" si="17"/>
        <v>-1.9223802261152612E-2</v>
      </c>
    </row>
    <row r="329" spans="1:11" x14ac:dyDescent="0.15">
      <c r="A329" s="1">
        <v>44034</v>
      </c>
      <c r="B329" s="1"/>
      <c r="C329">
        <v>109.44</v>
      </c>
      <c r="D329">
        <v>77</v>
      </c>
      <c r="E329">
        <v>76.297259999999994</v>
      </c>
      <c r="G329" s="3">
        <v>-4.7892202329102802E-4</v>
      </c>
      <c r="I329" s="11">
        <f t="shared" si="15"/>
        <v>9.966777408637828E-3</v>
      </c>
      <c r="J329" s="11">
        <f t="shared" si="16"/>
        <v>-3.3652601604970966E-3</v>
      </c>
      <c r="K329" s="11">
        <f t="shared" si="17"/>
        <v>-7.6429842066497722E-3</v>
      </c>
    </row>
    <row r="330" spans="1:11" x14ac:dyDescent="0.15">
      <c r="A330" s="1">
        <v>44035</v>
      </c>
      <c r="B330" s="1"/>
      <c r="C330">
        <v>111.28</v>
      </c>
      <c r="D330">
        <v>74.22</v>
      </c>
      <c r="E330">
        <v>75.586410000000001</v>
      </c>
      <c r="G330" s="3">
        <v>-5.33183260543301E-3</v>
      </c>
      <c r="I330" s="11">
        <f t="shared" si="15"/>
        <v>1.6812865497076057E-2</v>
      </c>
      <c r="J330" s="11">
        <f t="shared" si="16"/>
        <v>-3.6103896103896083E-2</v>
      </c>
      <c r="K330" s="11">
        <f t="shared" si="17"/>
        <v>-9.3168483376728783E-3</v>
      </c>
    </row>
    <row r="331" spans="1:11" x14ac:dyDescent="0.15">
      <c r="A331" s="1">
        <v>44036</v>
      </c>
      <c r="B331" s="1"/>
      <c r="C331">
        <v>109.48</v>
      </c>
      <c r="D331">
        <v>74.44</v>
      </c>
      <c r="E331">
        <v>73.994119999999995</v>
      </c>
      <c r="G331" s="3">
        <v>-1.62930508615074E-2</v>
      </c>
      <c r="I331" s="11">
        <f t="shared" si="15"/>
        <v>-1.6175413371675051E-2</v>
      </c>
      <c r="J331" s="11">
        <f t="shared" si="16"/>
        <v>2.9641606036108215E-3</v>
      </c>
      <c r="K331" s="11">
        <f t="shared" si="17"/>
        <v>-2.1065823869661271E-2</v>
      </c>
    </row>
    <row r="332" spans="1:11" x14ac:dyDescent="0.15">
      <c r="A332" s="1">
        <v>44039</v>
      </c>
      <c r="B332" s="1"/>
      <c r="C332">
        <v>110.48</v>
      </c>
      <c r="D332">
        <v>74.34</v>
      </c>
      <c r="E332">
        <v>73.804564999999997</v>
      </c>
      <c r="G332" s="3">
        <v>5.6917148339745705E-3</v>
      </c>
      <c r="I332" s="11">
        <f t="shared" si="15"/>
        <v>9.1340884179758053E-3</v>
      </c>
      <c r="J332" s="11">
        <f t="shared" si="16"/>
        <v>-1.3433637829123324E-3</v>
      </c>
      <c r="K332" s="11">
        <f t="shared" si="17"/>
        <v>-2.5617576099289385E-3</v>
      </c>
    </row>
    <row r="333" spans="1:11" x14ac:dyDescent="0.15">
      <c r="A333" s="1">
        <v>44040</v>
      </c>
      <c r="B333" s="1"/>
      <c r="C333">
        <v>110.64</v>
      </c>
      <c r="D333">
        <v>74.44</v>
      </c>
      <c r="E333">
        <v>73.434929999999994</v>
      </c>
      <c r="G333" s="3">
        <v>4.7255577014304601E-4</v>
      </c>
      <c r="I333" s="11">
        <f t="shared" si="15"/>
        <v>1.4482259232440065E-3</v>
      </c>
      <c r="J333" s="11">
        <f t="shared" si="16"/>
        <v>1.3451708366962745E-3</v>
      </c>
      <c r="K333" s="11">
        <f t="shared" si="17"/>
        <v>-5.008294541130387E-3</v>
      </c>
    </row>
    <row r="334" spans="1:11" x14ac:dyDescent="0.15">
      <c r="A334" s="1">
        <v>44041</v>
      </c>
      <c r="B334" s="1"/>
      <c r="C334">
        <v>110.68</v>
      </c>
      <c r="D334">
        <v>74.459999999999994</v>
      </c>
      <c r="E334">
        <v>73.084239999999994</v>
      </c>
      <c r="G334" s="3">
        <v>-4.2707381997908396E-4</v>
      </c>
      <c r="I334" s="11">
        <f t="shared" si="15"/>
        <v>3.6153289949392153E-4</v>
      </c>
      <c r="J334" s="11">
        <f t="shared" si="16"/>
        <v>2.6867275658237766E-4</v>
      </c>
      <c r="K334" s="11">
        <f t="shared" si="17"/>
        <v>-4.7755203143790004E-3</v>
      </c>
    </row>
    <row r="335" spans="1:11" x14ac:dyDescent="0.15">
      <c r="A335" s="1">
        <v>44042</v>
      </c>
      <c r="B335" s="1"/>
      <c r="C335">
        <v>109.92</v>
      </c>
      <c r="D335">
        <v>71.22</v>
      </c>
      <c r="E335">
        <v>72.373400000000004</v>
      </c>
      <c r="G335" s="3">
        <v>-1.7275329187620699E-2</v>
      </c>
      <c r="I335" s="11">
        <f t="shared" si="15"/>
        <v>-6.8666425731840341E-3</v>
      </c>
      <c r="J335" s="11">
        <f t="shared" si="16"/>
        <v>-4.3513295729250556E-2</v>
      </c>
      <c r="K335" s="11">
        <f t="shared" si="17"/>
        <v>-9.7263103509045434E-3</v>
      </c>
    </row>
    <row r="336" spans="1:11" x14ac:dyDescent="0.15">
      <c r="A336" s="1">
        <v>44043</v>
      </c>
      <c r="B336" s="1"/>
      <c r="C336">
        <v>108.1</v>
      </c>
      <c r="D336">
        <v>71.760000000000005</v>
      </c>
      <c r="E336">
        <v>71.529859999999999</v>
      </c>
      <c r="G336" s="3">
        <v>-8.8600017781004202E-3</v>
      </c>
      <c r="I336" s="11">
        <f t="shared" si="15"/>
        <v>-1.655749636098991E-2</v>
      </c>
      <c r="J336" s="11">
        <f t="shared" si="16"/>
        <v>7.5821398483573166E-3</v>
      </c>
      <c r="K336" s="11">
        <f t="shared" si="17"/>
        <v>-1.1655387200269818E-2</v>
      </c>
    </row>
    <row r="337" spans="1:11" x14ac:dyDescent="0.15">
      <c r="A337" s="1">
        <v>44046</v>
      </c>
      <c r="B337" s="1"/>
      <c r="C337">
        <v>109.32</v>
      </c>
      <c r="D337">
        <v>72.58</v>
      </c>
      <c r="E337">
        <v>73.349625000000003</v>
      </c>
      <c r="G337" s="3">
        <v>2.2363753112916301E-2</v>
      </c>
      <c r="I337" s="11">
        <f t="shared" si="15"/>
        <v>1.1285846438482849E-2</v>
      </c>
      <c r="J337" s="11">
        <f t="shared" si="16"/>
        <v>1.1426978818283029E-2</v>
      </c>
      <c r="K337" s="11">
        <f t="shared" si="17"/>
        <v>2.544063416313147E-2</v>
      </c>
    </row>
    <row r="338" spans="1:11" x14ac:dyDescent="0.15">
      <c r="A338" s="1">
        <v>44047</v>
      </c>
      <c r="B338" s="1"/>
      <c r="C338">
        <v>109.16</v>
      </c>
      <c r="D338">
        <v>71.760000000000005</v>
      </c>
      <c r="E338">
        <v>73.065285000000003</v>
      </c>
      <c r="G338" s="3">
        <v>-6.6109942079737305E-3</v>
      </c>
      <c r="I338" s="11">
        <f t="shared" si="15"/>
        <v>-1.4635931211123276E-3</v>
      </c>
      <c r="J338" s="11">
        <f t="shared" si="16"/>
        <v>-1.12978782033617E-2</v>
      </c>
      <c r="K338" s="11">
        <f t="shared" si="17"/>
        <v>-3.8765024361064881E-3</v>
      </c>
    </row>
    <row r="339" spans="1:11" x14ac:dyDescent="0.15">
      <c r="A339" s="1">
        <v>44048</v>
      </c>
      <c r="B339" s="1"/>
      <c r="C339">
        <v>107.82</v>
      </c>
      <c r="D339">
        <v>71.260000000000005</v>
      </c>
      <c r="E339">
        <v>71.984800000000007</v>
      </c>
      <c r="G339" s="3">
        <v>-6.3044739954841696E-3</v>
      </c>
      <c r="I339" s="11">
        <f t="shared" si="15"/>
        <v>-1.2275558812751997E-2</v>
      </c>
      <c r="J339" s="11">
        <f t="shared" si="16"/>
        <v>-6.9676700111482859E-3</v>
      </c>
      <c r="K339" s="11">
        <f t="shared" si="17"/>
        <v>-1.4787939306607711E-2</v>
      </c>
    </row>
    <row r="340" spans="1:11" x14ac:dyDescent="0.15">
      <c r="A340" s="1">
        <v>44049</v>
      </c>
      <c r="B340" s="1"/>
      <c r="C340">
        <v>107.4</v>
      </c>
      <c r="D340">
        <v>70.36</v>
      </c>
      <c r="E340">
        <v>72.041669999999996</v>
      </c>
      <c r="G340" s="3">
        <v>-3.05428928357354E-3</v>
      </c>
      <c r="I340" s="11">
        <f t="shared" si="15"/>
        <v>-3.8953811908735148E-3</v>
      </c>
      <c r="J340" s="11">
        <f t="shared" si="16"/>
        <v>-1.2629806342969507E-2</v>
      </c>
      <c r="K340" s="11">
        <f t="shared" si="17"/>
        <v>7.9002789477766733E-4</v>
      </c>
    </row>
    <row r="341" spans="1:11" x14ac:dyDescent="0.15">
      <c r="A341" s="1">
        <v>44050</v>
      </c>
      <c r="B341" s="1"/>
      <c r="C341">
        <v>107.68</v>
      </c>
      <c r="D341">
        <v>70.2</v>
      </c>
      <c r="E341">
        <v>71.558300000000003</v>
      </c>
      <c r="G341" s="3">
        <v>8.8989547234019599E-5</v>
      </c>
      <c r="I341" s="11">
        <f t="shared" si="15"/>
        <v>2.6070763500931626E-3</v>
      </c>
      <c r="J341" s="11">
        <f t="shared" si="16"/>
        <v>-2.2740193291642674E-3</v>
      </c>
      <c r="K341" s="11">
        <f t="shared" si="17"/>
        <v>-6.7095890475608044E-3</v>
      </c>
    </row>
    <row r="342" spans="1:11" x14ac:dyDescent="0.15">
      <c r="A342" s="1">
        <v>44053</v>
      </c>
      <c r="B342" s="1"/>
      <c r="C342">
        <v>107.9</v>
      </c>
      <c r="D342">
        <v>71.5</v>
      </c>
      <c r="E342">
        <v>71.548810000000003</v>
      </c>
      <c r="G342" s="3">
        <v>2.2733678757449398E-3</v>
      </c>
      <c r="I342" s="11">
        <f t="shared" si="15"/>
        <v>2.0430906389301562E-3</v>
      </c>
      <c r="J342" s="11">
        <f t="shared" si="16"/>
        <v>1.8518518518518379E-2</v>
      </c>
      <c r="K342" s="11">
        <f t="shared" si="17"/>
        <v>-1.3261913712314666E-4</v>
      </c>
    </row>
    <row r="343" spans="1:11" x14ac:dyDescent="0.15">
      <c r="A343" s="1">
        <v>44054</v>
      </c>
      <c r="B343" s="1"/>
      <c r="C343">
        <v>108.08</v>
      </c>
      <c r="D343">
        <v>73.239999999999995</v>
      </c>
      <c r="E343">
        <v>72.231223999999997</v>
      </c>
      <c r="G343" s="3">
        <v>6.1767632406923801E-3</v>
      </c>
      <c r="I343" s="11">
        <f t="shared" si="15"/>
        <v>1.6682113067654214E-3</v>
      </c>
      <c r="J343" s="11">
        <f t="shared" si="16"/>
        <v>2.4335664335664253E-2</v>
      </c>
      <c r="K343" s="11">
        <f t="shared" si="17"/>
        <v>9.5377407395034197E-3</v>
      </c>
    </row>
    <row r="344" spans="1:11" x14ac:dyDescent="0.15">
      <c r="A344" s="1">
        <v>44055</v>
      </c>
      <c r="B344" s="1"/>
      <c r="C344">
        <v>109.02</v>
      </c>
      <c r="D344">
        <v>74.14</v>
      </c>
      <c r="E344">
        <v>73.378050000000002</v>
      </c>
      <c r="G344" s="3">
        <v>1.2352625259678101E-2</v>
      </c>
      <c r="I344" s="11">
        <f t="shared" si="15"/>
        <v>8.6972612879347988E-3</v>
      </c>
      <c r="J344" s="11">
        <f t="shared" si="16"/>
        <v>1.228836701256153E-2</v>
      </c>
      <c r="K344" s="11">
        <f t="shared" si="17"/>
        <v>1.5877150302755494E-2</v>
      </c>
    </row>
    <row r="345" spans="1:11" x14ac:dyDescent="0.15">
      <c r="A345" s="1">
        <v>44056</v>
      </c>
      <c r="B345" s="1"/>
      <c r="C345">
        <v>109.08</v>
      </c>
      <c r="D345">
        <v>73.56</v>
      </c>
      <c r="E345">
        <v>73.728740000000002</v>
      </c>
      <c r="G345" s="3">
        <v>-1.80540127666517E-3</v>
      </c>
      <c r="I345" s="11">
        <f t="shared" si="15"/>
        <v>5.5035773252609665E-4</v>
      </c>
      <c r="J345" s="11">
        <f t="shared" si="16"/>
        <v>-7.8230374966279381E-3</v>
      </c>
      <c r="K345" s="11">
        <f t="shared" si="17"/>
        <v>4.7792221243274646E-3</v>
      </c>
    </row>
    <row r="346" spans="1:11" x14ac:dyDescent="0.15">
      <c r="A346" s="1">
        <v>44057</v>
      </c>
      <c r="B346" s="1"/>
      <c r="C346">
        <v>108.7</v>
      </c>
      <c r="D346">
        <v>73.08</v>
      </c>
      <c r="E346">
        <v>73.216933999999995</v>
      </c>
      <c r="G346" s="3">
        <v>-9.4060117371337296E-3</v>
      </c>
      <c r="I346" s="11">
        <f t="shared" si="15"/>
        <v>-3.4836817015034827E-3</v>
      </c>
      <c r="J346" s="11">
        <f t="shared" si="16"/>
        <v>-6.5252854812398731E-3</v>
      </c>
      <c r="K346" s="11">
        <f t="shared" si="17"/>
        <v>-6.9417434775096432E-3</v>
      </c>
    </row>
    <row r="347" spans="1:11" x14ac:dyDescent="0.15">
      <c r="A347" s="1">
        <v>44060</v>
      </c>
      <c r="B347" s="1"/>
      <c r="C347">
        <v>109.18</v>
      </c>
      <c r="D347">
        <v>72.680000000000007</v>
      </c>
      <c r="E347">
        <v>73.757170000000002</v>
      </c>
      <c r="G347" s="3">
        <v>6.3419811059095502E-3</v>
      </c>
      <c r="I347" s="11">
        <f t="shared" si="15"/>
        <v>4.4158233670652525E-3</v>
      </c>
      <c r="J347" s="11">
        <f t="shared" si="16"/>
        <v>-5.4734537493157376E-3</v>
      </c>
      <c r="K347" s="11">
        <f t="shared" si="17"/>
        <v>7.3785662753920178E-3</v>
      </c>
    </row>
    <row r="348" spans="1:11" x14ac:dyDescent="0.15">
      <c r="A348" s="1">
        <v>44061</v>
      </c>
      <c r="B348" s="1"/>
      <c r="C348">
        <v>108.98</v>
      </c>
      <c r="D348">
        <v>72.760000000000005</v>
      </c>
      <c r="E348">
        <v>73.254845000000003</v>
      </c>
      <c r="G348" s="3">
        <v>-5.8326878535903603E-3</v>
      </c>
      <c r="I348" s="11">
        <f t="shared" si="15"/>
        <v>-1.8318373328448656E-3</v>
      </c>
      <c r="J348" s="11">
        <f t="shared" si="16"/>
        <v>1.1007154650521933E-3</v>
      </c>
      <c r="K348" s="11">
        <f t="shared" si="17"/>
        <v>-6.8105243191949327E-3</v>
      </c>
    </row>
    <row r="349" spans="1:11" x14ac:dyDescent="0.15">
      <c r="A349" s="1">
        <v>44062</v>
      </c>
      <c r="B349" s="1"/>
      <c r="C349">
        <v>110.86</v>
      </c>
      <c r="D349">
        <v>73.459999999999994</v>
      </c>
      <c r="E349">
        <v>74.316376000000005</v>
      </c>
      <c r="G349" s="3">
        <v>1.39268745619707E-2</v>
      </c>
      <c r="I349" s="11">
        <f t="shared" si="15"/>
        <v>1.7250871719581617E-2</v>
      </c>
      <c r="J349" s="11">
        <f t="shared" si="16"/>
        <v>9.6206706981856183E-3</v>
      </c>
      <c r="K349" s="11">
        <f t="shared" si="17"/>
        <v>1.4490932306252313E-2</v>
      </c>
    </row>
    <row r="350" spans="1:11" x14ac:dyDescent="0.15">
      <c r="A350" s="1">
        <v>44063</v>
      </c>
      <c r="B350" s="1"/>
      <c r="C350">
        <v>109.98</v>
      </c>
      <c r="D350">
        <v>73.16</v>
      </c>
      <c r="E350">
        <v>74.050989999999999</v>
      </c>
      <c r="G350" s="3">
        <v>-7.7683583754433105E-3</v>
      </c>
      <c r="I350" s="11">
        <f t="shared" si="15"/>
        <v>-7.9379397438209542E-3</v>
      </c>
      <c r="J350" s="11">
        <f t="shared" si="16"/>
        <v>-4.0838551592703443E-3</v>
      </c>
      <c r="K350" s="11">
        <f t="shared" si="17"/>
        <v>-3.5710298898321557E-3</v>
      </c>
    </row>
    <row r="351" spans="1:11" x14ac:dyDescent="0.15">
      <c r="A351" s="1">
        <v>44064</v>
      </c>
      <c r="B351" s="1"/>
      <c r="C351">
        <v>110</v>
      </c>
      <c r="D351">
        <v>72.98</v>
      </c>
      <c r="E351">
        <v>74.42062</v>
      </c>
      <c r="G351" s="3">
        <v>-1.1462367344876601E-3</v>
      </c>
      <c r="I351" s="11">
        <f t="shared" si="15"/>
        <v>1.8185124568104172E-4</v>
      </c>
      <c r="J351" s="11">
        <f t="shared" si="16"/>
        <v>-2.4603608529250032E-3</v>
      </c>
      <c r="K351" s="11">
        <f t="shared" si="17"/>
        <v>4.9915605449704081E-3</v>
      </c>
    </row>
    <row r="352" spans="1:11" x14ac:dyDescent="0.15">
      <c r="A352" s="1">
        <v>44067</v>
      </c>
      <c r="B352" s="1"/>
      <c r="C352">
        <v>110.74</v>
      </c>
      <c r="D352">
        <v>74.319999999999993</v>
      </c>
      <c r="E352">
        <v>74.524879999999996</v>
      </c>
      <c r="G352" s="3">
        <v>8.8266674174670694E-3</v>
      </c>
      <c r="I352" s="11">
        <f t="shared" si="15"/>
        <v>6.7272727272726929E-3</v>
      </c>
      <c r="J352" s="11">
        <f t="shared" si="16"/>
        <v>1.8361194847903439E-2</v>
      </c>
      <c r="K352" s="11">
        <f t="shared" si="17"/>
        <v>1.4009558103653674E-3</v>
      </c>
    </row>
    <row r="353" spans="1:11" x14ac:dyDescent="0.15">
      <c r="A353" s="1">
        <v>44068</v>
      </c>
      <c r="B353" s="1"/>
      <c r="C353">
        <v>109.72</v>
      </c>
      <c r="D353">
        <v>74.180000000000007</v>
      </c>
      <c r="E353">
        <v>74.382720000000006</v>
      </c>
      <c r="G353" s="3">
        <v>-7.4832054236625397E-3</v>
      </c>
      <c r="I353" s="11">
        <f t="shared" si="15"/>
        <v>-9.2107639515982553E-3</v>
      </c>
      <c r="J353" s="11">
        <f t="shared" si="16"/>
        <v>-1.8837459634013509E-3</v>
      </c>
      <c r="K353" s="11">
        <f t="shared" si="17"/>
        <v>-1.9075508742850689E-3</v>
      </c>
    </row>
    <row r="354" spans="1:11" x14ac:dyDescent="0.15">
      <c r="A354" s="1">
        <v>44069</v>
      </c>
      <c r="B354" s="1"/>
      <c r="C354">
        <v>110.56</v>
      </c>
      <c r="D354">
        <v>74.14</v>
      </c>
      <c r="E354">
        <v>74.667050000000003</v>
      </c>
      <c r="G354" s="3">
        <v>7.6630116742488694E-3</v>
      </c>
      <c r="I354" s="11">
        <f t="shared" si="15"/>
        <v>7.6558512577469262E-3</v>
      </c>
      <c r="J354" s="11">
        <f t="shared" si="16"/>
        <v>-5.3922890266921986E-4</v>
      </c>
      <c r="K354" s="11">
        <f t="shared" si="17"/>
        <v>3.8225275978076567E-3</v>
      </c>
    </row>
    <row r="355" spans="1:11" x14ac:dyDescent="0.15">
      <c r="A355" s="1">
        <v>44070</v>
      </c>
      <c r="B355" s="1"/>
      <c r="C355">
        <v>110.18</v>
      </c>
      <c r="D355">
        <v>73.34</v>
      </c>
      <c r="E355">
        <v>74.828180000000003</v>
      </c>
      <c r="G355" s="3">
        <v>-6.7117394927479401E-3</v>
      </c>
      <c r="I355" s="11">
        <f t="shared" si="15"/>
        <v>-3.4370477568740343E-3</v>
      </c>
      <c r="J355" s="11">
        <f t="shared" si="16"/>
        <v>-1.0790396547073033E-2</v>
      </c>
      <c r="K355" s="11">
        <f t="shared" si="17"/>
        <v>2.1579799925133258E-3</v>
      </c>
    </row>
    <row r="356" spans="1:11" x14ac:dyDescent="0.15">
      <c r="A356" s="1">
        <v>44071</v>
      </c>
      <c r="B356" s="1"/>
      <c r="C356">
        <v>108.86</v>
      </c>
      <c r="D356">
        <v>73.58</v>
      </c>
      <c r="E356">
        <v>74.088899999999995</v>
      </c>
      <c r="G356" s="3">
        <v>-7.4182889602287805E-3</v>
      </c>
      <c r="I356" s="11">
        <f t="shared" si="15"/>
        <v>-1.1980395716100989E-2</v>
      </c>
      <c r="J356" s="11">
        <f t="shared" si="16"/>
        <v>3.272429779110908E-3</v>
      </c>
      <c r="K356" s="11">
        <f t="shared" si="17"/>
        <v>-9.8797004016402123E-3</v>
      </c>
    </row>
    <row r="357" spans="1:11" x14ac:dyDescent="0.15">
      <c r="A357" s="1">
        <v>44074</v>
      </c>
      <c r="B357" s="1"/>
      <c r="C357">
        <v>108.56</v>
      </c>
      <c r="D357">
        <v>72.64</v>
      </c>
      <c r="E357">
        <v>73.965689999999995</v>
      </c>
      <c r="G357" s="3">
        <v>-2.8461322392467903E-3</v>
      </c>
      <c r="I357" s="11">
        <f t="shared" si="15"/>
        <v>-2.7558331802314262E-3</v>
      </c>
      <c r="J357" s="11">
        <f t="shared" si="16"/>
        <v>-1.2775210655069258E-2</v>
      </c>
      <c r="K357" s="11">
        <f t="shared" si="17"/>
        <v>-1.6630021501196079E-3</v>
      </c>
    </row>
    <row r="358" spans="1:11" x14ac:dyDescent="0.15">
      <c r="A358" s="1">
        <v>44075</v>
      </c>
      <c r="B358" s="1"/>
      <c r="C358">
        <v>108.64</v>
      </c>
      <c r="D358">
        <v>73.3</v>
      </c>
      <c r="E358">
        <v>74.86609</v>
      </c>
      <c r="G358" s="3">
        <v>5.2574571460461909E-3</v>
      </c>
      <c r="I358" s="11">
        <f t="shared" si="15"/>
        <v>7.3691967575539863E-4</v>
      </c>
      <c r="J358" s="11">
        <f t="shared" si="16"/>
        <v>9.0859030837004973E-3</v>
      </c>
      <c r="K358" s="11">
        <f t="shared" si="17"/>
        <v>1.2173211660703842E-2</v>
      </c>
    </row>
    <row r="359" spans="1:11" x14ac:dyDescent="0.15">
      <c r="A359" s="1">
        <v>44076</v>
      </c>
      <c r="B359" s="1"/>
      <c r="C359">
        <v>110.04</v>
      </c>
      <c r="D359">
        <v>74.62</v>
      </c>
      <c r="E359">
        <v>76.306730000000002</v>
      </c>
      <c r="G359" s="3">
        <v>1.9235743641740698E-2</v>
      </c>
      <c r="I359" s="11">
        <f t="shared" si="15"/>
        <v>1.2886597938144284E-2</v>
      </c>
      <c r="J359" s="11">
        <f t="shared" si="16"/>
        <v>1.8008185538881394E-2</v>
      </c>
      <c r="K359" s="11">
        <f t="shared" si="17"/>
        <v>1.924289087355846E-2</v>
      </c>
    </row>
    <row r="360" spans="1:11" x14ac:dyDescent="0.15">
      <c r="A360" s="1">
        <v>44077</v>
      </c>
      <c r="B360" s="1"/>
      <c r="C360">
        <v>109.34</v>
      </c>
      <c r="D360">
        <v>74.5</v>
      </c>
      <c r="E360">
        <v>75.046170000000004</v>
      </c>
      <c r="G360" s="3">
        <v>-1.58116562000397E-2</v>
      </c>
      <c r="I360" s="11">
        <f t="shared" si="15"/>
        <v>-6.3613231552163141E-3</v>
      </c>
      <c r="J360" s="11">
        <f t="shared" si="16"/>
        <v>-1.6081479496113937E-3</v>
      </c>
      <c r="K360" s="11">
        <f t="shared" si="17"/>
        <v>-1.6519643811233942E-2</v>
      </c>
    </row>
    <row r="361" spans="1:11" x14ac:dyDescent="0.15">
      <c r="A361" s="1">
        <v>44078</v>
      </c>
      <c r="B361" s="1"/>
      <c r="C361">
        <v>108.32</v>
      </c>
      <c r="D361">
        <v>73.5</v>
      </c>
      <c r="E361">
        <v>74.667050000000003</v>
      </c>
      <c r="G361" s="3">
        <v>-6.6089303529517293E-3</v>
      </c>
      <c r="I361" s="11">
        <f t="shared" si="15"/>
        <v>-9.3286994695446213E-3</v>
      </c>
      <c r="J361" s="11">
        <f t="shared" si="16"/>
        <v>-1.3422818791946289E-2</v>
      </c>
      <c r="K361" s="11">
        <f t="shared" si="17"/>
        <v>-5.0518234308293275E-3</v>
      </c>
    </row>
    <row r="362" spans="1:11" x14ac:dyDescent="0.15">
      <c r="A362" s="1">
        <v>44082</v>
      </c>
      <c r="B362" s="1"/>
      <c r="C362">
        <v>108.26</v>
      </c>
      <c r="D362">
        <v>75.28</v>
      </c>
      <c r="E362">
        <v>75.946569999999994</v>
      </c>
      <c r="G362" s="3">
        <v>9.5889166170548493E-3</v>
      </c>
      <c r="I362" s="11">
        <f t="shared" si="15"/>
        <v>-5.5391432791718209E-4</v>
      </c>
      <c r="J362" s="11">
        <f t="shared" si="16"/>
        <v>2.4217687074829852E-2</v>
      </c>
      <c r="K362" s="11">
        <f t="shared" si="17"/>
        <v>1.7136340594679833E-2</v>
      </c>
    </row>
    <row r="363" spans="1:11" x14ac:dyDescent="0.15">
      <c r="A363" s="1">
        <v>44083</v>
      </c>
      <c r="B363" s="1"/>
      <c r="C363">
        <v>110.02</v>
      </c>
      <c r="D363">
        <v>78.400000000000006</v>
      </c>
      <c r="E363">
        <v>76.884889999999999</v>
      </c>
      <c r="G363" s="3">
        <v>1.52315543271945E-2</v>
      </c>
      <c r="I363" s="11">
        <f t="shared" si="15"/>
        <v>1.6257158692037699E-2</v>
      </c>
      <c r="J363" s="11">
        <f t="shared" si="16"/>
        <v>4.1445270988310412E-2</v>
      </c>
      <c r="K363" s="11">
        <f t="shared" si="17"/>
        <v>1.2355001680786959E-2</v>
      </c>
    </row>
    <row r="364" spans="1:11" x14ac:dyDescent="0.15">
      <c r="A364" s="1">
        <v>44084</v>
      </c>
      <c r="B364" s="1"/>
      <c r="C364">
        <v>109.68</v>
      </c>
      <c r="D364">
        <v>76.7</v>
      </c>
      <c r="E364">
        <v>76.828019999999995</v>
      </c>
      <c r="G364" s="3">
        <v>-1.8388484985733999E-3</v>
      </c>
      <c r="I364" s="11">
        <f t="shared" si="15"/>
        <v>-3.0903472095981099E-3</v>
      </c>
      <c r="J364" s="11">
        <f t="shared" si="16"/>
        <v>-2.1683673469387821E-2</v>
      </c>
      <c r="K364" s="11">
        <f t="shared" si="17"/>
        <v>-7.3967719795142717E-4</v>
      </c>
    </row>
    <row r="365" spans="1:11" x14ac:dyDescent="0.15">
      <c r="A365" s="1">
        <v>44085</v>
      </c>
      <c r="B365" s="1"/>
      <c r="C365">
        <v>109.98</v>
      </c>
      <c r="D365">
        <v>76.7</v>
      </c>
      <c r="E365">
        <v>77.529390000000006</v>
      </c>
      <c r="G365" s="3">
        <v>5.0134623710529303E-3</v>
      </c>
      <c r="I365" s="11">
        <f t="shared" si="15"/>
        <v>2.7352297592997399E-3</v>
      </c>
      <c r="J365" s="11">
        <f t="shared" si="16"/>
        <v>0</v>
      </c>
      <c r="K365" s="11">
        <f t="shared" si="17"/>
        <v>9.12909118313876E-3</v>
      </c>
    </row>
    <row r="366" spans="1:11" x14ac:dyDescent="0.15">
      <c r="A366" s="1">
        <v>44088</v>
      </c>
      <c r="B366" s="1"/>
      <c r="C366">
        <v>109.7</v>
      </c>
      <c r="D366">
        <v>75.72</v>
      </c>
      <c r="E366">
        <v>77.624170000000007</v>
      </c>
      <c r="G366" s="3">
        <v>1.71632915157626E-3</v>
      </c>
      <c r="I366" s="11">
        <f t="shared" si="15"/>
        <v>-2.545917439534473E-3</v>
      </c>
      <c r="J366" s="11">
        <f t="shared" si="16"/>
        <v>-1.277705345501956E-2</v>
      </c>
      <c r="K366" s="11">
        <f t="shared" si="17"/>
        <v>1.2225041368183476E-3</v>
      </c>
    </row>
    <row r="367" spans="1:11" x14ac:dyDescent="0.15">
      <c r="A367" s="1">
        <v>44089</v>
      </c>
      <c r="B367" s="1"/>
      <c r="C367">
        <v>109.64</v>
      </c>
      <c r="D367">
        <v>75.34</v>
      </c>
      <c r="E367">
        <v>78.723600000000005</v>
      </c>
      <c r="G367" s="3">
        <v>5.9832192968687307E-3</v>
      </c>
      <c r="I367" s="11">
        <f t="shared" si="15"/>
        <v>-5.469462169553907E-4</v>
      </c>
      <c r="J367" s="11">
        <f t="shared" si="16"/>
        <v>-5.0184891706285262E-3</v>
      </c>
      <c r="K367" s="11">
        <f t="shared" si="17"/>
        <v>1.4163500878656698E-2</v>
      </c>
    </row>
    <row r="368" spans="1:11" x14ac:dyDescent="0.15">
      <c r="A368" s="1">
        <v>44090</v>
      </c>
      <c r="B368" s="1"/>
      <c r="C368">
        <v>110.26</v>
      </c>
      <c r="D368">
        <v>75.48</v>
      </c>
      <c r="E368">
        <v>77.974845999999999</v>
      </c>
      <c r="G368" s="3">
        <v>3.0453847326687902E-3</v>
      </c>
      <c r="I368" s="11">
        <f t="shared" si="15"/>
        <v>5.6548704852243947E-3</v>
      </c>
      <c r="J368" s="11">
        <f t="shared" si="16"/>
        <v>1.8582426333952906E-3</v>
      </c>
      <c r="K368" s="11">
        <f t="shared" si="17"/>
        <v>-9.5111758100494548E-3</v>
      </c>
    </row>
    <row r="369" spans="1:11" x14ac:dyDescent="0.15">
      <c r="A369" s="1">
        <v>44091</v>
      </c>
      <c r="B369" s="1"/>
      <c r="C369">
        <v>109.4</v>
      </c>
      <c r="D369">
        <v>74.48</v>
      </c>
      <c r="E369">
        <v>78.003280000000004</v>
      </c>
      <c r="G369" s="3">
        <v>-3.0996250143534498E-3</v>
      </c>
      <c r="I369" s="11">
        <f t="shared" si="15"/>
        <v>-7.7997460547796216E-3</v>
      </c>
      <c r="J369" s="11">
        <f t="shared" si="16"/>
        <v>-1.3248542660307394E-2</v>
      </c>
      <c r="K369" s="11">
        <f t="shared" si="17"/>
        <v>3.6465605844226978E-4</v>
      </c>
    </row>
    <row r="370" spans="1:11" x14ac:dyDescent="0.15">
      <c r="A370" s="1">
        <v>44092</v>
      </c>
      <c r="B370" s="1"/>
      <c r="C370">
        <v>108.42</v>
      </c>
      <c r="D370">
        <v>73.2</v>
      </c>
      <c r="E370">
        <v>78.600390000000004</v>
      </c>
      <c r="G370" s="3">
        <v>1.88621784802833E-3</v>
      </c>
      <c r="I370" s="11">
        <f t="shared" si="15"/>
        <v>-8.9579524680073463E-3</v>
      </c>
      <c r="J370" s="11">
        <f t="shared" si="16"/>
        <v>-1.7185821697099923E-2</v>
      </c>
      <c r="K370" s="11">
        <f t="shared" si="17"/>
        <v>7.6549345104461874E-3</v>
      </c>
    </row>
    <row r="371" spans="1:11" x14ac:dyDescent="0.15">
      <c r="A371" s="1">
        <v>44095</v>
      </c>
      <c r="B371" s="1"/>
      <c r="C371">
        <v>108.42</v>
      </c>
      <c r="D371">
        <v>69.599999999999994</v>
      </c>
      <c r="E371">
        <v>77.320869999999999</v>
      </c>
      <c r="G371" s="3">
        <v>-2.02802188634656E-2</v>
      </c>
      <c r="I371" s="11">
        <f t="shared" si="15"/>
        <v>0</v>
      </c>
      <c r="J371" s="11">
        <f t="shared" si="16"/>
        <v>-4.9180327868852625E-2</v>
      </c>
      <c r="K371" s="11">
        <f t="shared" si="17"/>
        <v>-1.6278799634454777E-2</v>
      </c>
    </row>
    <row r="372" spans="1:11" x14ac:dyDescent="0.15">
      <c r="A372" s="1">
        <v>44096</v>
      </c>
      <c r="B372" s="1"/>
      <c r="C372">
        <v>109.2</v>
      </c>
      <c r="D372">
        <v>69.040000000000006</v>
      </c>
      <c r="E372">
        <v>77.406170000000003</v>
      </c>
      <c r="G372" s="3">
        <v>2.9179365023137499E-3</v>
      </c>
      <c r="I372" s="11">
        <f t="shared" si="15"/>
        <v>7.194244604316502E-3</v>
      </c>
      <c r="J372" s="11">
        <f t="shared" si="16"/>
        <v>-8.0459770114941209E-3</v>
      </c>
      <c r="K372" s="11">
        <f t="shared" si="17"/>
        <v>1.1031950364759346E-3</v>
      </c>
    </row>
    <row r="373" spans="1:11" x14ac:dyDescent="0.15">
      <c r="A373" s="1">
        <v>44097</v>
      </c>
      <c r="B373" s="1"/>
      <c r="C373">
        <v>109.06</v>
      </c>
      <c r="D373">
        <v>69.06</v>
      </c>
      <c r="E373">
        <v>77.064964000000003</v>
      </c>
      <c r="G373" s="3">
        <v>-2.4630379244793199E-3</v>
      </c>
      <c r="I373" s="11">
        <f t="shared" si="15"/>
        <v>-1.2820512820512775E-3</v>
      </c>
      <c r="J373" s="11">
        <f t="shared" si="16"/>
        <v>2.8968713789101486E-4</v>
      </c>
      <c r="K373" s="11">
        <f t="shared" si="17"/>
        <v>-4.4079948665590729E-3</v>
      </c>
    </row>
    <row r="374" spans="1:11" x14ac:dyDescent="0.15">
      <c r="A374" s="1">
        <v>44098</v>
      </c>
      <c r="B374" s="1"/>
      <c r="C374">
        <v>108.22</v>
      </c>
      <c r="D374">
        <v>68.16</v>
      </c>
      <c r="E374">
        <v>76.012919999999994</v>
      </c>
      <c r="G374" s="3">
        <v>-1.1474091158496499E-2</v>
      </c>
      <c r="I374" s="11">
        <f t="shared" si="15"/>
        <v>-7.7021822849807631E-3</v>
      </c>
      <c r="J374" s="11">
        <f t="shared" si="16"/>
        <v>-1.303214596003488E-2</v>
      </c>
      <c r="K374" s="11">
        <f t="shared" si="17"/>
        <v>-1.3651391571402161E-2</v>
      </c>
    </row>
    <row r="375" spans="1:11" x14ac:dyDescent="0.15">
      <c r="A375" s="1">
        <v>44099</v>
      </c>
      <c r="B375" s="1"/>
      <c r="C375">
        <v>109.76</v>
      </c>
      <c r="D375">
        <v>67.3</v>
      </c>
      <c r="E375">
        <v>76.117170000000002</v>
      </c>
      <c r="G375" s="3">
        <v>4.6471264170788702E-4</v>
      </c>
      <c r="I375" s="11">
        <f t="shared" si="15"/>
        <v>1.4230271668822736E-2</v>
      </c>
      <c r="J375" s="11">
        <f t="shared" si="16"/>
        <v>-1.2617370892018753E-2</v>
      </c>
      <c r="K375" s="11">
        <f t="shared" si="17"/>
        <v>1.3714773751620779E-3</v>
      </c>
    </row>
    <row r="376" spans="1:11" x14ac:dyDescent="0.15">
      <c r="A376" s="1">
        <v>44102</v>
      </c>
      <c r="B376" s="1"/>
      <c r="C376">
        <v>109.88</v>
      </c>
      <c r="D376">
        <v>69.760000000000005</v>
      </c>
      <c r="E376">
        <v>76.572109999999995</v>
      </c>
      <c r="G376" s="3">
        <v>9.043481755766301E-3</v>
      </c>
      <c r="I376" s="11">
        <f t="shared" si="15"/>
        <v>1.0932944606412143E-3</v>
      </c>
      <c r="J376" s="11">
        <f t="shared" si="16"/>
        <v>3.6552748885587016E-2</v>
      </c>
      <c r="K376" s="11">
        <f t="shared" si="17"/>
        <v>5.9768380774007923E-3</v>
      </c>
    </row>
    <row r="377" spans="1:11" x14ac:dyDescent="0.15">
      <c r="A377" s="1">
        <v>44103</v>
      </c>
      <c r="B377" s="1"/>
      <c r="C377">
        <v>109.7</v>
      </c>
      <c r="D377">
        <v>68.5</v>
      </c>
      <c r="E377">
        <v>76.297259999999994</v>
      </c>
      <c r="G377" s="3">
        <v>-7.6994649377239901E-3</v>
      </c>
      <c r="I377" s="11">
        <f t="shared" si="15"/>
        <v>-1.6381507098652826E-3</v>
      </c>
      <c r="J377" s="11">
        <f t="shared" si="16"/>
        <v>-1.8061926605504652E-2</v>
      </c>
      <c r="K377" s="11">
        <f t="shared" si="17"/>
        <v>-3.5894270120021554E-3</v>
      </c>
    </row>
    <row r="378" spans="1:11" x14ac:dyDescent="0.15">
      <c r="A378" s="1">
        <v>44104</v>
      </c>
      <c r="B378" s="1"/>
      <c r="C378">
        <v>109.34</v>
      </c>
      <c r="D378">
        <v>68.28</v>
      </c>
      <c r="E378">
        <v>75.738060000000004</v>
      </c>
      <c r="G378" s="3">
        <v>-4.1351150388402305E-3</v>
      </c>
      <c r="I378" s="11">
        <f t="shared" si="15"/>
        <v>-3.2816773017320111E-3</v>
      </c>
      <c r="J378" s="11">
        <f t="shared" si="16"/>
        <v>-3.2116788321168155E-3</v>
      </c>
      <c r="K378" s="11">
        <f t="shared" si="17"/>
        <v>-7.3292278123747723E-3</v>
      </c>
    </row>
    <row r="379" spans="1:11" x14ac:dyDescent="0.15">
      <c r="A379" s="1">
        <v>44105</v>
      </c>
      <c r="B379" s="1"/>
      <c r="C379">
        <v>110.14</v>
      </c>
      <c r="D379">
        <v>68.3</v>
      </c>
      <c r="E379">
        <v>76.202479999999994</v>
      </c>
      <c r="G379" s="3">
        <v>5.0183756968886694E-3</v>
      </c>
      <c r="I379" s="11">
        <f t="shared" si="15"/>
        <v>7.3166270349369622E-3</v>
      </c>
      <c r="J379" s="11">
        <f t="shared" si="16"/>
        <v>2.9291154071464653E-4</v>
      </c>
      <c r="K379" s="11">
        <f t="shared" si="17"/>
        <v>6.1319236325829696E-3</v>
      </c>
    </row>
    <row r="380" spans="1:11" x14ac:dyDescent="0.15">
      <c r="A380" s="1">
        <v>44106</v>
      </c>
      <c r="B380" s="1"/>
      <c r="C380">
        <v>110.34</v>
      </c>
      <c r="D380">
        <v>68.900000000000006</v>
      </c>
      <c r="E380">
        <v>76.192999999999998</v>
      </c>
      <c r="G380" s="3">
        <v>1.3950494564372001E-3</v>
      </c>
      <c r="I380" s="11">
        <f t="shared" si="15"/>
        <v>1.8158707100055516E-3</v>
      </c>
      <c r="J380" s="11">
        <f t="shared" si="16"/>
        <v>8.7847730600294494E-3</v>
      </c>
      <c r="K380" s="11">
        <f t="shared" si="17"/>
        <v>-1.2440539992919497E-4</v>
      </c>
    </row>
    <row r="381" spans="1:11" x14ac:dyDescent="0.15">
      <c r="A381" s="1">
        <v>44109</v>
      </c>
      <c r="B381" s="1"/>
      <c r="C381">
        <v>109.8</v>
      </c>
      <c r="D381">
        <v>70.040000000000006</v>
      </c>
      <c r="E381">
        <v>76.486810000000006</v>
      </c>
      <c r="G381" s="3">
        <v>4.9413912078821697E-3</v>
      </c>
      <c r="I381" s="11">
        <f t="shared" si="15"/>
        <v>-4.8939641109299048E-3</v>
      </c>
      <c r="J381" s="11">
        <f t="shared" si="16"/>
        <v>1.6545718432510848E-2</v>
      </c>
      <c r="K381" s="11">
        <f t="shared" si="17"/>
        <v>3.8561285157430181E-3</v>
      </c>
    </row>
    <row r="382" spans="1:11" x14ac:dyDescent="0.15">
      <c r="A382" s="1">
        <v>44110</v>
      </c>
      <c r="B382" s="1"/>
      <c r="C382">
        <v>108.18</v>
      </c>
      <c r="D382">
        <v>70.819999999999993</v>
      </c>
      <c r="E382">
        <v>75.501114000000001</v>
      </c>
      <c r="G382" s="3">
        <v>-6.78472559997378E-3</v>
      </c>
      <c r="I382" s="11">
        <f t="shared" si="15"/>
        <v>-1.4754098360655665E-2</v>
      </c>
      <c r="J382" s="11">
        <f t="shared" si="16"/>
        <v>1.1136493432324146E-2</v>
      </c>
      <c r="K382" s="11">
        <f t="shared" si="17"/>
        <v>-1.2887137010943461E-2</v>
      </c>
    </row>
    <row r="383" spans="1:11" x14ac:dyDescent="0.15">
      <c r="A383" s="1">
        <v>44111</v>
      </c>
      <c r="B383" s="1"/>
      <c r="C383">
        <v>107.7</v>
      </c>
      <c r="D383">
        <v>69.42</v>
      </c>
      <c r="E383">
        <v>74.686009999999996</v>
      </c>
      <c r="G383" s="3">
        <v>-4.4245370937544496E-3</v>
      </c>
      <c r="I383" s="11">
        <f t="shared" si="15"/>
        <v>-4.4370493621741502E-3</v>
      </c>
      <c r="J383" s="11">
        <f t="shared" si="16"/>
        <v>-1.9768426998023059E-2</v>
      </c>
      <c r="K383" s="11">
        <f t="shared" si="17"/>
        <v>-1.0795920176754015E-2</v>
      </c>
    </row>
    <row r="384" spans="1:11" x14ac:dyDescent="0.15">
      <c r="A384" s="1">
        <v>44112</v>
      </c>
      <c r="B384" s="1"/>
      <c r="C384">
        <v>108.26</v>
      </c>
      <c r="D384">
        <v>70.94</v>
      </c>
      <c r="E384">
        <v>75.861275000000006</v>
      </c>
      <c r="G384" s="3">
        <v>8.0840594079838405E-3</v>
      </c>
      <c r="I384" s="11">
        <f t="shared" si="15"/>
        <v>5.1996285979574175E-3</v>
      </c>
      <c r="J384" s="11">
        <f t="shared" si="16"/>
        <v>2.1895707288965616E-2</v>
      </c>
      <c r="K384" s="11">
        <f t="shared" si="17"/>
        <v>1.5736079621873067E-2</v>
      </c>
    </row>
    <row r="385" spans="1:11" x14ac:dyDescent="0.15">
      <c r="A385" s="1">
        <v>44113</v>
      </c>
      <c r="B385" s="1"/>
      <c r="C385">
        <v>108.66</v>
      </c>
      <c r="D385">
        <v>70.5</v>
      </c>
      <c r="E385">
        <v>76.448905999999994</v>
      </c>
      <c r="G385" s="3">
        <v>4.8474866181607004E-3</v>
      </c>
      <c r="I385" s="11">
        <f t="shared" si="15"/>
        <v>3.6948087936448104E-3</v>
      </c>
      <c r="J385" s="11">
        <f t="shared" si="16"/>
        <v>-6.2024245841555414E-3</v>
      </c>
      <c r="K385" s="11">
        <f t="shared" si="17"/>
        <v>7.7461260702511581E-3</v>
      </c>
    </row>
    <row r="386" spans="1:11" x14ac:dyDescent="0.15">
      <c r="A386" s="1">
        <v>44116</v>
      </c>
      <c r="B386" s="1"/>
      <c r="C386">
        <v>109.5</v>
      </c>
      <c r="D386">
        <v>71.48</v>
      </c>
      <c r="E386">
        <v>76.230909999999994</v>
      </c>
      <c r="G386" s="3">
        <v>4.27081906960502E-3</v>
      </c>
      <c r="I386" s="11">
        <f t="shared" si="15"/>
        <v>7.7305356156820437E-3</v>
      </c>
      <c r="J386" s="11">
        <f t="shared" si="16"/>
        <v>1.3900709219858198E-2</v>
      </c>
      <c r="K386" s="11">
        <f t="shared" si="17"/>
        <v>-2.8515254358251196E-3</v>
      </c>
    </row>
    <row r="387" spans="1:11" x14ac:dyDescent="0.15">
      <c r="A387" s="1">
        <v>44117</v>
      </c>
      <c r="B387" s="1"/>
      <c r="C387">
        <v>109.6</v>
      </c>
      <c r="D387">
        <v>70.36</v>
      </c>
      <c r="E387">
        <v>75.937095999999997</v>
      </c>
      <c r="G387" s="3">
        <v>-2.6771608927330598E-3</v>
      </c>
      <c r="I387" s="11">
        <f t="shared" si="15"/>
        <v>9.1324200913245335E-4</v>
      </c>
      <c r="J387" s="11">
        <f t="shared" si="16"/>
        <v>-1.5668718522663716E-2</v>
      </c>
      <c r="K387" s="11">
        <f t="shared" si="17"/>
        <v>-3.8542633165470352E-3</v>
      </c>
    </row>
    <row r="388" spans="1:11" x14ac:dyDescent="0.15">
      <c r="A388" s="1">
        <v>44118</v>
      </c>
      <c r="B388" s="1"/>
      <c r="C388">
        <v>108.58</v>
      </c>
      <c r="D388">
        <v>69.7</v>
      </c>
      <c r="E388">
        <v>75.719099999999997</v>
      </c>
      <c r="G388" s="3">
        <v>-4.2274882109943901E-3</v>
      </c>
      <c r="I388" s="11">
        <f t="shared" ref="I388:I451" si="18">(C388/C387)-1</f>
        <v>-9.3065693430656182E-3</v>
      </c>
      <c r="J388" s="11">
        <f t="shared" ref="J388:J451" si="19">(D388/D387)-1</f>
        <v>-9.3803297328026725E-3</v>
      </c>
      <c r="K388" s="11">
        <f t="shared" ref="K388:K451" si="20">(E388/E387)-1</f>
        <v>-2.8707444909402691E-3</v>
      </c>
    </row>
    <row r="389" spans="1:11" x14ac:dyDescent="0.15">
      <c r="A389" s="1">
        <v>44119</v>
      </c>
      <c r="B389" s="1"/>
      <c r="C389">
        <v>107</v>
      </c>
      <c r="D389">
        <v>67.06</v>
      </c>
      <c r="E389">
        <v>73.870909999999995</v>
      </c>
      <c r="G389" s="3">
        <v>-2.1830692752254102E-2</v>
      </c>
      <c r="I389" s="11">
        <f t="shared" si="18"/>
        <v>-1.4551482777675484E-2</v>
      </c>
      <c r="J389" s="11">
        <f t="shared" si="19"/>
        <v>-3.7876614060258218E-2</v>
      </c>
      <c r="K389" s="11">
        <f t="shared" si="20"/>
        <v>-2.440850459131183E-2</v>
      </c>
    </row>
    <row r="390" spans="1:11" x14ac:dyDescent="0.15">
      <c r="A390" s="1">
        <v>44120</v>
      </c>
      <c r="B390" s="1"/>
      <c r="C390">
        <v>107.86</v>
      </c>
      <c r="D390">
        <v>68.22</v>
      </c>
      <c r="E390">
        <v>74.828180000000003</v>
      </c>
      <c r="G390" s="3">
        <v>1.38230960362297E-2</v>
      </c>
      <c r="I390" s="11">
        <f t="shared" si="18"/>
        <v>8.0373831775701898E-3</v>
      </c>
      <c r="J390" s="11">
        <f t="shared" si="19"/>
        <v>1.729794214136593E-2</v>
      </c>
      <c r="K390" s="11">
        <f t="shared" si="20"/>
        <v>1.295868698517455E-2</v>
      </c>
    </row>
    <row r="391" spans="1:11" x14ac:dyDescent="0.15">
      <c r="A391" s="1">
        <v>44123</v>
      </c>
      <c r="B391" s="1"/>
      <c r="C391">
        <v>107.28</v>
      </c>
      <c r="D391">
        <v>68.680000000000007</v>
      </c>
      <c r="E391">
        <v>74.486969999999999</v>
      </c>
      <c r="G391" s="3">
        <v>-2.2312901740789699E-3</v>
      </c>
      <c r="I391" s="11">
        <f t="shared" si="18"/>
        <v>-5.3773409975894637E-3</v>
      </c>
      <c r="J391" s="11">
        <f t="shared" si="19"/>
        <v>6.7428906479038986E-3</v>
      </c>
      <c r="K391" s="11">
        <f t="shared" si="20"/>
        <v>-4.5599131236387924E-3</v>
      </c>
    </row>
    <row r="392" spans="1:11" x14ac:dyDescent="0.15">
      <c r="A392" s="1">
        <v>44124</v>
      </c>
      <c r="B392" s="1"/>
      <c r="C392">
        <v>107.42</v>
      </c>
      <c r="D392">
        <v>68.760000000000005</v>
      </c>
      <c r="E392">
        <v>73.709779999999995</v>
      </c>
      <c r="G392" s="3">
        <v>-3.74392323769368E-3</v>
      </c>
      <c r="I392" s="11">
        <f t="shared" si="18"/>
        <v>1.3049962714393182E-3</v>
      </c>
      <c r="J392" s="11">
        <f t="shared" si="19"/>
        <v>1.1648223645894795E-3</v>
      </c>
      <c r="K392" s="11">
        <f t="shared" si="20"/>
        <v>-1.0433905419968137E-2</v>
      </c>
    </row>
    <row r="393" spans="1:11" x14ac:dyDescent="0.15">
      <c r="A393" s="1">
        <v>44125</v>
      </c>
      <c r="B393" s="1"/>
      <c r="C393">
        <v>106.54</v>
      </c>
      <c r="D393">
        <v>67.58</v>
      </c>
      <c r="E393">
        <v>72.392349999999993</v>
      </c>
      <c r="G393" s="3">
        <v>-1.5422681943303899E-2</v>
      </c>
      <c r="I393" s="11">
        <f t="shared" si="18"/>
        <v>-8.1921429901321563E-3</v>
      </c>
      <c r="J393" s="11">
        <f t="shared" si="19"/>
        <v>-1.7161140197789471E-2</v>
      </c>
      <c r="K393" s="11">
        <f t="shared" si="20"/>
        <v>-1.7873204885430427E-2</v>
      </c>
    </row>
    <row r="394" spans="1:11" x14ac:dyDescent="0.15">
      <c r="A394" s="1">
        <v>44126</v>
      </c>
      <c r="B394" s="1"/>
      <c r="C394">
        <v>106.32</v>
      </c>
      <c r="D394">
        <v>67.48</v>
      </c>
      <c r="E394">
        <v>72.629294999999999</v>
      </c>
      <c r="G394" s="3">
        <v>9.3132259198691603E-4</v>
      </c>
      <c r="I394" s="11">
        <f t="shared" si="18"/>
        <v>-2.0649521306552732E-3</v>
      </c>
      <c r="J394" s="11">
        <f t="shared" si="19"/>
        <v>-1.4797277300975242E-3</v>
      </c>
      <c r="K394" s="11">
        <f t="shared" si="20"/>
        <v>3.273066836482208E-3</v>
      </c>
    </row>
    <row r="395" spans="1:11" x14ac:dyDescent="0.15">
      <c r="A395" s="1">
        <v>44127</v>
      </c>
      <c r="B395" s="1"/>
      <c r="C395">
        <v>106.56</v>
      </c>
      <c r="D395">
        <v>67.98</v>
      </c>
      <c r="E395">
        <v>72.487139999999997</v>
      </c>
      <c r="G395" s="3">
        <v>2.4855631884537197E-3</v>
      </c>
      <c r="I395" s="11">
        <f t="shared" si="18"/>
        <v>2.2573363431153126E-3</v>
      </c>
      <c r="J395" s="11">
        <f t="shared" si="19"/>
        <v>7.4096028452874663E-3</v>
      </c>
      <c r="K395" s="11">
        <f t="shared" si="20"/>
        <v>-1.9572680693100697E-3</v>
      </c>
    </row>
    <row r="396" spans="1:11" x14ac:dyDescent="0.15">
      <c r="A396" s="1">
        <v>44130</v>
      </c>
      <c r="B396" s="1"/>
      <c r="C396">
        <v>106.78</v>
      </c>
      <c r="D396">
        <v>66.52</v>
      </c>
      <c r="E396">
        <v>72.34496</v>
      </c>
      <c r="G396" s="3">
        <v>-3.8197817047640396E-3</v>
      </c>
      <c r="I396" s="11">
        <f t="shared" si="18"/>
        <v>2.0645645645644972E-3</v>
      </c>
      <c r="J396" s="11">
        <f t="shared" si="19"/>
        <v>-2.1476904972050681E-2</v>
      </c>
      <c r="K396" s="11">
        <f t="shared" si="20"/>
        <v>-1.9614513691669222E-3</v>
      </c>
    </row>
    <row r="397" spans="1:11" x14ac:dyDescent="0.15">
      <c r="A397" s="1">
        <v>44131</v>
      </c>
      <c r="B397" s="1"/>
      <c r="C397">
        <v>105.9</v>
      </c>
      <c r="D397">
        <v>65.239999999999995</v>
      </c>
      <c r="E397">
        <v>70.278779999999998</v>
      </c>
      <c r="G397" s="3">
        <v>-9.8261911788589604E-3</v>
      </c>
      <c r="I397" s="11">
        <f t="shared" si="18"/>
        <v>-8.24124367859147E-3</v>
      </c>
      <c r="J397" s="11">
        <f t="shared" si="19"/>
        <v>-1.9242333132892364E-2</v>
      </c>
      <c r="K397" s="11">
        <f t="shared" si="20"/>
        <v>-2.856010978511847E-2</v>
      </c>
    </row>
    <row r="398" spans="1:11" x14ac:dyDescent="0.15">
      <c r="A398" s="1">
        <v>44132</v>
      </c>
      <c r="B398" s="1"/>
      <c r="C398">
        <v>103.46</v>
      </c>
      <c r="D398">
        <v>63.08</v>
      </c>
      <c r="E398">
        <v>68.098854000000003</v>
      </c>
      <c r="G398" s="3">
        <v>-2.71900871529114E-2</v>
      </c>
      <c r="I398" s="11">
        <f t="shared" si="18"/>
        <v>-2.3040604343720572E-2</v>
      </c>
      <c r="J398" s="11">
        <f t="shared" si="19"/>
        <v>-3.31085223789086E-2</v>
      </c>
      <c r="K398" s="11">
        <f t="shared" si="20"/>
        <v>-3.1018267533955424E-2</v>
      </c>
    </row>
    <row r="399" spans="1:11" x14ac:dyDescent="0.15">
      <c r="A399" s="1">
        <v>44133</v>
      </c>
      <c r="B399" s="1"/>
      <c r="C399">
        <v>103.1</v>
      </c>
      <c r="D399">
        <v>63.5</v>
      </c>
      <c r="E399">
        <v>67.397490000000005</v>
      </c>
      <c r="G399" s="3">
        <v>-6.4996494953080096E-3</v>
      </c>
      <c r="I399" s="11">
        <f t="shared" si="18"/>
        <v>-3.4796056446936285E-3</v>
      </c>
      <c r="J399" s="11">
        <f t="shared" si="19"/>
        <v>6.6582117945466202E-3</v>
      </c>
      <c r="K399" s="11">
        <f t="shared" si="20"/>
        <v>-1.0299204154008201E-2</v>
      </c>
    </row>
    <row r="400" spans="1:11" x14ac:dyDescent="0.15">
      <c r="A400" s="1">
        <v>44134</v>
      </c>
      <c r="B400" s="1"/>
      <c r="C400">
        <v>103.1</v>
      </c>
      <c r="D400">
        <v>65.739999999999995</v>
      </c>
      <c r="E400">
        <v>67.757644999999997</v>
      </c>
      <c r="G400" s="3">
        <v>3.2457219206525299E-3</v>
      </c>
      <c r="I400" s="11">
        <f t="shared" si="18"/>
        <v>0</v>
      </c>
      <c r="J400" s="11">
        <f t="shared" si="19"/>
        <v>3.5275590551181013E-2</v>
      </c>
      <c r="K400" s="11">
        <f t="shared" si="20"/>
        <v>5.3437449970317186E-3</v>
      </c>
    </row>
    <row r="401" spans="1:11" x14ac:dyDescent="0.15">
      <c r="A401" s="1">
        <v>44137</v>
      </c>
      <c r="B401" s="1"/>
      <c r="C401">
        <v>104.5</v>
      </c>
      <c r="D401">
        <v>68.16</v>
      </c>
      <c r="E401">
        <v>69.302549999999997</v>
      </c>
      <c r="G401" s="3">
        <v>2.1334021774276301E-2</v>
      </c>
      <c r="I401" s="11">
        <f t="shared" si="18"/>
        <v>1.3579049466537318E-2</v>
      </c>
      <c r="J401" s="11">
        <f t="shared" si="19"/>
        <v>3.6811682385153643E-2</v>
      </c>
      <c r="K401" s="11">
        <f t="shared" si="20"/>
        <v>2.2800452996853737E-2</v>
      </c>
    </row>
    <row r="402" spans="1:11" x14ac:dyDescent="0.15">
      <c r="A402" s="1">
        <v>44138</v>
      </c>
      <c r="B402" s="1"/>
      <c r="C402">
        <v>106.46</v>
      </c>
      <c r="D402">
        <v>70.38</v>
      </c>
      <c r="E402">
        <v>70.525210000000001</v>
      </c>
      <c r="G402" s="3">
        <v>2.1665085765356099E-2</v>
      </c>
      <c r="I402" s="11">
        <f t="shared" si="18"/>
        <v>1.8755980861243859E-2</v>
      </c>
      <c r="J402" s="11">
        <f t="shared" si="19"/>
        <v>3.2570422535211252E-2</v>
      </c>
      <c r="K402" s="11">
        <f t="shared" si="20"/>
        <v>1.764235226553712E-2</v>
      </c>
    </row>
    <row r="403" spans="1:11" x14ac:dyDescent="0.15">
      <c r="A403" s="1">
        <v>44139</v>
      </c>
      <c r="B403" s="1"/>
      <c r="C403">
        <v>108.46</v>
      </c>
      <c r="D403">
        <v>71.52</v>
      </c>
      <c r="E403">
        <v>73.027373999999995</v>
      </c>
      <c r="G403" s="3">
        <v>2.8286112383735903E-2</v>
      </c>
      <c r="I403" s="11">
        <f t="shared" si="18"/>
        <v>1.8786398647379299E-2</v>
      </c>
      <c r="J403" s="11">
        <f t="shared" si="19"/>
        <v>1.6197783461210591E-2</v>
      </c>
      <c r="K403" s="11">
        <f t="shared" si="20"/>
        <v>3.5479001055083614E-2</v>
      </c>
    </row>
    <row r="404" spans="1:11" x14ac:dyDescent="0.15">
      <c r="A404" s="1">
        <v>44140</v>
      </c>
      <c r="B404" s="1"/>
      <c r="C404">
        <v>107.16</v>
      </c>
      <c r="D404">
        <v>71.900000000000006</v>
      </c>
      <c r="E404">
        <v>72.515563999999998</v>
      </c>
      <c r="G404" s="3">
        <v>1.9013216908549898E-3</v>
      </c>
      <c r="I404" s="11">
        <f t="shared" si="18"/>
        <v>-1.1985985616817185E-2</v>
      </c>
      <c r="J404" s="11">
        <f t="shared" si="19"/>
        <v>5.3131991051456051E-3</v>
      </c>
      <c r="K404" s="11">
        <f t="shared" si="20"/>
        <v>-7.0084678109881837E-3</v>
      </c>
    </row>
    <row r="405" spans="1:11" x14ac:dyDescent="0.15">
      <c r="A405" s="1">
        <v>44141</v>
      </c>
      <c r="B405" s="1"/>
      <c r="C405">
        <v>106.5</v>
      </c>
      <c r="D405">
        <v>71.62</v>
      </c>
      <c r="E405">
        <v>72.392349999999993</v>
      </c>
      <c r="G405" s="3">
        <v>1.5740090983407101E-3</v>
      </c>
      <c r="I405" s="11">
        <f t="shared" si="18"/>
        <v>-6.1590145576707611E-3</v>
      </c>
      <c r="J405" s="11">
        <f t="shared" si="19"/>
        <v>-3.8942976356050041E-3</v>
      </c>
      <c r="K405" s="11">
        <f t="shared" si="20"/>
        <v>-1.6991386842141187E-3</v>
      </c>
    </row>
    <row r="406" spans="1:11" x14ac:dyDescent="0.15">
      <c r="A406" s="1">
        <v>44144</v>
      </c>
      <c r="B406" s="1"/>
      <c r="C406">
        <v>105.46</v>
      </c>
      <c r="D406">
        <v>76.88</v>
      </c>
      <c r="E406">
        <v>73.036850000000001</v>
      </c>
      <c r="G406" s="3">
        <v>9.2434891591481813E-3</v>
      </c>
      <c r="I406" s="11">
        <f t="shared" si="18"/>
        <v>-9.7652582159625245E-3</v>
      </c>
      <c r="J406" s="11">
        <f t="shared" si="19"/>
        <v>7.3443172298240489E-2</v>
      </c>
      <c r="K406" s="11">
        <f t="shared" si="20"/>
        <v>8.902874405928296E-3</v>
      </c>
    </row>
    <row r="407" spans="1:11" x14ac:dyDescent="0.15">
      <c r="A407" s="1">
        <v>44145</v>
      </c>
      <c r="B407" s="1"/>
      <c r="C407">
        <v>104.46</v>
      </c>
      <c r="D407">
        <v>79.58</v>
      </c>
      <c r="E407">
        <v>73.283280000000005</v>
      </c>
      <c r="G407" s="3">
        <v>-5.5002547865660098E-3</v>
      </c>
      <c r="I407" s="11">
        <f t="shared" si="18"/>
        <v>-9.482268158543472E-3</v>
      </c>
      <c r="J407" s="11">
        <f t="shared" si="19"/>
        <v>3.5119667013527645E-2</v>
      </c>
      <c r="K407" s="11">
        <f t="shared" si="20"/>
        <v>3.3740502225931834E-3</v>
      </c>
    </row>
    <row r="408" spans="1:11" x14ac:dyDescent="0.15">
      <c r="A408" s="1">
        <v>44146</v>
      </c>
      <c r="B408" s="1"/>
      <c r="C408">
        <v>106.3</v>
      </c>
      <c r="D408">
        <v>78.540000000000006</v>
      </c>
      <c r="E408">
        <v>74.761830000000003</v>
      </c>
      <c r="G408" s="3">
        <v>1.6561072875546499E-2</v>
      </c>
      <c r="I408" s="11">
        <f t="shared" si="18"/>
        <v>1.7614397855638453E-2</v>
      </c>
      <c r="J408" s="11">
        <f t="shared" si="19"/>
        <v>-1.3068610203568642E-2</v>
      </c>
      <c r="K408" s="11">
        <f t="shared" si="20"/>
        <v>2.017581636629795E-2</v>
      </c>
    </row>
    <row r="409" spans="1:11" x14ac:dyDescent="0.15">
      <c r="A409" s="1">
        <v>44147</v>
      </c>
      <c r="B409" s="1"/>
      <c r="C409">
        <v>106.06</v>
      </c>
      <c r="D409">
        <v>76.959999999999994</v>
      </c>
      <c r="E409">
        <v>74.629140000000007</v>
      </c>
      <c r="G409" s="3">
        <v>-3.4248842151858301E-3</v>
      </c>
      <c r="I409" s="11">
        <f t="shared" si="18"/>
        <v>-2.257761053621743E-3</v>
      </c>
      <c r="J409" s="11">
        <f t="shared" si="19"/>
        <v>-2.0117137764196769E-2</v>
      </c>
      <c r="K409" s="11">
        <f t="shared" si="20"/>
        <v>-1.7748361697406123E-3</v>
      </c>
    </row>
    <row r="410" spans="1:11" x14ac:dyDescent="0.15">
      <c r="A410" s="1">
        <v>44148</v>
      </c>
      <c r="B410" s="1"/>
      <c r="C410">
        <v>106.06</v>
      </c>
      <c r="D410">
        <v>78.180000000000007</v>
      </c>
      <c r="E410">
        <v>74.306889999999996</v>
      </c>
      <c r="G410" s="3">
        <v>-3.4195722225549498E-4</v>
      </c>
      <c r="I410" s="11">
        <f t="shared" si="18"/>
        <v>0</v>
      </c>
      <c r="J410" s="11">
        <f t="shared" si="19"/>
        <v>1.5852390852391096E-2</v>
      </c>
      <c r="K410" s="11">
        <f t="shared" si="20"/>
        <v>-4.318018404071311E-3</v>
      </c>
    </row>
    <row r="411" spans="1:11" x14ac:dyDescent="0.15">
      <c r="A411" s="1">
        <v>44151</v>
      </c>
      <c r="B411" s="1"/>
      <c r="C411">
        <v>105.08</v>
      </c>
      <c r="D411">
        <v>80.72</v>
      </c>
      <c r="E411">
        <v>74.885050000000007</v>
      </c>
      <c r="G411" s="3">
        <v>8.9709239696496006E-3</v>
      </c>
      <c r="I411" s="11">
        <f t="shared" si="18"/>
        <v>-9.2400528003017124E-3</v>
      </c>
      <c r="J411" s="11">
        <f t="shared" si="19"/>
        <v>3.2489127654131478E-2</v>
      </c>
      <c r="K411" s="11">
        <f t="shared" si="20"/>
        <v>7.7807051270750716E-3</v>
      </c>
    </row>
    <row r="412" spans="1:11" x14ac:dyDescent="0.15">
      <c r="A412" s="1">
        <v>44152</v>
      </c>
      <c r="B412" s="1"/>
      <c r="C412">
        <v>105.52</v>
      </c>
      <c r="D412">
        <v>82.38</v>
      </c>
      <c r="E412">
        <v>74.686009999999996</v>
      </c>
      <c r="G412" s="3">
        <v>-2.0416310304275302E-3</v>
      </c>
      <c r="I412" s="11">
        <f t="shared" si="18"/>
        <v>4.1872858774267829E-3</v>
      </c>
      <c r="J412" s="11">
        <f t="shared" si="19"/>
        <v>2.0564915758176427E-2</v>
      </c>
      <c r="K412" s="11">
        <f t="shared" si="20"/>
        <v>-2.6579404033250098E-3</v>
      </c>
    </row>
    <row r="413" spans="1:11" x14ac:dyDescent="0.15">
      <c r="A413" s="1">
        <v>44153</v>
      </c>
      <c r="B413" s="1"/>
      <c r="C413">
        <v>104.96</v>
      </c>
      <c r="D413">
        <v>83.06</v>
      </c>
      <c r="E413">
        <v>74.67653</v>
      </c>
      <c r="G413" s="3">
        <v>-1.16381387601838E-4</v>
      </c>
      <c r="I413" s="11">
        <f t="shared" si="18"/>
        <v>-5.3070507960576441E-3</v>
      </c>
      <c r="J413" s="11">
        <f t="shared" si="19"/>
        <v>8.2544306870599993E-3</v>
      </c>
      <c r="K413" s="11">
        <f t="shared" si="20"/>
        <v>-1.2693140254771418E-4</v>
      </c>
    </row>
    <row r="414" spans="1:11" x14ac:dyDescent="0.15">
      <c r="A414" s="1">
        <v>44154</v>
      </c>
      <c r="B414" s="1"/>
      <c r="C414">
        <v>104.12</v>
      </c>
      <c r="D414">
        <v>81.260000000000005</v>
      </c>
      <c r="E414">
        <v>74.970344999999995</v>
      </c>
      <c r="G414" s="3">
        <v>-6.9224355244170699E-3</v>
      </c>
      <c r="I414" s="11">
        <f t="shared" si="18"/>
        <v>-8.0030487804877426E-3</v>
      </c>
      <c r="J414" s="11">
        <f t="shared" si="19"/>
        <v>-2.1671081146159343E-2</v>
      </c>
      <c r="K414" s="11">
        <f t="shared" si="20"/>
        <v>3.9345025806634126E-3</v>
      </c>
    </row>
    <row r="415" spans="1:11" x14ac:dyDescent="0.15">
      <c r="A415" s="1">
        <v>44155</v>
      </c>
      <c r="B415" s="1"/>
      <c r="C415">
        <v>103.68</v>
      </c>
      <c r="D415">
        <v>81.86</v>
      </c>
      <c r="E415">
        <v>75.453720000000004</v>
      </c>
      <c r="G415" s="3">
        <v>4.6559771849530302E-4</v>
      </c>
      <c r="I415" s="11">
        <f t="shared" si="18"/>
        <v>-4.225893200153652E-3</v>
      </c>
      <c r="J415" s="11">
        <f t="shared" si="19"/>
        <v>7.383706620723629E-3</v>
      </c>
      <c r="K415" s="11">
        <f t="shared" si="20"/>
        <v>6.447549361017435E-3</v>
      </c>
    </row>
    <row r="416" spans="1:11" x14ac:dyDescent="0.15">
      <c r="A416" s="1">
        <v>44158</v>
      </c>
      <c r="B416" s="1"/>
      <c r="C416">
        <v>101.46</v>
      </c>
      <c r="D416">
        <v>83.7</v>
      </c>
      <c r="E416">
        <v>75.444243999999998</v>
      </c>
      <c r="G416" s="3">
        <v>-2.9777871743054104E-3</v>
      </c>
      <c r="I416" s="11">
        <f t="shared" si="18"/>
        <v>-2.1412037037037202E-2</v>
      </c>
      <c r="J416" s="11">
        <f t="shared" si="19"/>
        <v>2.2477400439775197E-2</v>
      </c>
      <c r="K416" s="11">
        <f t="shared" si="20"/>
        <v>-1.2558691605935035E-4</v>
      </c>
    </row>
    <row r="417" spans="1:11" x14ac:dyDescent="0.15">
      <c r="A417" s="1">
        <v>44159</v>
      </c>
      <c r="B417" s="1"/>
      <c r="C417">
        <v>101.78</v>
      </c>
      <c r="D417">
        <v>85.56</v>
      </c>
      <c r="E417">
        <v>76.079260000000005</v>
      </c>
      <c r="G417" s="3">
        <v>2.5986815090674998E-3</v>
      </c>
      <c r="I417" s="11">
        <f t="shared" si="18"/>
        <v>3.1539522964716404E-3</v>
      </c>
      <c r="J417" s="11">
        <f t="shared" si="19"/>
        <v>2.2222222222222143E-2</v>
      </c>
      <c r="K417" s="11">
        <f t="shared" si="20"/>
        <v>8.4170238355096849E-3</v>
      </c>
    </row>
    <row r="418" spans="1:11" x14ac:dyDescent="0.15">
      <c r="A418" s="1">
        <v>44160</v>
      </c>
      <c r="B418" s="1"/>
      <c r="C418">
        <v>101.94</v>
      </c>
      <c r="D418">
        <v>84.6</v>
      </c>
      <c r="E418">
        <v>76.752200000000002</v>
      </c>
      <c r="G418" s="3">
        <v>-3.1616994300354096E-4</v>
      </c>
      <c r="I418" s="11">
        <f t="shared" si="18"/>
        <v>1.5720180782079485E-3</v>
      </c>
      <c r="J418" s="11">
        <f t="shared" si="19"/>
        <v>-1.1220196353436296E-2</v>
      </c>
      <c r="K418" s="11">
        <f t="shared" si="20"/>
        <v>8.8452490205608303E-3</v>
      </c>
    </row>
    <row r="419" spans="1:11" x14ac:dyDescent="0.15">
      <c r="A419" s="1">
        <v>44162</v>
      </c>
      <c r="B419" s="1"/>
      <c r="C419">
        <v>102.3</v>
      </c>
      <c r="D419">
        <v>83.74</v>
      </c>
      <c r="E419">
        <v>76.828019999999995</v>
      </c>
      <c r="G419" s="3">
        <v>1.23046886127631E-3</v>
      </c>
      <c r="I419" s="11">
        <f t="shared" si="18"/>
        <v>3.5314891112419033E-3</v>
      </c>
      <c r="J419" s="11">
        <f t="shared" si="19"/>
        <v>-1.0165484633569699E-2</v>
      </c>
      <c r="K419" s="11">
        <f t="shared" si="20"/>
        <v>9.8785441980808741E-4</v>
      </c>
    </row>
    <row r="420" spans="1:11" x14ac:dyDescent="0.15">
      <c r="A420" s="1">
        <v>44165</v>
      </c>
      <c r="B420" s="1"/>
      <c r="C420">
        <v>101.18</v>
      </c>
      <c r="D420">
        <v>83.02</v>
      </c>
      <c r="E420">
        <v>77.974845999999999</v>
      </c>
      <c r="G420" s="3">
        <v>-2.3568075111973699E-3</v>
      </c>
      <c r="I420" s="11">
        <f t="shared" si="18"/>
        <v>-1.0948191593352807E-2</v>
      </c>
      <c r="J420" s="11">
        <f t="shared" si="19"/>
        <v>-8.5980415572008972E-3</v>
      </c>
      <c r="K420" s="11">
        <f t="shared" si="20"/>
        <v>1.4927184118502579E-2</v>
      </c>
    </row>
    <row r="421" spans="1:11" x14ac:dyDescent="0.15">
      <c r="A421" s="1">
        <v>44166</v>
      </c>
      <c r="B421" s="1"/>
      <c r="C421">
        <v>100.44</v>
      </c>
      <c r="D421">
        <v>84.1</v>
      </c>
      <c r="E421">
        <v>77.121830000000003</v>
      </c>
      <c r="G421" s="3">
        <v>-2.5982851264462199E-3</v>
      </c>
      <c r="I421" s="11">
        <f t="shared" si="18"/>
        <v>-7.3136983593596883E-3</v>
      </c>
      <c r="J421" s="11">
        <f t="shared" si="19"/>
        <v>1.3008913514815701E-2</v>
      </c>
      <c r="K421" s="11">
        <f t="shared" si="20"/>
        <v>-1.09396304546725E-2</v>
      </c>
    </row>
    <row r="422" spans="1:11" x14ac:dyDescent="0.15">
      <c r="A422" s="1">
        <v>44167</v>
      </c>
      <c r="B422" s="1"/>
      <c r="C422">
        <v>100.02</v>
      </c>
      <c r="D422">
        <v>83.44</v>
      </c>
      <c r="E422">
        <v>77.643119999999996</v>
      </c>
      <c r="G422" s="3">
        <v>-1.3249412988980401E-3</v>
      </c>
      <c r="I422" s="11">
        <f t="shared" si="18"/>
        <v>-4.1816009557945621E-3</v>
      </c>
      <c r="J422" s="11">
        <f t="shared" si="19"/>
        <v>-7.8478002378120637E-3</v>
      </c>
      <c r="K422" s="11">
        <f t="shared" si="20"/>
        <v>6.759305374366642E-3</v>
      </c>
    </row>
    <row r="423" spans="1:11" x14ac:dyDescent="0.15">
      <c r="A423" s="1">
        <v>44168</v>
      </c>
      <c r="B423" s="1"/>
      <c r="C423">
        <v>99.31</v>
      </c>
      <c r="D423">
        <v>82.94</v>
      </c>
      <c r="E423">
        <v>76.695329999999998</v>
      </c>
      <c r="G423" s="3">
        <v>-8.8866239706726306E-3</v>
      </c>
      <c r="I423" s="11">
        <f t="shared" si="18"/>
        <v>-7.0985802839431678E-3</v>
      </c>
      <c r="J423" s="11">
        <f t="shared" si="19"/>
        <v>-5.992329817833153E-3</v>
      </c>
      <c r="K423" s="11">
        <f t="shared" si="20"/>
        <v>-1.2207005591738151E-2</v>
      </c>
    </row>
    <row r="424" spans="1:11" x14ac:dyDescent="0.15">
      <c r="A424" s="1">
        <v>44169</v>
      </c>
      <c r="B424" s="1"/>
      <c r="C424">
        <v>99</v>
      </c>
      <c r="D424">
        <v>83.2</v>
      </c>
      <c r="E424">
        <v>76.960710000000006</v>
      </c>
      <c r="G424" s="3">
        <v>2.1145313639661101E-3</v>
      </c>
      <c r="I424" s="11">
        <f t="shared" si="18"/>
        <v>-3.1215386164535897E-3</v>
      </c>
      <c r="J424" s="11">
        <f t="shared" si="19"/>
        <v>3.1347962382446415E-3</v>
      </c>
      <c r="K424" s="11">
        <f t="shared" si="20"/>
        <v>3.4601846031565575E-3</v>
      </c>
    </row>
    <row r="425" spans="1:11" x14ac:dyDescent="0.15">
      <c r="A425" s="1">
        <v>44172</v>
      </c>
      <c r="B425" s="1"/>
      <c r="C425">
        <v>99.14</v>
      </c>
      <c r="D425">
        <v>82.56</v>
      </c>
      <c r="E425">
        <v>77.055490000000006</v>
      </c>
      <c r="G425" s="3">
        <v>1.0500088959159901E-3</v>
      </c>
      <c r="I425" s="11">
        <f t="shared" si="18"/>
        <v>1.4141414141413122E-3</v>
      </c>
      <c r="J425" s="11">
        <f t="shared" si="19"/>
        <v>-7.692307692307665E-3</v>
      </c>
      <c r="K425" s="11">
        <f t="shared" si="20"/>
        <v>1.2315374949114499E-3</v>
      </c>
    </row>
    <row r="426" spans="1:11" x14ac:dyDescent="0.15">
      <c r="A426" s="1">
        <v>44173</v>
      </c>
      <c r="B426" s="1"/>
      <c r="C426">
        <v>99.39</v>
      </c>
      <c r="D426">
        <v>81.739999999999995</v>
      </c>
      <c r="E426">
        <v>76.960710000000006</v>
      </c>
      <c r="G426" s="3">
        <v>1.80401849615208E-3</v>
      </c>
      <c r="I426" s="11">
        <f t="shared" si="18"/>
        <v>2.5216865039339176E-3</v>
      </c>
      <c r="J426" s="11">
        <f t="shared" si="19"/>
        <v>-9.9321705426357321E-3</v>
      </c>
      <c r="K426" s="11">
        <f t="shared" si="20"/>
        <v>-1.2300226758664712E-3</v>
      </c>
    </row>
    <row r="427" spans="1:11" x14ac:dyDescent="0.15">
      <c r="A427" s="1">
        <v>44174</v>
      </c>
      <c r="B427" s="1"/>
      <c r="C427">
        <v>100.02</v>
      </c>
      <c r="D427">
        <v>82.08</v>
      </c>
      <c r="E427">
        <v>77.046009999999995</v>
      </c>
      <c r="G427" s="3">
        <v>3.4556641003926601E-3</v>
      </c>
      <c r="I427" s="11">
        <f t="shared" si="18"/>
        <v>6.3386658617565761E-3</v>
      </c>
      <c r="J427" s="11">
        <f t="shared" si="19"/>
        <v>4.1595302177637183E-3</v>
      </c>
      <c r="K427" s="11">
        <f t="shared" si="20"/>
        <v>1.1083577581338933E-3</v>
      </c>
    </row>
    <row r="428" spans="1:11" x14ac:dyDescent="0.15">
      <c r="A428" s="1">
        <v>44175</v>
      </c>
      <c r="B428" s="1"/>
      <c r="C428">
        <v>99.9</v>
      </c>
      <c r="D428">
        <v>81.64</v>
      </c>
      <c r="E428">
        <v>77.055490000000006</v>
      </c>
      <c r="G428" s="3">
        <v>-3.2655889040129598E-3</v>
      </c>
      <c r="I428" s="11">
        <f t="shared" si="18"/>
        <v>-1.1997600479902726E-3</v>
      </c>
      <c r="J428" s="11">
        <f t="shared" si="19"/>
        <v>-5.3606237816763436E-3</v>
      </c>
      <c r="K428" s="11">
        <f t="shared" si="20"/>
        <v>1.2304336071400357E-4</v>
      </c>
    </row>
    <row r="429" spans="1:11" x14ac:dyDescent="0.15">
      <c r="A429" s="1">
        <v>44176</v>
      </c>
      <c r="B429" s="1"/>
      <c r="C429">
        <v>100.62</v>
      </c>
      <c r="D429">
        <v>79.959999999999994</v>
      </c>
      <c r="E429">
        <v>77.301910000000007</v>
      </c>
      <c r="G429" s="3">
        <v>-4.03905108355751E-4</v>
      </c>
      <c r="I429" s="11">
        <f t="shared" si="18"/>
        <v>7.2072072072071336E-3</v>
      </c>
      <c r="J429" s="11">
        <f t="shared" si="19"/>
        <v>-2.0578147966683114E-2</v>
      </c>
      <c r="K429" s="11">
        <f t="shared" si="20"/>
        <v>3.1979551359675451E-3</v>
      </c>
    </row>
    <row r="430" spans="1:11" x14ac:dyDescent="0.15">
      <c r="A430" s="1">
        <v>44179</v>
      </c>
      <c r="B430" s="1"/>
      <c r="C430">
        <v>99.7</v>
      </c>
      <c r="D430">
        <v>80.58</v>
      </c>
      <c r="E430">
        <v>77.017579999999995</v>
      </c>
      <c r="G430" s="3">
        <v>-1.8022371818160398E-3</v>
      </c>
      <c r="I430" s="11">
        <f t="shared" si="18"/>
        <v>-9.1433114688929118E-3</v>
      </c>
      <c r="J430" s="11">
        <f t="shared" si="19"/>
        <v>7.7538769384692952E-3</v>
      </c>
      <c r="K430" s="11">
        <f t="shared" si="20"/>
        <v>-3.6781756104087293E-3</v>
      </c>
    </row>
    <row r="431" spans="1:11" x14ac:dyDescent="0.15">
      <c r="A431" s="1">
        <v>44180</v>
      </c>
      <c r="B431" s="1"/>
      <c r="C431">
        <v>99.62</v>
      </c>
      <c r="D431">
        <v>81.180000000000007</v>
      </c>
      <c r="E431">
        <v>75.520065000000002</v>
      </c>
      <c r="G431" s="3">
        <v>-3.0708429807173501E-3</v>
      </c>
      <c r="I431" s="11">
        <f t="shared" si="18"/>
        <v>-8.0240722166502465E-4</v>
      </c>
      <c r="J431" s="11">
        <f t="shared" si="19"/>
        <v>7.446016381236209E-3</v>
      </c>
      <c r="K431" s="11">
        <f t="shared" si="20"/>
        <v>-1.9443807504728072E-2</v>
      </c>
    </row>
    <row r="432" spans="1:11" x14ac:dyDescent="0.15">
      <c r="A432" s="1">
        <v>44181</v>
      </c>
      <c r="B432" s="1"/>
      <c r="C432">
        <v>100.58</v>
      </c>
      <c r="D432">
        <v>83.62</v>
      </c>
      <c r="E432">
        <v>76.316209999999998</v>
      </c>
      <c r="G432" s="3">
        <v>1.1179036390729299E-2</v>
      </c>
      <c r="I432" s="11">
        <f t="shared" si="18"/>
        <v>9.6366191527805789E-3</v>
      </c>
      <c r="J432" s="11">
        <f t="shared" si="19"/>
        <v>3.0056664203005568E-2</v>
      </c>
      <c r="K432" s="11">
        <f t="shared" si="20"/>
        <v>1.0542165184841856E-2</v>
      </c>
    </row>
    <row r="433" spans="1:11" x14ac:dyDescent="0.15">
      <c r="A433" s="1">
        <v>44182</v>
      </c>
      <c r="B433" s="1"/>
      <c r="C433">
        <v>101.58</v>
      </c>
      <c r="D433">
        <v>83.48</v>
      </c>
      <c r="E433">
        <v>77.263999999999996</v>
      </c>
      <c r="G433" s="3">
        <v>7.9923491340165801E-3</v>
      </c>
      <c r="I433" s="11">
        <f t="shared" si="18"/>
        <v>9.9423344601312635E-3</v>
      </c>
      <c r="J433" s="11">
        <f t="shared" si="19"/>
        <v>-1.6742406122937092E-3</v>
      </c>
      <c r="K433" s="11">
        <f t="shared" si="20"/>
        <v>1.2419248807035821E-2</v>
      </c>
    </row>
    <row r="434" spans="1:11" x14ac:dyDescent="0.15">
      <c r="A434" s="1">
        <v>44183</v>
      </c>
      <c r="B434" s="1"/>
      <c r="C434">
        <v>102.3</v>
      </c>
      <c r="D434">
        <v>82.8</v>
      </c>
      <c r="E434">
        <v>76.306730000000002</v>
      </c>
      <c r="G434" s="3">
        <v>-1.56469642721357E-3</v>
      </c>
      <c r="I434" s="11">
        <f t="shared" si="18"/>
        <v>7.0880094506793334E-3</v>
      </c>
      <c r="J434" s="11">
        <f t="shared" si="19"/>
        <v>-8.1456636320077491E-3</v>
      </c>
      <c r="K434" s="11">
        <f t="shared" si="20"/>
        <v>-1.2389599295920428E-2</v>
      </c>
    </row>
    <row r="435" spans="1:11" x14ac:dyDescent="0.15">
      <c r="A435" s="1">
        <v>44186</v>
      </c>
      <c r="B435" s="1"/>
      <c r="C435">
        <v>100.36</v>
      </c>
      <c r="D435">
        <v>80.040000000000006</v>
      </c>
      <c r="E435">
        <v>74.107860000000002</v>
      </c>
      <c r="G435" s="3">
        <v>-2.0747170047570398E-2</v>
      </c>
      <c r="I435" s="11">
        <f t="shared" si="18"/>
        <v>-1.8963831867057634E-2</v>
      </c>
      <c r="J435" s="11">
        <f t="shared" si="19"/>
        <v>-3.3333333333333215E-2</v>
      </c>
      <c r="K435" s="11">
        <f t="shared" si="20"/>
        <v>-2.8816200091394295E-2</v>
      </c>
    </row>
    <row r="436" spans="1:11" x14ac:dyDescent="0.15">
      <c r="A436" s="1">
        <v>44187</v>
      </c>
      <c r="B436" s="1"/>
      <c r="C436">
        <v>101.82</v>
      </c>
      <c r="D436">
        <v>81</v>
      </c>
      <c r="E436">
        <v>74.430109999999999</v>
      </c>
      <c r="G436" s="3">
        <v>9.4947610694231504E-3</v>
      </c>
      <c r="I436" s="11">
        <f t="shared" si="18"/>
        <v>1.4547628537265878E-2</v>
      </c>
      <c r="J436" s="11">
        <f t="shared" si="19"/>
        <v>1.1994002998500619E-2</v>
      </c>
      <c r="K436" s="11">
        <f t="shared" si="20"/>
        <v>4.3483916550821622E-3</v>
      </c>
    </row>
    <row r="437" spans="1:11" x14ac:dyDescent="0.15">
      <c r="A437" s="1">
        <v>44188</v>
      </c>
      <c r="B437" s="1"/>
      <c r="C437">
        <v>101.24</v>
      </c>
      <c r="D437">
        <v>82.28</v>
      </c>
      <c r="E437">
        <v>74.468019999999996</v>
      </c>
      <c r="G437" s="3">
        <v>8.2157737505883499E-4</v>
      </c>
      <c r="I437" s="11">
        <f t="shared" si="18"/>
        <v>-5.696326851306166E-3</v>
      </c>
      <c r="J437" s="11">
        <f t="shared" si="19"/>
        <v>1.5802469135802522E-2</v>
      </c>
      <c r="K437" s="11">
        <f t="shared" si="20"/>
        <v>5.0933687992671395E-4</v>
      </c>
    </row>
    <row r="438" spans="1:11" x14ac:dyDescent="0.15">
      <c r="A438" s="1">
        <v>44193</v>
      </c>
      <c r="B438" s="1"/>
      <c r="C438">
        <v>103.58</v>
      </c>
      <c r="D438">
        <v>83.28</v>
      </c>
      <c r="E438">
        <v>76.647940000000006</v>
      </c>
      <c r="G438" s="3">
        <v>1.83997741228774E-2</v>
      </c>
      <c r="I438" s="11">
        <f t="shared" si="18"/>
        <v>2.3113393915448421E-2</v>
      </c>
      <c r="J438" s="11">
        <f t="shared" si="19"/>
        <v>1.2153621779290136E-2</v>
      </c>
      <c r="K438" s="11">
        <f t="shared" si="20"/>
        <v>2.9273237021744558E-2</v>
      </c>
    </row>
    <row r="439" spans="1:11" x14ac:dyDescent="0.15">
      <c r="A439" s="1">
        <v>44194</v>
      </c>
      <c r="B439" s="1"/>
      <c r="C439">
        <v>104.6</v>
      </c>
      <c r="D439">
        <v>83.26</v>
      </c>
      <c r="E439">
        <v>78.17389</v>
      </c>
      <c r="G439" s="3">
        <v>7.4072720741806793E-3</v>
      </c>
      <c r="I439" s="11">
        <f t="shared" si="18"/>
        <v>9.8474608997876079E-3</v>
      </c>
      <c r="J439" s="11">
        <f t="shared" si="19"/>
        <v>-2.4015369836694056E-4</v>
      </c>
      <c r="K439" s="11">
        <f t="shared" si="20"/>
        <v>1.9908558533993093E-2</v>
      </c>
    </row>
    <row r="440" spans="1:11" x14ac:dyDescent="0.15">
      <c r="A440" s="1">
        <v>44195</v>
      </c>
      <c r="B440" s="1"/>
      <c r="C440">
        <v>104.26</v>
      </c>
      <c r="D440">
        <v>83.34</v>
      </c>
      <c r="E440">
        <v>79.282799999999995</v>
      </c>
      <c r="G440" s="3">
        <v>2.00990575631876E-3</v>
      </c>
      <c r="I440" s="11">
        <f t="shared" si="18"/>
        <v>-3.2504780114721576E-3</v>
      </c>
      <c r="J440" s="11">
        <f t="shared" si="19"/>
        <v>9.608455440788255E-4</v>
      </c>
      <c r="K440" s="11">
        <f t="shared" si="20"/>
        <v>1.4185171033448629E-2</v>
      </c>
    </row>
    <row r="441" spans="1:11" x14ac:dyDescent="0.15">
      <c r="A441" s="1">
        <v>44200</v>
      </c>
      <c r="B441" s="1"/>
      <c r="C441">
        <v>104.46</v>
      </c>
      <c r="D441">
        <v>82.4</v>
      </c>
      <c r="E441">
        <v>78.846819999999994</v>
      </c>
      <c r="G441" s="3">
        <v>3.2588548565861603E-3</v>
      </c>
      <c r="I441" s="11">
        <f t="shared" si="18"/>
        <v>1.9182812200266852E-3</v>
      </c>
      <c r="J441" s="11">
        <f t="shared" si="19"/>
        <v>-1.1279097672186156E-2</v>
      </c>
      <c r="K441" s="11">
        <f t="shared" si="20"/>
        <v>-5.4990489740524007E-3</v>
      </c>
    </row>
    <row r="442" spans="1:11" x14ac:dyDescent="0.15">
      <c r="A442" s="1">
        <v>44201</v>
      </c>
      <c r="B442" s="1"/>
      <c r="C442">
        <v>103.66</v>
      </c>
      <c r="D442">
        <v>82.5</v>
      </c>
      <c r="E442">
        <v>78.458219999999997</v>
      </c>
      <c r="G442" s="3">
        <v>-4.12519615925655E-3</v>
      </c>
      <c r="I442" s="11">
        <f t="shared" si="18"/>
        <v>-7.6584338502776461E-3</v>
      </c>
      <c r="J442" s="11">
        <f t="shared" si="19"/>
        <v>1.2135922330096527E-3</v>
      </c>
      <c r="K442" s="11">
        <f t="shared" si="20"/>
        <v>-4.9285437256695319E-3</v>
      </c>
    </row>
    <row r="443" spans="1:11" x14ac:dyDescent="0.15">
      <c r="A443" s="1">
        <v>44202</v>
      </c>
      <c r="B443" s="1"/>
      <c r="C443">
        <v>102.28</v>
      </c>
      <c r="D443">
        <v>85.34</v>
      </c>
      <c r="E443">
        <v>78.429789999999997</v>
      </c>
      <c r="G443" s="3">
        <v>4.9548183177150398E-3</v>
      </c>
      <c r="I443" s="11">
        <f t="shared" si="18"/>
        <v>-1.3312753231718988E-2</v>
      </c>
      <c r="J443" s="11">
        <f t="shared" si="19"/>
        <v>3.4424242424242468E-2</v>
      </c>
      <c r="K443" s="11">
        <f t="shared" si="20"/>
        <v>-3.6235846288634743E-4</v>
      </c>
    </row>
    <row r="444" spans="1:11" x14ac:dyDescent="0.15">
      <c r="A444" s="1">
        <v>44203</v>
      </c>
      <c r="B444" s="1"/>
      <c r="C444">
        <v>102.12</v>
      </c>
      <c r="D444">
        <v>85.02</v>
      </c>
      <c r="E444">
        <v>77.993804999999995</v>
      </c>
      <c r="G444" s="3">
        <v>2.9393734473921402E-3</v>
      </c>
      <c r="I444" s="11">
        <f t="shared" si="18"/>
        <v>-1.5643332029722234E-3</v>
      </c>
      <c r="J444" s="11">
        <f t="shared" si="19"/>
        <v>-3.7497070541364641E-3</v>
      </c>
      <c r="K444" s="11">
        <f t="shared" si="20"/>
        <v>-5.5589209151267749E-3</v>
      </c>
    </row>
    <row r="445" spans="1:11" x14ac:dyDescent="0.15">
      <c r="A445" s="1">
        <v>44204</v>
      </c>
      <c r="B445" s="1"/>
      <c r="C445">
        <v>101.36</v>
      </c>
      <c r="D445">
        <v>84.54</v>
      </c>
      <c r="E445">
        <v>78.666730000000001</v>
      </c>
      <c r="G445" s="3">
        <v>1.79238861769381E-3</v>
      </c>
      <c r="I445" s="11">
        <f t="shared" si="18"/>
        <v>-7.4422248335291874E-3</v>
      </c>
      <c r="J445" s="11">
        <f t="shared" si="19"/>
        <v>-5.6457304163725075E-3</v>
      </c>
      <c r="K445" s="11">
        <f t="shared" si="20"/>
        <v>8.6279288464001791E-3</v>
      </c>
    </row>
    <row r="446" spans="1:11" x14ac:dyDescent="0.15">
      <c r="A446" s="1">
        <v>44207</v>
      </c>
      <c r="B446" s="1"/>
      <c r="C446">
        <v>100.6</v>
      </c>
      <c r="D446">
        <v>84.06</v>
      </c>
      <c r="E446">
        <v>79.424970000000002</v>
      </c>
      <c r="G446" s="3">
        <v>6.7078617403759601E-3</v>
      </c>
      <c r="I446" s="11">
        <f t="shared" si="18"/>
        <v>-7.4980268350434143E-3</v>
      </c>
      <c r="J446" s="11">
        <f t="shared" si="19"/>
        <v>-5.6777856635912283E-3</v>
      </c>
      <c r="K446" s="11">
        <f t="shared" si="20"/>
        <v>9.638636307877535E-3</v>
      </c>
    </row>
    <row r="447" spans="1:11" x14ac:dyDescent="0.15">
      <c r="A447" s="1">
        <v>44208</v>
      </c>
      <c r="B447" s="1"/>
      <c r="C447">
        <v>100.36</v>
      </c>
      <c r="D447">
        <v>84.48</v>
      </c>
      <c r="E447">
        <v>79.064803999999995</v>
      </c>
      <c r="G447" s="3">
        <v>4.4467413103910198E-4</v>
      </c>
      <c r="I447" s="11">
        <f t="shared" si="18"/>
        <v>-2.3856858846917905E-3</v>
      </c>
      <c r="J447" s="11">
        <f t="shared" si="19"/>
        <v>4.9964311206280865E-3</v>
      </c>
      <c r="K447" s="11">
        <f t="shared" si="20"/>
        <v>-4.5346696385281104E-3</v>
      </c>
    </row>
    <row r="448" spans="1:11" x14ac:dyDescent="0.15">
      <c r="A448" s="1">
        <v>44209</v>
      </c>
      <c r="B448" s="1"/>
      <c r="C448">
        <v>100.34</v>
      </c>
      <c r="D448">
        <v>84.24</v>
      </c>
      <c r="E448">
        <v>78.761510000000001</v>
      </c>
      <c r="G448" s="3">
        <v>-2.60861750721541E-3</v>
      </c>
      <c r="I448" s="11">
        <f t="shared" si="18"/>
        <v>-1.9928258270218713E-4</v>
      </c>
      <c r="J448" s="11">
        <f t="shared" si="19"/>
        <v>-2.8409090909091717E-3</v>
      </c>
      <c r="K448" s="11">
        <f t="shared" si="20"/>
        <v>-3.8360178569467607E-3</v>
      </c>
    </row>
    <row r="449" spans="1:11" x14ac:dyDescent="0.15">
      <c r="A449" s="1">
        <v>44210</v>
      </c>
      <c r="B449" s="1"/>
      <c r="C449">
        <v>100.44</v>
      </c>
      <c r="D449">
        <v>84.86</v>
      </c>
      <c r="E449">
        <v>79.159583999999995</v>
      </c>
      <c r="G449" s="3">
        <v>3.6238380801578701E-4</v>
      </c>
      <c r="I449" s="11">
        <f t="shared" si="18"/>
        <v>9.9661152082908266E-4</v>
      </c>
      <c r="J449" s="11">
        <f t="shared" si="19"/>
        <v>7.3599240265906918E-3</v>
      </c>
      <c r="K449" s="11">
        <f t="shared" si="20"/>
        <v>5.0541692255519077E-3</v>
      </c>
    </row>
    <row r="450" spans="1:11" x14ac:dyDescent="0.15">
      <c r="A450" s="1">
        <v>44211</v>
      </c>
      <c r="B450" s="1"/>
      <c r="C450">
        <v>100.88</v>
      </c>
      <c r="D450">
        <v>84.5</v>
      </c>
      <c r="E450">
        <v>80.84666</v>
      </c>
      <c r="G450" s="3">
        <v>2.4191937075932397E-3</v>
      </c>
      <c r="I450" s="11">
        <f t="shared" si="18"/>
        <v>4.3807248108322927E-3</v>
      </c>
      <c r="J450" s="11">
        <f t="shared" si="19"/>
        <v>-4.2422814046665369E-3</v>
      </c>
      <c r="K450" s="11">
        <f t="shared" si="20"/>
        <v>2.1312340398352836E-2</v>
      </c>
    </row>
    <row r="451" spans="1:11" x14ac:dyDescent="0.15">
      <c r="A451" s="1">
        <v>44215</v>
      </c>
      <c r="B451" s="1"/>
      <c r="C451">
        <v>100.6</v>
      </c>
      <c r="D451">
        <v>83.66</v>
      </c>
      <c r="E451">
        <v>81.055170000000004</v>
      </c>
      <c r="G451" s="3">
        <v>-8.1010001755643606E-6</v>
      </c>
      <c r="I451" s="11">
        <f t="shared" si="18"/>
        <v>-2.7755749405233843E-3</v>
      </c>
      <c r="J451" s="11">
        <f t="shared" si="19"/>
        <v>-9.9408284023668747E-3</v>
      </c>
      <c r="K451" s="11">
        <f t="shared" si="20"/>
        <v>2.579079952097052E-3</v>
      </c>
    </row>
    <row r="452" spans="1:11" x14ac:dyDescent="0.15">
      <c r="A452" s="1">
        <v>44216</v>
      </c>
      <c r="B452" s="1"/>
      <c r="C452">
        <v>100.82</v>
      </c>
      <c r="D452">
        <v>83.18</v>
      </c>
      <c r="E452">
        <v>81.519589999999994</v>
      </c>
      <c r="G452" s="3">
        <v>6.2965998071531307E-3</v>
      </c>
      <c r="I452" s="11">
        <f t="shared" ref="I452:I515" si="21">(C452/C451)-1</f>
        <v>2.1868787276342339E-3</v>
      </c>
      <c r="J452" s="11">
        <f t="shared" ref="J452:J515" si="22">(D452/D451)-1</f>
        <v>-5.737508964857585E-3</v>
      </c>
      <c r="K452" s="11">
        <f t="shared" ref="K452:K515" si="23">(E452/E451)-1</f>
        <v>5.7296776997690646E-3</v>
      </c>
    </row>
    <row r="453" spans="1:11" x14ac:dyDescent="0.15">
      <c r="A453" s="1">
        <v>44217</v>
      </c>
      <c r="B453" s="1"/>
      <c r="C453">
        <v>100.36</v>
      </c>
      <c r="D453">
        <v>82.66</v>
      </c>
      <c r="E453">
        <v>81.140469999999993</v>
      </c>
      <c r="G453" s="3">
        <v>-2.95548855506744E-3</v>
      </c>
      <c r="I453" s="11">
        <f t="shared" si="21"/>
        <v>-4.5625867883355431E-3</v>
      </c>
      <c r="J453" s="11">
        <f t="shared" si="22"/>
        <v>-6.2515027650879018E-3</v>
      </c>
      <c r="K453" s="11">
        <f t="shared" si="23"/>
        <v>-4.6506612704995121E-3</v>
      </c>
    </row>
    <row r="454" spans="1:11" x14ac:dyDescent="0.15">
      <c r="A454" s="1">
        <v>44218</v>
      </c>
      <c r="B454" s="1"/>
      <c r="C454">
        <v>101.02</v>
      </c>
      <c r="D454">
        <v>81.34</v>
      </c>
      <c r="E454">
        <v>81.443759999999997</v>
      </c>
      <c r="G454" s="3">
        <v>1.6216300231866E-3</v>
      </c>
      <c r="I454" s="11">
        <f t="shared" si="21"/>
        <v>6.5763252291748397E-3</v>
      </c>
      <c r="J454" s="11">
        <f t="shared" si="22"/>
        <v>-1.5969029760464437E-2</v>
      </c>
      <c r="K454" s="11">
        <f t="shared" si="23"/>
        <v>3.737838836772811E-3</v>
      </c>
    </row>
    <row r="455" spans="1:11" x14ac:dyDescent="0.15">
      <c r="A455" s="1">
        <v>44221</v>
      </c>
      <c r="B455" s="1"/>
      <c r="C455">
        <v>101.8</v>
      </c>
      <c r="D455">
        <v>80.06</v>
      </c>
      <c r="E455">
        <v>81.633319999999998</v>
      </c>
      <c r="G455" s="3">
        <v>-4.6802951989888199E-4</v>
      </c>
      <c r="I455" s="11">
        <f t="shared" si="21"/>
        <v>7.7212433181548246E-3</v>
      </c>
      <c r="J455" s="11">
        <f t="shared" si="22"/>
        <v>-1.5736415047946872E-2</v>
      </c>
      <c r="K455" s="11">
        <f t="shared" si="23"/>
        <v>2.3274956853662765E-3</v>
      </c>
    </row>
    <row r="456" spans="1:11" x14ac:dyDescent="0.15">
      <c r="A456" s="1">
        <v>44222</v>
      </c>
      <c r="B456" s="1"/>
      <c r="C456">
        <v>103.36</v>
      </c>
      <c r="D456">
        <v>80.44</v>
      </c>
      <c r="E456">
        <v>79.927300000000002</v>
      </c>
      <c r="G456" s="3">
        <v>3.5107753357139699E-3</v>
      </c>
      <c r="I456" s="11">
        <f t="shared" si="21"/>
        <v>1.5324165029469539E-2</v>
      </c>
      <c r="J456" s="11">
        <f t="shared" si="22"/>
        <v>4.7464401698724679E-3</v>
      </c>
      <c r="K456" s="11">
        <f t="shared" si="23"/>
        <v>-2.0898574258648273E-2</v>
      </c>
    </row>
    <row r="457" spans="1:11" x14ac:dyDescent="0.15">
      <c r="A457" s="1">
        <v>44223</v>
      </c>
      <c r="B457" s="1"/>
      <c r="C457">
        <v>103.82</v>
      </c>
      <c r="D457">
        <v>79.78</v>
      </c>
      <c r="E457">
        <v>79.443923999999996</v>
      </c>
      <c r="G457" s="3">
        <v>-5.4553807132787704E-3</v>
      </c>
      <c r="I457" s="11">
        <f t="shared" si="21"/>
        <v>4.4504643962848256E-3</v>
      </c>
      <c r="J457" s="11">
        <f t="shared" si="22"/>
        <v>-8.204873197414142E-3</v>
      </c>
      <c r="K457" s="11">
        <f t="shared" si="23"/>
        <v>-6.0476958435979888E-3</v>
      </c>
    </row>
    <row r="458" spans="1:11" x14ac:dyDescent="0.15">
      <c r="A458" s="1">
        <v>44224</v>
      </c>
      <c r="B458" s="1"/>
      <c r="C458">
        <v>102.74</v>
      </c>
      <c r="D458">
        <v>80.680000000000007</v>
      </c>
      <c r="E458">
        <v>78.505615000000006</v>
      </c>
      <c r="G458" s="3">
        <v>-4.9903980611435399E-3</v>
      </c>
      <c r="I458" s="11">
        <f t="shared" si="21"/>
        <v>-1.040261991909075E-2</v>
      </c>
      <c r="J458" s="11">
        <f t="shared" si="22"/>
        <v>1.1281022812735131E-2</v>
      </c>
      <c r="K458" s="11">
        <f t="shared" si="23"/>
        <v>-1.1810959891658812E-2</v>
      </c>
    </row>
    <row r="459" spans="1:11" x14ac:dyDescent="0.15">
      <c r="A459" s="1">
        <v>44225</v>
      </c>
      <c r="B459" s="1"/>
      <c r="C459">
        <v>100.04</v>
      </c>
      <c r="D459">
        <v>78.66</v>
      </c>
      <c r="E459">
        <v>76.325689999999994</v>
      </c>
      <c r="G459" s="3">
        <v>-2.3849743769704199E-2</v>
      </c>
      <c r="I459" s="11">
        <f t="shared" si="21"/>
        <v>-2.6279929920186795E-2</v>
      </c>
      <c r="J459" s="11">
        <f t="shared" si="22"/>
        <v>-2.5037183936539531E-2</v>
      </c>
      <c r="K459" s="11">
        <f t="shared" si="23"/>
        <v>-2.7767759032268136E-2</v>
      </c>
    </row>
    <row r="460" spans="1:11" x14ac:dyDescent="0.15">
      <c r="A460" s="1">
        <v>44228</v>
      </c>
      <c r="B460" s="1"/>
      <c r="C460">
        <v>102.34</v>
      </c>
      <c r="D460">
        <v>79.900000000000006</v>
      </c>
      <c r="E460">
        <v>76.657420000000002</v>
      </c>
      <c r="G460" s="3">
        <v>1.40834560744167E-2</v>
      </c>
      <c r="I460" s="11">
        <f t="shared" si="21"/>
        <v>2.299080367852846E-2</v>
      </c>
      <c r="J460" s="11">
        <f t="shared" si="22"/>
        <v>1.5764047800661096E-2</v>
      </c>
      <c r="K460" s="11">
        <f t="shared" si="23"/>
        <v>4.3462430539442654E-3</v>
      </c>
    </row>
    <row r="461" spans="1:11" x14ac:dyDescent="0.15">
      <c r="A461" s="1">
        <v>44229</v>
      </c>
      <c r="B461" s="1"/>
      <c r="C461">
        <v>102.52</v>
      </c>
      <c r="D461">
        <v>81.400000000000006</v>
      </c>
      <c r="E461">
        <v>76.429950000000005</v>
      </c>
      <c r="G461" s="3">
        <v>5.89837564192041E-3</v>
      </c>
      <c r="I461" s="11">
        <f t="shared" si="21"/>
        <v>1.7588430721124926E-3</v>
      </c>
      <c r="J461" s="11">
        <f t="shared" si="22"/>
        <v>1.8773466833541974E-2</v>
      </c>
      <c r="K461" s="11">
        <f t="shared" si="23"/>
        <v>-2.9673578891644681E-3</v>
      </c>
    </row>
    <row r="462" spans="1:11" x14ac:dyDescent="0.15">
      <c r="A462" s="1">
        <v>44230</v>
      </c>
      <c r="B462" s="1"/>
      <c r="C462">
        <v>102.2</v>
      </c>
      <c r="D462">
        <v>81.44</v>
      </c>
      <c r="E462">
        <v>76.069785999999993</v>
      </c>
      <c r="G462" s="3">
        <v>-2.58115082412979E-3</v>
      </c>
      <c r="I462" s="11">
        <f t="shared" si="21"/>
        <v>-3.1213421771361105E-3</v>
      </c>
      <c r="J462" s="11">
        <f t="shared" si="22"/>
        <v>4.9140049140028452E-4</v>
      </c>
      <c r="K462" s="11">
        <f t="shared" si="23"/>
        <v>-4.7123411699211415E-3</v>
      </c>
    </row>
    <row r="463" spans="1:11" x14ac:dyDescent="0.15">
      <c r="A463" s="1">
        <v>44231</v>
      </c>
      <c r="B463" s="1"/>
      <c r="C463">
        <v>102</v>
      </c>
      <c r="D463">
        <v>82.78</v>
      </c>
      <c r="E463">
        <v>77.273480000000006</v>
      </c>
      <c r="G463" s="3">
        <v>7.9126086036225198E-3</v>
      </c>
      <c r="I463" s="11">
        <f t="shared" si="21"/>
        <v>-1.9569471624266699E-3</v>
      </c>
      <c r="J463" s="11">
        <f t="shared" si="22"/>
        <v>1.6453831041257416E-2</v>
      </c>
      <c r="K463" s="11">
        <f t="shared" si="23"/>
        <v>1.5823549181537278E-2</v>
      </c>
    </row>
    <row r="464" spans="1:11" x14ac:dyDescent="0.15">
      <c r="A464" s="1">
        <v>44232</v>
      </c>
      <c r="B464" s="1"/>
      <c r="C464">
        <v>100.24</v>
      </c>
      <c r="D464">
        <v>82.48</v>
      </c>
      <c r="E464">
        <v>77.226100000000002</v>
      </c>
      <c r="G464" s="3">
        <v>-9.7116421966442195E-3</v>
      </c>
      <c r="I464" s="11">
        <f t="shared" si="21"/>
        <v>-1.7254901960784386E-2</v>
      </c>
      <c r="J464" s="11">
        <f t="shared" si="22"/>
        <v>-3.6240637835225353E-3</v>
      </c>
      <c r="K464" s="11">
        <f t="shared" si="23"/>
        <v>-6.1314696840375493E-4</v>
      </c>
    </row>
    <row r="465" spans="1:11" x14ac:dyDescent="0.15">
      <c r="A465" s="1">
        <v>44235</v>
      </c>
      <c r="B465" s="1"/>
      <c r="C465">
        <v>99.3</v>
      </c>
      <c r="D465">
        <v>83.1</v>
      </c>
      <c r="E465">
        <v>77.453559999999996</v>
      </c>
      <c r="G465" s="3">
        <v>2.1720708872310299E-3</v>
      </c>
      <c r="I465" s="11">
        <f t="shared" si="21"/>
        <v>-9.377494014365495E-3</v>
      </c>
      <c r="J465" s="11">
        <f t="shared" si="22"/>
        <v>7.5169738118330276E-3</v>
      </c>
      <c r="K465" s="11">
        <f t="shared" si="23"/>
        <v>2.9453772752994212E-3</v>
      </c>
    </row>
    <row r="466" spans="1:11" x14ac:dyDescent="0.15">
      <c r="A466" s="1">
        <v>44236</v>
      </c>
      <c r="B466" s="1"/>
      <c r="C466">
        <v>99.26</v>
      </c>
      <c r="D466">
        <v>83.28</v>
      </c>
      <c r="E466">
        <v>77.235564999999994</v>
      </c>
      <c r="G466" s="3">
        <v>2.3049547770406199E-3</v>
      </c>
      <c r="I466" s="11">
        <f t="shared" si="21"/>
        <v>-4.0281973816713723E-4</v>
      </c>
      <c r="J466" s="11">
        <f t="shared" si="22"/>
        <v>2.1660649819494893E-3</v>
      </c>
      <c r="K466" s="11">
        <f t="shared" si="23"/>
        <v>-2.8145252458376957E-3</v>
      </c>
    </row>
    <row r="467" spans="1:11" x14ac:dyDescent="0.15">
      <c r="A467" s="1">
        <v>44237</v>
      </c>
      <c r="B467" s="1"/>
      <c r="C467">
        <v>100.2</v>
      </c>
      <c r="D467">
        <v>83.82</v>
      </c>
      <c r="E467">
        <v>77.425129999999996</v>
      </c>
      <c r="G467" s="3">
        <v>2.0434909789690502E-3</v>
      </c>
      <c r="I467" s="11">
        <f t="shared" si="21"/>
        <v>9.4700785815031718E-3</v>
      </c>
      <c r="J467" s="11">
        <f t="shared" si="22"/>
        <v>6.4841498559076172E-3</v>
      </c>
      <c r="K467" s="11">
        <f t="shared" si="23"/>
        <v>2.4543744840863635E-3</v>
      </c>
    </row>
    <row r="468" spans="1:11" x14ac:dyDescent="0.15">
      <c r="A468" s="1">
        <v>44238</v>
      </c>
      <c r="B468" s="1"/>
      <c r="C468">
        <v>100.7</v>
      </c>
      <c r="D468">
        <v>83.9</v>
      </c>
      <c r="E468">
        <v>77.491479999999996</v>
      </c>
      <c r="G468" s="3">
        <v>2.5083933965932498E-3</v>
      </c>
      <c r="I468" s="11">
        <f t="shared" si="21"/>
        <v>4.9900199600798611E-3</v>
      </c>
      <c r="J468" s="11">
        <f t="shared" si="22"/>
        <v>9.5442615127661057E-4</v>
      </c>
      <c r="K468" s="11">
        <f t="shared" si="23"/>
        <v>8.5695690791864898E-4</v>
      </c>
    </row>
    <row r="469" spans="1:11" x14ac:dyDescent="0.15">
      <c r="A469" s="1">
        <v>44239</v>
      </c>
      <c r="B469" s="1"/>
      <c r="C469">
        <v>100.72</v>
      </c>
      <c r="D469">
        <v>83.9</v>
      </c>
      <c r="E469">
        <v>77.718940000000003</v>
      </c>
      <c r="G469" s="3">
        <v>2.5303814298092099E-3</v>
      </c>
      <c r="I469" s="11">
        <f t="shared" si="21"/>
        <v>1.9860973187690867E-4</v>
      </c>
      <c r="J469" s="11">
        <f t="shared" si="22"/>
        <v>0</v>
      </c>
      <c r="K469" s="11">
        <f t="shared" si="23"/>
        <v>2.9352904345099073E-3</v>
      </c>
    </row>
    <row r="470" spans="1:11" x14ac:dyDescent="0.15">
      <c r="A470" s="1">
        <v>44243</v>
      </c>
      <c r="B470" s="1"/>
      <c r="C470">
        <v>100.3</v>
      </c>
      <c r="D470">
        <v>84.46</v>
      </c>
      <c r="E470">
        <v>77.339830000000006</v>
      </c>
      <c r="G470" s="3">
        <v>2.5032407848923897E-3</v>
      </c>
      <c r="I470" s="11">
        <f t="shared" si="21"/>
        <v>-4.1699761715647821E-3</v>
      </c>
      <c r="J470" s="11">
        <f t="shared" si="22"/>
        <v>6.674612634087973E-3</v>
      </c>
      <c r="K470" s="11">
        <f t="shared" si="23"/>
        <v>-4.8779615367887663E-3</v>
      </c>
    </row>
    <row r="471" spans="1:11" x14ac:dyDescent="0.15">
      <c r="A471" s="1">
        <v>44244</v>
      </c>
      <c r="B471" s="1"/>
      <c r="C471">
        <v>100.36</v>
      </c>
      <c r="D471">
        <v>83.38</v>
      </c>
      <c r="E471">
        <v>76.581599999999995</v>
      </c>
      <c r="G471" s="3">
        <v>-9.0147409782239604E-3</v>
      </c>
      <c r="I471" s="11">
        <f t="shared" si="21"/>
        <v>5.9820538384847133E-4</v>
      </c>
      <c r="J471" s="11">
        <f t="shared" si="22"/>
        <v>-1.2787118162443711E-2</v>
      </c>
      <c r="K471" s="11">
        <f t="shared" si="23"/>
        <v>-9.8038746658741793E-3</v>
      </c>
    </row>
    <row r="472" spans="1:11" x14ac:dyDescent="0.15">
      <c r="A472" s="1">
        <v>44245</v>
      </c>
      <c r="B472" s="1"/>
      <c r="C472">
        <v>99.24</v>
      </c>
      <c r="D472">
        <v>82.58</v>
      </c>
      <c r="E472">
        <v>75.823359999999994</v>
      </c>
      <c r="G472" s="3">
        <v>-8.4707238329339001E-3</v>
      </c>
      <c r="I472" s="11">
        <f t="shared" si="21"/>
        <v>-1.1159824631327253E-2</v>
      </c>
      <c r="J472" s="11">
        <f t="shared" si="22"/>
        <v>-9.5946270088750341E-3</v>
      </c>
      <c r="K472" s="11">
        <f t="shared" si="23"/>
        <v>-9.901072842562697E-3</v>
      </c>
    </row>
    <row r="473" spans="1:11" x14ac:dyDescent="0.15">
      <c r="A473" s="1">
        <v>44246</v>
      </c>
      <c r="B473" s="1"/>
      <c r="C473">
        <v>98.21</v>
      </c>
      <c r="D473">
        <v>82.52</v>
      </c>
      <c r="E473">
        <v>75.112520000000004</v>
      </c>
      <c r="G473" s="3">
        <v>-1.2095210575598899E-3</v>
      </c>
      <c r="I473" s="11">
        <f t="shared" si="21"/>
        <v>-1.0378879484079007E-2</v>
      </c>
      <c r="J473" s="11">
        <f t="shared" si="22"/>
        <v>-7.2656817631389092E-4</v>
      </c>
      <c r="K473" s="11">
        <f t="shared" si="23"/>
        <v>-9.3749472458091176E-3</v>
      </c>
    </row>
    <row r="474" spans="1:11" x14ac:dyDescent="0.15">
      <c r="A474" s="1">
        <v>44249</v>
      </c>
      <c r="B474" s="1"/>
      <c r="C474">
        <v>98.22</v>
      </c>
      <c r="D474">
        <v>83.46</v>
      </c>
      <c r="E474">
        <v>74.970344999999995</v>
      </c>
      <c r="G474" s="3">
        <v>-6.8828492816774801E-4</v>
      </c>
      <c r="I474" s="11">
        <f t="shared" si="21"/>
        <v>1.0182262498736883E-4</v>
      </c>
      <c r="J474" s="11">
        <f t="shared" si="22"/>
        <v>1.1391177896267646E-2</v>
      </c>
      <c r="K474" s="11">
        <f t="shared" si="23"/>
        <v>-1.8928269215305882E-3</v>
      </c>
    </row>
    <row r="475" spans="1:11" x14ac:dyDescent="0.15">
      <c r="A475" s="1">
        <v>44250</v>
      </c>
      <c r="B475" s="1"/>
      <c r="C475">
        <v>96.7</v>
      </c>
      <c r="D475">
        <v>84.44</v>
      </c>
      <c r="E475">
        <v>74.250020000000006</v>
      </c>
      <c r="G475" s="3">
        <v>-8.2590702135805199E-3</v>
      </c>
      <c r="I475" s="11">
        <f t="shared" si="21"/>
        <v>-1.5475463245774757E-2</v>
      </c>
      <c r="J475" s="11">
        <f t="shared" si="22"/>
        <v>1.1742151929067912E-2</v>
      </c>
      <c r="K475" s="11">
        <f t="shared" si="23"/>
        <v>-9.6081323888796977E-3</v>
      </c>
    </row>
    <row r="476" spans="1:11" x14ac:dyDescent="0.15">
      <c r="A476" s="1">
        <v>44251</v>
      </c>
      <c r="B476" s="1"/>
      <c r="C476">
        <v>96.75</v>
      </c>
      <c r="D476">
        <v>86.62</v>
      </c>
      <c r="E476">
        <v>75.226249999999993</v>
      </c>
      <c r="G476" s="3">
        <v>1.11853226351537E-2</v>
      </c>
      <c r="I476" s="11">
        <f t="shared" si="21"/>
        <v>5.170630816959676E-4</v>
      </c>
      <c r="J476" s="11">
        <f t="shared" si="22"/>
        <v>2.5817148270961709E-2</v>
      </c>
      <c r="K476" s="11">
        <f t="shared" si="23"/>
        <v>1.3147875246363405E-2</v>
      </c>
    </row>
    <row r="477" spans="1:11" x14ac:dyDescent="0.15">
      <c r="A477" s="1">
        <v>44252</v>
      </c>
      <c r="B477" s="1"/>
      <c r="C477">
        <v>96.2</v>
      </c>
      <c r="D477">
        <v>87.1</v>
      </c>
      <c r="E477">
        <v>74.913480000000007</v>
      </c>
      <c r="G477" s="3">
        <v>-6.4155201272665299E-3</v>
      </c>
      <c r="I477" s="11">
        <f t="shared" si="21"/>
        <v>-5.6847545219638196E-3</v>
      </c>
      <c r="J477" s="11">
        <f t="shared" si="22"/>
        <v>5.5414453936732944E-3</v>
      </c>
      <c r="K477" s="11">
        <f t="shared" si="23"/>
        <v>-4.1577241986672231E-3</v>
      </c>
    </row>
    <row r="478" spans="1:11" x14ac:dyDescent="0.15">
      <c r="A478" s="1">
        <v>44253</v>
      </c>
      <c r="B478" s="1"/>
      <c r="C478">
        <v>95</v>
      </c>
      <c r="D478">
        <v>85.44</v>
      </c>
      <c r="E478">
        <v>74.107860000000002</v>
      </c>
      <c r="G478" s="3">
        <v>-1.2820976767548399E-2</v>
      </c>
      <c r="I478" s="11">
        <f t="shared" si="21"/>
        <v>-1.2474012474012475E-2</v>
      </c>
      <c r="J478" s="11">
        <f t="shared" si="22"/>
        <v>-1.9058553386911536E-2</v>
      </c>
      <c r="K478" s="11">
        <f t="shared" si="23"/>
        <v>-1.0754005821115298E-2</v>
      </c>
    </row>
    <row r="479" spans="1:11" x14ac:dyDescent="0.15">
      <c r="A479" s="1">
        <v>44256</v>
      </c>
      <c r="B479" s="1"/>
      <c r="C479">
        <v>96.93</v>
      </c>
      <c r="D479">
        <v>87.12</v>
      </c>
      <c r="E479">
        <v>75.52955</v>
      </c>
      <c r="G479" s="3">
        <v>1.7522162769261801E-2</v>
      </c>
      <c r="I479" s="11">
        <f t="shared" si="21"/>
        <v>2.0315789473684287E-2</v>
      </c>
      <c r="J479" s="11">
        <f t="shared" si="22"/>
        <v>1.9662921348314599E-2</v>
      </c>
      <c r="K479" s="11">
        <f t="shared" si="23"/>
        <v>1.9184064956132785E-2</v>
      </c>
    </row>
    <row r="480" spans="1:11" x14ac:dyDescent="0.15">
      <c r="A480" s="1">
        <v>44257</v>
      </c>
      <c r="B480" s="1"/>
      <c r="C480">
        <v>97.78</v>
      </c>
      <c r="D480">
        <v>89.36</v>
      </c>
      <c r="E480">
        <v>76.714290000000005</v>
      </c>
      <c r="G480" s="3">
        <v>1.0326439429465898E-2</v>
      </c>
      <c r="I480" s="11">
        <f t="shared" si="21"/>
        <v>8.7692148973486095E-3</v>
      </c>
      <c r="J480" s="11">
        <f t="shared" si="22"/>
        <v>2.5711662075298403E-2</v>
      </c>
      <c r="K480" s="11">
        <f t="shared" si="23"/>
        <v>1.5685781260447174E-2</v>
      </c>
    </row>
    <row r="481" spans="1:11" x14ac:dyDescent="0.15">
      <c r="A481" s="1">
        <v>44258</v>
      </c>
      <c r="B481" s="1"/>
      <c r="C481">
        <v>96.96</v>
      </c>
      <c r="D481">
        <v>89.58</v>
      </c>
      <c r="E481">
        <v>76.562640000000002</v>
      </c>
      <c r="G481" s="3">
        <v>-4.1850494122830303E-3</v>
      </c>
      <c r="I481" s="11">
        <f t="shared" si="21"/>
        <v>-8.3861730415218938E-3</v>
      </c>
      <c r="J481" s="11">
        <f t="shared" si="22"/>
        <v>2.4619516562220944E-3</v>
      </c>
      <c r="K481" s="11">
        <f t="shared" si="23"/>
        <v>-1.9768155320215586E-3</v>
      </c>
    </row>
    <row r="482" spans="1:11" x14ac:dyDescent="0.15">
      <c r="A482" s="1">
        <v>44259</v>
      </c>
      <c r="B482" s="1"/>
      <c r="C482">
        <v>98.5</v>
      </c>
      <c r="D482">
        <v>90</v>
      </c>
      <c r="E482">
        <v>74.117329999999995</v>
      </c>
      <c r="G482" s="3">
        <v>-2.0231584741560098E-3</v>
      </c>
      <c r="I482" s="11">
        <f t="shared" si="21"/>
        <v>1.5882838283828526E-2</v>
      </c>
      <c r="J482" s="11">
        <f t="shared" si="22"/>
        <v>4.6885465505692725E-3</v>
      </c>
      <c r="K482" s="11">
        <f t="shared" si="23"/>
        <v>-3.1938684454977051E-2</v>
      </c>
    </row>
    <row r="483" spans="1:11" x14ac:dyDescent="0.15">
      <c r="A483" s="1">
        <v>44260</v>
      </c>
      <c r="B483" s="1"/>
      <c r="C483">
        <v>98.57</v>
      </c>
      <c r="D483">
        <v>88.66</v>
      </c>
      <c r="E483">
        <v>72.875725000000003</v>
      </c>
      <c r="G483" s="3">
        <v>-1.3237106661076302E-2</v>
      </c>
      <c r="I483" s="11">
        <f t="shared" si="21"/>
        <v>7.1065989847718392E-4</v>
      </c>
      <c r="J483" s="11">
        <f t="shared" si="22"/>
        <v>-1.4888888888888951E-2</v>
      </c>
      <c r="K483" s="11">
        <f t="shared" si="23"/>
        <v>-1.6751885152905488E-2</v>
      </c>
    </row>
    <row r="484" spans="1:11" x14ac:dyDescent="0.15">
      <c r="A484" s="1">
        <v>44263</v>
      </c>
      <c r="B484" s="1"/>
      <c r="C484">
        <v>99.36</v>
      </c>
      <c r="D484">
        <v>91.54</v>
      </c>
      <c r="E484">
        <v>74.742874</v>
      </c>
      <c r="G484" s="3">
        <v>2.0983683341483303E-2</v>
      </c>
      <c r="I484" s="11">
        <f t="shared" si="21"/>
        <v>8.0146089073755977E-3</v>
      </c>
      <c r="J484" s="11">
        <f t="shared" si="22"/>
        <v>3.2483645386871318E-2</v>
      </c>
      <c r="K484" s="11">
        <f t="shared" si="23"/>
        <v>2.5621000683011985E-2</v>
      </c>
    </row>
    <row r="485" spans="1:11" x14ac:dyDescent="0.15">
      <c r="A485" s="1">
        <v>44264</v>
      </c>
      <c r="B485" s="1"/>
      <c r="C485">
        <v>100.38</v>
      </c>
      <c r="D485">
        <v>91.38</v>
      </c>
      <c r="E485">
        <v>74.117329999999995</v>
      </c>
      <c r="G485" s="3">
        <v>2.5475610927789801E-3</v>
      </c>
      <c r="I485" s="11">
        <f t="shared" si="21"/>
        <v>1.0265700483091722E-2</v>
      </c>
      <c r="J485" s="11">
        <f t="shared" si="22"/>
        <v>-1.747869783701228E-3</v>
      </c>
      <c r="K485" s="11">
        <f t="shared" si="23"/>
        <v>-8.3692794579989238E-3</v>
      </c>
    </row>
    <row r="486" spans="1:11" x14ac:dyDescent="0.15">
      <c r="A486" s="1">
        <v>44265</v>
      </c>
      <c r="B486" s="1"/>
      <c r="C486">
        <v>100.56</v>
      </c>
      <c r="D486">
        <v>92.02</v>
      </c>
      <c r="E486">
        <v>74.231070000000003</v>
      </c>
      <c r="G486" s="3">
        <v>4.7707074006502195E-3</v>
      </c>
      <c r="I486" s="11">
        <f t="shared" si="21"/>
        <v>1.7931858936044431E-3</v>
      </c>
      <c r="J486" s="11">
        <f t="shared" si="22"/>
        <v>7.0037207266360202E-3</v>
      </c>
      <c r="K486" s="11">
        <f t="shared" si="23"/>
        <v>1.534593866238998E-3</v>
      </c>
    </row>
    <row r="487" spans="1:11" x14ac:dyDescent="0.15">
      <c r="A487" s="1">
        <v>44266</v>
      </c>
      <c r="B487" s="1"/>
      <c r="C487">
        <v>100.46</v>
      </c>
      <c r="D487">
        <v>91.64</v>
      </c>
      <c r="E487">
        <v>74.354280000000003</v>
      </c>
      <c r="G487" s="3">
        <v>-2.4320326668100202E-3</v>
      </c>
      <c r="I487" s="11">
        <f t="shared" si="21"/>
        <v>-9.9443118536202135E-4</v>
      </c>
      <c r="J487" s="11">
        <f t="shared" si="22"/>
        <v>-4.1295370571614587E-3</v>
      </c>
      <c r="K487" s="11">
        <f t="shared" si="23"/>
        <v>1.659817108927486E-3</v>
      </c>
    </row>
    <row r="488" spans="1:11" x14ac:dyDescent="0.15">
      <c r="A488" s="1">
        <v>44267</v>
      </c>
      <c r="B488" s="1"/>
      <c r="C488">
        <v>100</v>
      </c>
      <c r="D488">
        <v>92.02</v>
      </c>
      <c r="E488">
        <v>73.795079999999999</v>
      </c>
      <c r="G488" s="3">
        <v>-3.9794162671045099E-3</v>
      </c>
      <c r="I488" s="11">
        <f t="shared" si="21"/>
        <v>-4.5789368903045302E-3</v>
      </c>
      <c r="J488" s="11">
        <f t="shared" si="22"/>
        <v>4.1466608467917165E-3</v>
      </c>
      <c r="K488" s="11">
        <f t="shared" si="23"/>
        <v>-7.5207506548379266E-3</v>
      </c>
    </row>
    <row r="489" spans="1:11" x14ac:dyDescent="0.15">
      <c r="A489" s="1">
        <v>44270</v>
      </c>
      <c r="B489" s="1"/>
      <c r="C489">
        <v>100.36</v>
      </c>
      <c r="D489">
        <v>91.2</v>
      </c>
      <c r="E489">
        <v>74.354280000000003</v>
      </c>
      <c r="G489" s="3">
        <v>2.52772644694165E-3</v>
      </c>
      <c r="I489" s="11">
        <f t="shared" si="21"/>
        <v>3.6000000000000476E-3</v>
      </c>
      <c r="J489" s="11">
        <f t="shared" si="22"/>
        <v>-8.9111062812431419E-3</v>
      </c>
      <c r="K489" s="11">
        <f t="shared" si="23"/>
        <v>7.5777409550881192E-3</v>
      </c>
    </row>
    <row r="490" spans="1:11" x14ac:dyDescent="0.15">
      <c r="A490" s="1">
        <v>44271</v>
      </c>
      <c r="B490" s="1"/>
      <c r="C490">
        <v>101.16</v>
      </c>
      <c r="D490">
        <v>91.46</v>
      </c>
      <c r="E490">
        <v>75.425285000000002</v>
      </c>
      <c r="G490" s="3">
        <v>7.0993077100367499E-3</v>
      </c>
      <c r="I490" s="11">
        <f t="shared" si="21"/>
        <v>7.9713033080908158E-3</v>
      </c>
      <c r="J490" s="11">
        <f t="shared" si="22"/>
        <v>2.8508771929822707E-3</v>
      </c>
      <c r="K490" s="11">
        <f t="shared" si="23"/>
        <v>1.4404080034128519E-2</v>
      </c>
    </row>
    <row r="491" spans="1:11" x14ac:dyDescent="0.15">
      <c r="A491" s="1">
        <v>44272</v>
      </c>
      <c r="B491" s="1"/>
      <c r="C491">
        <v>101.38</v>
      </c>
      <c r="D491">
        <v>90.86</v>
      </c>
      <c r="E491">
        <v>75.103035000000006</v>
      </c>
      <c r="G491" s="3">
        <v>-2.00892777702899E-3</v>
      </c>
      <c r="I491" s="11">
        <f t="shared" si="21"/>
        <v>2.1747726374061749E-3</v>
      </c>
      <c r="J491" s="11">
        <f t="shared" si="22"/>
        <v>-6.5602449158100873E-3</v>
      </c>
      <c r="K491" s="11">
        <f t="shared" si="23"/>
        <v>-4.2724399384105327E-3</v>
      </c>
    </row>
    <row r="492" spans="1:11" x14ac:dyDescent="0.15">
      <c r="A492" s="1">
        <v>44273</v>
      </c>
      <c r="B492" s="1"/>
      <c r="C492">
        <v>101.62</v>
      </c>
      <c r="D492">
        <v>91.94</v>
      </c>
      <c r="E492">
        <v>75.396860000000004</v>
      </c>
      <c r="G492" s="3">
        <v>4.6938893362589102E-3</v>
      </c>
      <c r="I492" s="11">
        <f t="shared" si="21"/>
        <v>2.3673308344842603E-3</v>
      </c>
      <c r="J492" s="11">
        <f t="shared" si="22"/>
        <v>1.1886418666079646E-2</v>
      </c>
      <c r="K492" s="11">
        <f t="shared" si="23"/>
        <v>3.912291959972114E-3</v>
      </c>
    </row>
    <row r="493" spans="1:11" x14ac:dyDescent="0.15">
      <c r="A493" s="1">
        <v>44274</v>
      </c>
      <c r="B493" s="1"/>
      <c r="C493">
        <v>102.8</v>
      </c>
      <c r="D493">
        <v>91.46</v>
      </c>
      <c r="E493">
        <v>75.719099999999997</v>
      </c>
      <c r="G493" s="3">
        <v>-5.8257311393417001E-4</v>
      </c>
      <c r="I493" s="11">
        <f t="shared" si="21"/>
        <v>1.1611887423735423E-2</v>
      </c>
      <c r="J493" s="11">
        <f t="shared" si="22"/>
        <v>-5.2207961714161311E-3</v>
      </c>
      <c r="K493" s="11">
        <f t="shared" si="23"/>
        <v>4.273918038496527E-3</v>
      </c>
    </row>
    <row r="494" spans="1:11" x14ac:dyDescent="0.15">
      <c r="A494" s="1">
        <v>44277</v>
      </c>
      <c r="B494" s="1"/>
      <c r="C494">
        <v>102.78</v>
      </c>
      <c r="D494">
        <v>91.36</v>
      </c>
      <c r="E494">
        <v>75.823359999999994</v>
      </c>
      <c r="G494" s="3">
        <v>7.4049444752641806E-3</v>
      </c>
      <c r="I494" s="11">
        <f t="shared" si="21"/>
        <v>-1.9455252918287869E-4</v>
      </c>
      <c r="J494" s="11">
        <f t="shared" si="22"/>
        <v>-1.093374152634996E-3</v>
      </c>
      <c r="K494" s="11">
        <f t="shared" si="23"/>
        <v>1.3769313158766838E-3</v>
      </c>
    </row>
    <row r="495" spans="1:11" x14ac:dyDescent="0.15">
      <c r="A495" s="1">
        <v>44278</v>
      </c>
      <c r="B495" s="1"/>
      <c r="C495">
        <v>104.48</v>
      </c>
      <c r="D495">
        <v>91.88</v>
      </c>
      <c r="E495">
        <v>76.714290000000005</v>
      </c>
      <c r="G495" s="3">
        <v>4.5326061672716902E-3</v>
      </c>
      <c r="I495" s="11">
        <f t="shared" si="21"/>
        <v>1.6540182914964063E-2</v>
      </c>
      <c r="J495" s="11">
        <f t="shared" si="22"/>
        <v>5.6917688266198141E-3</v>
      </c>
      <c r="K495" s="11">
        <f t="shared" si="23"/>
        <v>1.1750072800783551E-2</v>
      </c>
    </row>
    <row r="496" spans="1:11" x14ac:dyDescent="0.15">
      <c r="A496" s="1">
        <v>44279</v>
      </c>
      <c r="B496" s="1"/>
      <c r="C496">
        <v>104.06</v>
      </c>
      <c r="D496">
        <v>92.82</v>
      </c>
      <c r="E496">
        <v>76.401510000000002</v>
      </c>
      <c r="G496" s="3">
        <v>-3.13445817431878E-3</v>
      </c>
      <c r="I496" s="11">
        <f t="shared" si="21"/>
        <v>-4.0199081163859729E-3</v>
      </c>
      <c r="J496" s="11">
        <f t="shared" si="22"/>
        <v>1.0230735742272401E-2</v>
      </c>
      <c r="K496" s="11">
        <f t="shared" si="23"/>
        <v>-4.0772064761337434E-3</v>
      </c>
    </row>
    <row r="497" spans="1:11" x14ac:dyDescent="0.15">
      <c r="A497" s="1">
        <v>44280</v>
      </c>
      <c r="B497" s="1"/>
      <c r="C497">
        <v>104.5</v>
      </c>
      <c r="D497">
        <v>93.1</v>
      </c>
      <c r="E497">
        <v>77.406170000000003</v>
      </c>
      <c r="G497" s="3">
        <v>3.1578868054678E-3</v>
      </c>
      <c r="I497" s="11">
        <f t="shared" si="21"/>
        <v>4.2283298097252064E-3</v>
      </c>
      <c r="J497" s="11">
        <f t="shared" si="22"/>
        <v>3.0165912518853588E-3</v>
      </c>
      <c r="K497" s="11">
        <f t="shared" si="23"/>
        <v>1.3149740103304275E-2</v>
      </c>
    </row>
    <row r="498" spans="1:11" x14ac:dyDescent="0.15">
      <c r="A498" s="1">
        <v>44281</v>
      </c>
      <c r="B498" s="1"/>
      <c r="C498">
        <v>104.14</v>
      </c>
      <c r="D498">
        <v>93.72</v>
      </c>
      <c r="E498">
        <v>77.60521</v>
      </c>
      <c r="G498" s="3">
        <v>1.6217286205921699E-3</v>
      </c>
      <c r="I498" s="11">
        <f t="shared" si="21"/>
        <v>-3.4449760765550286E-3</v>
      </c>
      <c r="J498" s="11">
        <f t="shared" si="22"/>
        <v>6.6595059076262064E-3</v>
      </c>
      <c r="K498" s="11">
        <f t="shared" si="23"/>
        <v>2.5713712485708751E-3</v>
      </c>
    </row>
    <row r="499" spans="1:11" x14ac:dyDescent="0.15">
      <c r="A499" s="1">
        <v>44284</v>
      </c>
      <c r="B499" s="1"/>
      <c r="C499">
        <v>105.22</v>
      </c>
      <c r="D499">
        <v>94.24</v>
      </c>
      <c r="E499">
        <v>78.079099999999997</v>
      </c>
      <c r="G499" s="3">
        <v>-2.4471316654448498E-3</v>
      </c>
      <c r="I499" s="11">
        <f t="shared" si="21"/>
        <v>1.0370654887651209E-2</v>
      </c>
      <c r="J499" s="11">
        <f t="shared" si="22"/>
        <v>5.5484421681604168E-3</v>
      </c>
      <c r="K499" s="11">
        <f t="shared" si="23"/>
        <v>6.1064199169100775E-3</v>
      </c>
    </row>
    <row r="500" spans="1:11" x14ac:dyDescent="0.15">
      <c r="A500" s="1">
        <v>44285</v>
      </c>
      <c r="B500" s="1"/>
      <c r="C500">
        <v>105.94</v>
      </c>
      <c r="D500">
        <v>94.56</v>
      </c>
      <c r="E500">
        <v>77.586250000000007</v>
      </c>
      <c r="G500" s="3">
        <v>2.8694435760194797E-3</v>
      </c>
      <c r="I500" s="11">
        <f t="shared" si="21"/>
        <v>6.8428055502756102E-3</v>
      </c>
      <c r="J500" s="11">
        <f t="shared" si="22"/>
        <v>3.3955857385399302E-3</v>
      </c>
      <c r="K500" s="11">
        <f t="shared" si="23"/>
        <v>-6.3121885370091002E-3</v>
      </c>
    </row>
    <row r="501" spans="1:11" x14ac:dyDescent="0.15">
      <c r="A501" s="1">
        <v>44286</v>
      </c>
      <c r="B501" s="1"/>
      <c r="C501">
        <v>105.34</v>
      </c>
      <c r="D501">
        <v>92.96</v>
      </c>
      <c r="E501">
        <v>76.553154000000006</v>
      </c>
      <c r="G501" s="3">
        <v>-6.6583147224882301E-3</v>
      </c>
      <c r="I501" s="11">
        <f t="shared" si="21"/>
        <v>-5.6635831602793729E-3</v>
      </c>
      <c r="J501" s="11">
        <f t="shared" si="22"/>
        <v>-1.6920473773265776E-2</v>
      </c>
      <c r="K501" s="11">
        <f t="shared" si="23"/>
        <v>-1.3315452158082164E-2</v>
      </c>
    </row>
    <row r="502" spans="1:11" x14ac:dyDescent="0.15">
      <c r="A502" s="1">
        <v>44287</v>
      </c>
      <c r="B502" s="1"/>
      <c r="C502">
        <v>105.52</v>
      </c>
      <c r="D502">
        <v>93.5</v>
      </c>
      <c r="E502">
        <v>76.913319999999999</v>
      </c>
      <c r="G502" s="3">
        <v>6.3961540313401902E-3</v>
      </c>
      <c r="I502" s="11">
        <f t="shared" si="21"/>
        <v>1.7087526105941109E-3</v>
      </c>
      <c r="J502" s="11">
        <f t="shared" si="22"/>
        <v>5.8089500860585286E-3</v>
      </c>
      <c r="K502" s="11">
        <f t="shared" si="23"/>
        <v>4.7047832934485889E-3</v>
      </c>
    </row>
    <row r="503" spans="1:11" x14ac:dyDescent="0.15">
      <c r="A503" s="1">
        <v>44292</v>
      </c>
      <c r="B503" s="1"/>
      <c r="C503">
        <v>106.28</v>
      </c>
      <c r="D503">
        <v>93.34</v>
      </c>
      <c r="E503">
        <v>77.131309999999999</v>
      </c>
      <c r="G503" s="3">
        <v>5.8386627971183103E-3</v>
      </c>
      <c r="I503" s="11">
        <f t="shared" si="21"/>
        <v>7.2024260803640328E-3</v>
      </c>
      <c r="J503" s="11">
        <f t="shared" si="22"/>
        <v>-1.7112299465240621E-3</v>
      </c>
      <c r="K503" s="11">
        <f t="shared" si="23"/>
        <v>2.8342294936689605E-3</v>
      </c>
    </row>
    <row r="504" spans="1:11" x14ac:dyDescent="0.15">
      <c r="A504" s="1">
        <v>44293</v>
      </c>
      <c r="B504" s="1"/>
      <c r="C504">
        <v>107</v>
      </c>
      <c r="D504">
        <v>93.48</v>
      </c>
      <c r="E504">
        <v>76.107699999999994</v>
      </c>
      <c r="G504" s="3">
        <v>-4.8971489347797697E-3</v>
      </c>
      <c r="I504" s="11">
        <f t="shared" si="21"/>
        <v>6.7745577719231509E-3</v>
      </c>
      <c r="J504" s="11">
        <f t="shared" si="22"/>
        <v>1.4998928647953491E-3</v>
      </c>
      <c r="K504" s="11">
        <f t="shared" si="23"/>
        <v>-1.3271004991358359E-2</v>
      </c>
    </row>
    <row r="505" spans="1:11" x14ac:dyDescent="0.15">
      <c r="A505" s="1">
        <v>44294</v>
      </c>
      <c r="B505" s="1"/>
      <c r="C505">
        <v>108.26</v>
      </c>
      <c r="D505">
        <v>93.5</v>
      </c>
      <c r="E505">
        <v>76.439419999999998</v>
      </c>
      <c r="G505" s="3">
        <v>7.0720104817798505E-3</v>
      </c>
      <c r="I505" s="11">
        <f t="shared" si="21"/>
        <v>1.177570093457958E-2</v>
      </c>
      <c r="J505" s="11">
        <f t="shared" si="22"/>
        <v>2.1394950791608913E-4</v>
      </c>
      <c r="K505" s="11">
        <f t="shared" si="23"/>
        <v>4.358560303359571E-3</v>
      </c>
    </row>
    <row r="506" spans="1:11" x14ac:dyDescent="0.15">
      <c r="A506" s="1">
        <v>44295</v>
      </c>
      <c r="B506" s="1"/>
      <c r="C506">
        <v>108.8</v>
      </c>
      <c r="D506">
        <v>93.34</v>
      </c>
      <c r="E506">
        <v>76.676379999999995</v>
      </c>
      <c r="G506" s="3">
        <v>2.8228819803053301E-3</v>
      </c>
      <c r="I506" s="11">
        <f t="shared" si="21"/>
        <v>4.9879918714206273E-3</v>
      </c>
      <c r="J506" s="11">
        <f t="shared" si="22"/>
        <v>-1.7112299465240621E-3</v>
      </c>
      <c r="K506" s="11">
        <f t="shared" si="23"/>
        <v>3.0999711928740847E-3</v>
      </c>
    </row>
    <row r="507" spans="1:11" x14ac:dyDescent="0.15">
      <c r="A507" s="1">
        <v>44298</v>
      </c>
      <c r="B507" s="1"/>
      <c r="C507">
        <v>108.3</v>
      </c>
      <c r="D507">
        <v>93.76</v>
      </c>
      <c r="E507">
        <v>76.467860000000002</v>
      </c>
      <c r="G507" s="3">
        <v>-5.0865817015377504E-3</v>
      </c>
      <c r="I507" s="11">
        <f t="shared" si="21"/>
        <v>-4.5955882352941568E-3</v>
      </c>
      <c r="J507" s="11">
        <f t="shared" si="22"/>
        <v>4.4996785943860473E-3</v>
      </c>
      <c r="K507" s="11">
        <f t="shared" si="23"/>
        <v>-2.719481540469082E-3</v>
      </c>
    </row>
    <row r="508" spans="1:11" x14ac:dyDescent="0.15">
      <c r="A508" s="1">
        <v>44299</v>
      </c>
      <c r="B508" s="1"/>
      <c r="C508">
        <v>107.78</v>
      </c>
      <c r="D508">
        <v>91.04</v>
      </c>
      <c r="E508">
        <v>75.624319999999997</v>
      </c>
      <c r="G508" s="3">
        <v>-5.2752871055686797E-3</v>
      </c>
      <c r="I508" s="11">
        <f t="shared" si="21"/>
        <v>-4.8014773776545727E-3</v>
      </c>
      <c r="J508" s="11">
        <f t="shared" si="22"/>
        <v>-2.9010238907849817E-2</v>
      </c>
      <c r="K508" s="11">
        <f t="shared" si="23"/>
        <v>-1.1031301255194026E-2</v>
      </c>
    </row>
    <row r="509" spans="1:11" x14ac:dyDescent="0.15">
      <c r="A509" s="1">
        <v>44300</v>
      </c>
      <c r="B509" s="1"/>
      <c r="C509">
        <v>107.32</v>
      </c>
      <c r="D509">
        <v>90.38</v>
      </c>
      <c r="E509">
        <v>75.709625000000003</v>
      </c>
      <c r="G509" s="3">
        <v>3.0430592096324298E-3</v>
      </c>
      <c r="I509" s="11">
        <f t="shared" si="21"/>
        <v>-4.2679532380776042E-3</v>
      </c>
      <c r="J509" s="11">
        <f t="shared" si="22"/>
        <v>-7.2495606326890005E-3</v>
      </c>
      <c r="K509" s="11">
        <f t="shared" si="23"/>
        <v>1.1280101427688649E-3</v>
      </c>
    </row>
    <row r="510" spans="1:11" x14ac:dyDescent="0.15">
      <c r="A510" s="1">
        <v>44301</v>
      </c>
      <c r="B510" s="1"/>
      <c r="C510">
        <v>107.88</v>
      </c>
      <c r="D510">
        <v>90.2</v>
      </c>
      <c r="E510">
        <v>76.325689999999994</v>
      </c>
      <c r="G510" s="3">
        <v>3.8087374118083101E-3</v>
      </c>
      <c r="I510" s="11">
        <f t="shared" si="21"/>
        <v>5.2180395080134723E-3</v>
      </c>
      <c r="J510" s="11">
        <f t="shared" si="22"/>
        <v>-1.9915910599689335E-3</v>
      </c>
      <c r="K510" s="11">
        <f t="shared" si="23"/>
        <v>8.1372084460857863E-3</v>
      </c>
    </row>
    <row r="511" spans="1:11" x14ac:dyDescent="0.15">
      <c r="A511" s="1">
        <v>44302</v>
      </c>
      <c r="B511" s="1"/>
      <c r="C511">
        <v>108.7</v>
      </c>
      <c r="D511">
        <v>90.64</v>
      </c>
      <c r="E511">
        <v>76.647940000000006</v>
      </c>
      <c r="G511" s="3">
        <v>5.7388017825430408E-3</v>
      </c>
      <c r="I511" s="11">
        <f t="shared" si="21"/>
        <v>7.6010381905822211E-3</v>
      </c>
      <c r="J511" s="11">
        <f t="shared" si="22"/>
        <v>4.8780487804878092E-3</v>
      </c>
      <c r="K511" s="11">
        <f t="shared" si="23"/>
        <v>4.2220384774773745E-3</v>
      </c>
    </row>
    <row r="512" spans="1:11" x14ac:dyDescent="0.15">
      <c r="A512" s="1">
        <v>44305</v>
      </c>
      <c r="B512" s="1"/>
      <c r="C512">
        <v>106.48</v>
      </c>
      <c r="D512">
        <v>90.8</v>
      </c>
      <c r="E512">
        <v>76.714290000000005</v>
      </c>
      <c r="G512" s="3">
        <v>-4.7176319843855704E-3</v>
      </c>
      <c r="I512" s="11">
        <f t="shared" si="21"/>
        <v>-2.0423183072677098E-2</v>
      </c>
      <c r="J512" s="11">
        <f t="shared" si="22"/>
        <v>1.765225066195919E-3</v>
      </c>
      <c r="K512" s="11">
        <f t="shared" si="23"/>
        <v>8.6564622610851849E-4</v>
      </c>
    </row>
    <row r="513" spans="1:11" x14ac:dyDescent="0.15">
      <c r="A513" s="1">
        <v>44306</v>
      </c>
      <c r="B513" s="1"/>
      <c r="C513">
        <v>105.96</v>
      </c>
      <c r="D513">
        <v>84</v>
      </c>
      <c r="E513">
        <v>76.155079999999998</v>
      </c>
      <c r="G513" s="3">
        <v>-1.1673811228164702E-2</v>
      </c>
      <c r="I513" s="11">
        <f t="shared" si="21"/>
        <v>-4.8835462058604007E-3</v>
      </c>
      <c r="J513" s="11">
        <f t="shared" si="22"/>
        <v>-7.4889867841409608E-2</v>
      </c>
      <c r="K513" s="11">
        <f t="shared" si="23"/>
        <v>-7.2895154214424052E-3</v>
      </c>
    </row>
    <row r="514" spans="1:11" x14ac:dyDescent="0.15">
      <c r="A514" s="1">
        <v>44307</v>
      </c>
      <c r="B514" s="1"/>
      <c r="C514">
        <v>106.94</v>
      </c>
      <c r="D514">
        <v>83.8</v>
      </c>
      <c r="E514">
        <v>76.989140000000006</v>
      </c>
      <c r="G514" s="3">
        <v>1.1744597340368701E-2</v>
      </c>
      <c r="I514" s="11">
        <f t="shared" si="21"/>
        <v>9.2487731219328406E-3</v>
      </c>
      <c r="J514" s="11">
        <f t="shared" si="22"/>
        <v>-2.3809523809523725E-3</v>
      </c>
      <c r="K514" s="11">
        <f t="shared" si="23"/>
        <v>1.0952125583743255E-2</v>
      </c>
    </row>
    <row r="515" spans="1:11" x14ac:dyDescent="0.15">
      <c r="A515" s="1">
        <v>44308</v>
      </c>
      <c r="B515" s="1"/>
      <c r="C515">
        <v>110.02</v>
      </c>
      <c r="D515">
        <v>83.54</v>
      </c>
      <c r="E515">
        <v>76.932274000000007</v>
      </c>
      <c r="G515" s="3">
        <v>1.4099516803578399E-3</v>
      </c>
      <c r="I515" s="11">
        <f t="shared" si="21"/>
        <v>2.880119693285943E-2</v>
      </c>
      <c r="J515" s="11">
        <f t="shared" si="22"/>
        <v>-3.1026252983292757E-3</v>
      </c>
      <c r="K515" s="11">
        <f t="shared" si="23"/>
        <v>-7.3862365523236218E-4</v>
      </c>
    </row>
    <row r="516" spans="1:11" x14ac:dyDescent="0.15">
      <c r="A516" s="1">
        <v>44309</v>
      </c>
      <c r="B516" s="1"/>
      <c r="C516">
        <v>109.64</v>
      </c>
      <c r="D516">
        <v>83.26</v>
      </c>
      <c r="E516">
        <v>76.439419999999998</v>
      </c>
      <c r="G516" s="3">
        <v>-2.16970557225737E-3</v>
      </c>
      <c r="I516" s="11">
        <f t="shared" ref="I516:I579" si="24">(C516/C515)-1</f>
        <v>-3.4539174695509267E-3</v>
      </c>
      <c r="J516" s="11">
        <f t="shared" ref="J516:J579" si="25">(D516/D515)-1</f>
        <v>-3.351687814220794E-3</v>
      </c>
      <c r="K516" s="11">
        <f t="shared" ref="K516:K579" si="26">(E516/E515)-1</f>
        <v>-6.4063360456497742E-3</v>
      </c>
    </row>
    <row r="517" spans="1:11" x14ac:dyDescent="0.15">
      <c r="A517" s="1">
        <v>44312</v>
      </c>
      <c r="B517" s="1"/>
      <c r="C517">
        <v>108.54</v>
      </c>
      <c r="D517">
        <v>83.96</v>
      </c>
      <c r="E517">
        <v>76.230909999999994</v>
      </c>
      <c r="G517" s="3">
        <v>-3.4335846049980902E-3</v>
      </c>
      <c r="I517" s="11">
        <f t="shared" si="24"/>
        <v>-1.0032834731849682E-2</v>
      </c>
      <c r="J517" s="11">
        <f t="shared" si="25"/>
        <v>8.407398510689168E-3</v>
      </c>
      <c r="K517" s="11">
        <f t="shared" si="26"/>
        <v>-2.7277810323521612E-3</v>
      </c>
    </row>
    <row r="518" spans="1:11" x14ac:dyDescent="0.15">
      <c r="A518" s="1">
        <v>44313</v>
      </c>
      <c r="B518" s="1"/>
      <c r="C518">
        <v>108.12</v>
      </c>
      <c r="D518">
        <v>83.04</v>
      </c>
      <c r="E518">
        <v>74.9893</v>
      </c>
      <c r="G518" s="3">
        <v>-6.2715202455200202E-3</v>
      </c>
      <c r="I518" s="11">
        <f t="shared" si="24"/>
        <v>-3.8695411829740012E-3</v>
      </c>
      <c r="J518" s="11">
        <f t="shared" si="25"/>
        <v>-1.0957598856598194E-2</v>
      </c>
      <c r="K518" s="11">
        <f t="shared" si="26"/>
        <v>-1.6287487582136939E-2</v>
      </c>
    </row>
    <row r="519" spans="1:11" x14ac:dyDescent="0.15">
      <c r="A519" s="1">
        <v>44314</v>
      </c>
      <c r="B519" s="1"/>
      <c r="C519">
        <v>108.38</v>
      </c>
      <c r="D519">
        <v>83.78</v>
      </c>
      <c r="E519">
        <v>74.9893</v>
      </c>
      <c r="G519" s="3">
        <v>1.02545345390958E-3</v>
      </c>
      <c r="I519" s="11">
        <f t="shared" si="24"/>
        <v>2.404735479097253E-3</v>
      </c>
      <c r="J519" s="11">
        <f t="shared" si="25"/>
        <v>8.911368015414256E-3</v>
      </c>
      <c r="K519" s="11">
        <f t="shared" si="26"/>
        <v>0</v>
      </c>
    </row>
    <row r="520" spans="1:11" x14ac:dyDescent="0.15">
      <c r="A520" s="1">
        <v>44315</v>
      </c>
      <c r="B520" s="1"/>
      <c r="C520">
        <v>109.16</v>
      </c>
      <c r="D520">
        <v>82.48</v>
      </c>
      <c r="E520">
        <v>74.193150000000003</v>
      </c>
      <c r="G520" s="3">
        <v>-2.15665152392774E-3</v>
      </c>
      <c r="I520" s="11">
        <f t="shared" si="24"/>
        <v>7.1968997970104365E-3</v>
      </c>
      <c r="J520" s="11">
        <f t="shared" si="25"/>
        <v>-1.5516829792313169E-2</v>
      </c>
      <c r="K520" s="11">
        <f t="shared" si="26"/>
        <v>-1.0616848003648482E-2</v>
      </c>
    </row>
    <row r="521" spans="1:11" x14ac:dyDescent="0.15">
      <c r="A521" s="1">
        <v>44316</v>
      </c>
      <c r="B521" s="1"/>
      <c r="C521">
        <v>108.88</v>
      </c>
      <c r="D521">
        <v>84.88</v>
      </c>
      <c r="E521">
        <v>73.889859999999999</v>
      </c>
      <c r="G521" s="3">
        <v>-5.1596556374160496E-3</v>
      </c>
      <c r="I521" s="11">
        <f t="shared" si="24"/>
        <v>-2.565042139977991E-3</v>
      </c>
      <c r="J521" s="11">
        <f t="shared" si="25"/>
        <v>2.9097963142579841E-2</v>
      </c>
      <c r="K521" s="11">
        <f t="shared" si="26"/>
        <v>-4.0878436890737779E-3</v>
      </c>
    </row>
    <row r="522" spans="1:11" x14ac:dyDescent="0.15">
      <c r="A522" s="1">
        <v>44319</v>
      </c>
      <c r="B522" s="1"/>
      <c r="C522">
        <v>109.2</v>
      </c>
      <c r="D522">
        <v>86.06</v>
      </c>
      <c r="E522">
        <v>74.458534</v>
      </c>
      <c r="G522" s="3">
        <v>8.7694848273880393E-3</v>
      </c>
      <c r="I522" s="11">
        <f t="shared" si="24"/>
        <v>2.9390154298309934E-3</v>
      </c>
      <c r="J522" s="11">
        <f t="shared" si="25"/>
        <v>1.3901979264844488E-2</v>
      </c>
      <c r="K522" s="11">
        <f t="shared" si="26"/>
        <v>7.6962386990582221E-3</v>
      </c>
    </row>
    <row r="523" spans="1:11" x14ac:dyDescent="0.15">
      <c r="A523" s="1">
        <v>44320</v>
      </c>
      <c r="B523" s="1"/>
      <c r="C523">
        <v>107.96</v>
      </c>
      <c r="D523">
        <v>84.54</v>
      </c>
      <c r="E523">
        <v>73.937256000000005</v>
      </c>
      <c r="G523" s="3">
        <v>-1.33175934362934E-2</v>
      </c>
      <c r="I523" s="11">
        <f t="shared" si="24"/>
        <v>-1.1355311355311426E-2</v>
      </c>
      <c r="J523" s="11">
        <f t="shared" si="25"/>
        <v>-1.7662096211945144E-2</v>
      </c>
      <c r="K523" s="11">
        <f t="shared" si="26"/>
        <v>-7.0009167787267179E-3</v>
      </c>
    </row>
    <row r="524" spans="1:11" x14ac:dyDescent="0.15">
      <c r="A524" s="1">
        <v>44321</v>
      </c>
      <c r="B524" s="1"/>
      <c r="C524">
        <v>108.72</v>
      </c>
      <c r="D524">
        <v>85.8</v>
      </c>
      <c r="E524">
        <v>74.761830000000003</v>
      </c>
      <c r="G524" s="3">
        <v>1.2574094224388299E-2</v>
      </c>
      <c r="I524" s="11">
        <f t="shared" si="24"/>
        <v>7.0396443127085373E-3</v>
      </c>
      <c r="J524" s="11">
        <f t="shared" si="25"/>
        <v>1.4904187366926891E-2</v>
      </c>
      <c r="K524" s="11">
        <f t="shared" si="26"/>
        <v>1.1152347877232627E-2</v>
      </c>
    </row>
    <row r="525" spans="1:11" x14ac:dyDescent="0.15">
      <c r="A525" s="1">
        <v>44322</v>
      </c>
      <c r="B525" s="1"/>
      <c r="C525">
        <v>108.9</v>
      </c>
      <c r="D525">
        <v>87.1</v>
      </c>
      <c r="E525">
        <v>74.951390000000004</v>
      </c>
      <c r="G525" s="3">
        <v>2.0049052624559999E-4</v>
      </c>
      <c r="I525" s="11">
        <f t="shared" si="24"/>
        <v>1.6556291390728006E-3</v>
      </c>
      <c r="J525" s="11">
        <f t="shared" si="25"/>
        <v>1.5151515151515138E-2</v>
      </c>
      <c r="K525" s="11">
        <f t="shared" si="26"/>
        <v>2.5355184590853952E-3</v>
      </c>
    </row>
    <row r="526" spans="1:11" x14ac:dyDescent="0.15">
      <c r="A526" s="1">
        <v>44323</v>
      </c>
      <c r="B526" s="1"/>
      <c r="C526">
        <v>109.12</v>
      </c>
      <c r="D526">
        <v>87.74</v>
      </c>
      <c r="E526">
        <v>75.339979999999997</v>
      </c>
      <c r="G526" s="3">
        <v>5.6218606752314005E-3</v>
      </c>
      <c r="I526" s="11">
        <f t="shared" si="24"/>
        <v>2.0202020202020332E-3</v>
      </c>
      <c r="J526" s="11">
        <f t="shared" si="25"/>
        <v>7.347876004592413E-3</v>
      </c>
      <c r="K526" s="11">
        <f t="shared" si="26"/>
        <v>5.1845602863400675E-3</v>
      </c>
    </row>
    <row r="527" spans="1:11" x14ac:dyDescent="0.15">
      <c r="A527" s="1">
        <v>44326</v>
      </c>
      <c r="B527" s="1"/>
      <c r="C527">
        <v>109</v>
      </c>
      <c r="D527">
        <v>88.1</v>
      </c>
      <c r="E527">
        <v>75.292595000000006</v>
      </c>
      <c r="G527" s="3">
        <v>-4.4659074827654299E-3</v>
      </c>
      <c r="I527" s="11">
        <f t="shared" si="24"/>
        <v>-1.0997067448680342E-3</v>
      </c>
      <c r="J527" s="11">
        <f t="shared" si="25"/>
        <v>4.103031684522529E-3</v>
      </c>
      <c r="K527" s="11">
        <f t="shared" si="26"/>
        <v>-6.2894893255871498E-4</v>
      </c>
    </row>
    <row r="528" spans="1:11" x14ac:dyDescent="0.15">
      <c r="A528" s="1">
        <v>44327</v>
      </c>
      <c r="B528" s="1"/>
      <c r="C528">
        <v>108.24</v>
      </c>
      <c r="D528">
        <v>86.5</v>
      </c>
      <c r="E528">
        <v>74.79974</v>
      </c>
      <c r="G528" s="3">
        <v>-1.2077313458667799E-2</v>
      </c>
      <c r="I528" s="11">
        <f t="shared" si="24"/>
        <v>-6.9724770642202172E-3</v>
      </c>
      <c r="J528" s="11">
        <f t="shared" si="25"/>
        <v>-1.8161180476730876E-2</v>
      </c>
      <c r="K528" s="11">
        <f t="shared" si="26"/>
        <v>-6.5458628434842403E-3</v>
      </c>
    </row>
    <row r="529" spans="1:11" x14ac:dyDescent="0.15">
      <c r="A529" s="1">
        <v>44328</v>
      </c>
      <c r="B529" s="1"/>
      <c r="C529">
        <v>108.42</v>
      </c>
      <c r="D529">
        <v>87.16</v>
      </c>
      <c r="E529">
        <v>75.870750000000001</v>
      </c>
      <c r="G529" s="3">
        <v>4.0566508188610798E-3</v>
      </c>
      <c r="I529" s="11">
        <f t="shared" si="24"/>
        <v>1.662971175166339E-3</v>
      </c>
      <c r="J529" s="11">
        <f t="shared" si="25"/>
        <v>7.6300578034682598E-3</v>
      </c>
      <c r="K529" s="11">
        <f t="shared" si="26"/>
        <v>1.431836527774033E-2</v>
      </c>
    </row>
    <row r="530" spans="1:11" x14ac:dyDescent="0.15">
      <c r="A530" s="1">
        <v>44330</v>
      </c>
      <c r="B530" s="1"/>
      <c r="C530">
        <v>108.84</v>
      </c>
      <c r="D530">
        <v>88.12</v>
      </c>
      <c r="E530">
        <v>76.287769999999995</v>
      </c>
      <c r="G530" s="3">
        <v>7.8726817739245211E-3</v>
      </c>
      <c r="I530" s="11">
        <f t="shared" si="24"/>
        <v>3.8738240177089711E-3</v>
      </c>
      <c r="J530" s="11">
        <f t="shared" si="25"/>
        <v>1.1014226709499919E-2</v>
      </c>
      <c r="K530" s="11">
        <f t="shared" si="26"/>
        <v>5.4964528490886178E-3</v>
      </c>
    </row>
    <row r="531" spans="1:11" x14ac:dyDescent="0.15">
      <c r="A531" s="1">
        <v>44333</v>
      </c>
      <c r="B531" s="1"/>
      <c r="C531">
        <v>109.62</v>
      </c>
      <c r="D531">
        <v>87.88</v>
      </c>
      <c r="E531">
        <v>75.965530000000001</v>
      </c>
      <c r="G531" s="3">
        <v>1.31275731224334E-3</v>
      </c>
      <c r="I531" s="11">
        <f t="shared" si="24"/>
        <v>7.1664829106945493E-3</v>
      </c>
      <c r="J531" s="11">
        <f t="shared" si="25"/>
        <v>-2.7235587834771868E-3</v>
      </c>
      <c r="K531" s="11">
        <f t="shared" si="26"/>
        <v>-4.2240060235080312E-3</v>
      </c>
    </row>
    <row r="532" spans="1:11" x14ac:dyDescent="0.15">
      <c r="A532" s="1">
        <v>44334</v>
      </c>
      <c r="B532" s="1"/>
      <c r="C532">
        <v>109.42</v>
      </c>
      <c r="D532">
        <v>87.56</v>
      </c>
      <c r="E532">
        <v>75.557975999999996</v>
      </c>
      <c r="G532" s="3">
        <v>5.7278961249340699E-4</v>
      </c>
      <c r="I532" s="11">
        <f t="shared" si="24"/>
        <v>-1.8244845831052459E-3</v>
      </c>
      <c r="J532" s="11">
        <f t="shared" si="25"/>
        <v>-3.6413290851159408E-3</v>
      </c>
      <c r="K532" s="11">
        <f t="shared" si="26"/>
        <v>-5.3649859350682894E-3</v>
      </c>
    </row>
    <row r="533" spans="1:11" x14ac:dyDescent="0.15">
      <c r="A533" s="1">
        <v>44335</v>
      </c>
      <c r="B533" s="1"/>
      <c r="C533">
        <v>109.34</v>
      </c>
      <c r="D533">
        <v>85.62</v>
      </c>
      <c r="E533">
        <v>74.932434000000001</v>
      </c>
      <c r="G533" s="3">
        <v>-8.6655690918987505E-3</v>
      </c>
      <c r="I533" s="11">
        <f t="shared" si="24"/>
        <v>-7.3112776457684436E-4</v>
      </c>
      <c r="J533" s="11">
        <f t="shared" si="25"/>
        <v>-2.215623572407488E-2</v>
      </c>
      <c r="K533" s="11">
        <f t="shared" si="26"/>
        <v>-8.2789671337939463E-3</v>
      </c>
    </row>
    <row r="534" spans="1:11" x14ac:dyDescent="0.15">
      <c r="A534" s="1">
        <v>44336</v>
      </c>
      <c r="B534" s="1"/>
      <c r="C534">
        <v>110.44</v>
      </c>
      <c r="D534">
        <v>85.6</v>
      </c>
      <c r="E534">
        <v>75.036689999999993</v>
      </c>
      <c r="G534" s="3">
        <v>9.6773008833754802E-3</v>
      </c>
      <c r="I534" s="11">
        <f t="shared" si="24"/>
        <v>1.0060362173038184E-2</v>
      </c>
      <c r="J534" s="11">
        <f t="shared" si="25"/>
        <v>-2.335902826443581E-4</v>
      </c>
      <c r="K534" s="11">
        <f t="shared" si="26"/>
        <v>1.3913334244552988E-3</v>
      </c>
    </row>
    <row r="535" spans="1:11" x14ac:dyDescent="0.15">
      <c r="A535" s="1">
        <v>44337</v>
      </c>
      <c r="B535" s="1"/>
      <c r="C535">
        <v>110.54</v>
      </c>
      <c r="D535">
        <v>85.78</v>
      </c>
      <c r="E535">
        <v>75.159903999999997</v>
      </c>
      <c r="G535" s="3">
        <v>6.5900838073662503E-3</v>
      </c>
      <c r="I535" s="11">
        <f t="shared" si="24"/>
        <v>9.05469032959072E-4</v>
      </c>
      <c r="J535" s="11">
        <f t="shared" si="25"/>
        <v>2.1028037383177267E-3</v>
      </c>
      <c r="K535" s="11">
        <f t="shared" si="26"/>
        <v>1.6420500424525475E-3</v>
      </c>
    </row>
    <row r="536" spans="1:11" x14ac:dyDescent="0.15">
      <c r="A536" s="1">
        <v>44341</v>
      </c>
      <c r="B536" s="1"/>
      <c r="C536">
        <v>111.62</v>
      </c>
      <c r="D536">
        <v>85.82</v>
      </c>
      <c r="E536">
        <v>75.302070000000001</v>
      </c>
      <c r="G536" s="3">
        <v>7.1411676650789905E-3</v>
      </c>
      <c r="I536" s="11">
        <f t="shared" si="24"/>
        <v>9.7702189252759641E-3</v>
      </c>
      <c r="J536" s="11">
        <f t="shared" si="25"/>
        <v>4.6630916297485392E-4</v>
      </c>
      <c r="K536" s="11">
        <f t="shared" si="26"/>
        <v>1.891513858240268E-3</v>
      </c>
    </row>
    <row r="537" spans="1:11" x14ac:dyDescent="0.15">
      <c r="A537" s="1">
        <v>44342</v>
      </c>
      <c r="B537" s="1"/>
      <c r="C537">
        <v>111.78</v>
      </c>
      <c r="D537">
        <v>85.74</v>
      </c>
      <c r="E537">
        <v>75.813879999999997</v>
      </c>
      <c r="G537" s="3">
        <v>3.8028005478731803E-3</v>
      </c>
      <c r="I537" s="11">
        <f t="shared" si="24"/>
        <v>1.4334348683031628E-3</v>
      </c>
      <c r="J537" s="11">
        <f t="shared" si="25"/>
        <v>-9.3218364017710886E-4</v>
      </c>
      <c r="K537" s="11">
        <f t="shared" si="26"/>
        <v>6.796758707961148E-3</v>
      </c>
    </row>
    <row r="538" spans="1:11" x14ac:dyDescent="0.15">
      <c r="A538" s="1">
        <v>44343</v>
      </c>
      <c r="B538" s="1"/>
      <c r="C538">
        <v>110.6</v>
      </c>
      <c r="D538">
        <v>86.7</v>
      </c>
      <c r="E538">
        <v>75.396860000000004</v>
      </c>
      <c r="G538" s="3">
        <v>-7.4609531984914902E-4</v>
      </c>
      <c r="I538" s="11">
        <f t="shared" si="24"/>
        <v>-1.055645016997675E-2</v>
      </c>
      <c r="J538" s="11">
        <f t="shared" si="25"/>
        <v>1.1196641007697794E-2</v>
      </c>
      <c r="K538" s="11">
        <f t="shared" si="26"/>
        <v>-5.5005758839937746E-3</v>
      </c>
    </row>
    <row r="539" spans="1:11" x14ac:dyDescent="0.15">
      <c r="A539" s="1">
        <v>44344</v>
      </c>
      <c r="B539" s="1"/>
      <c r="C539">
        <v>111.12</v>
      </c>
      <c r="D539">
        <v>87.08</v>
      </c>
      <c r="E539">
        <v>75.444243999999998</v>
      </c>
      <c r="G539" s="3">
        <v>7.5736000238959501E-3</v>
      </c>
      <c r="I539" s="11">
        <f t="shared" si="24"/>
        <v>4.701627486437765E-3</v>
      </c>
      <c r="J539" s="11">
        <f t="shared" si="25"/>
        <v>4.3829296424451325E-3</v>
      </c>
      <c r="K539" s="11">
        <f t="shared" si="26"/>
        <v>6.2846118525361483E-4</v>
      </c>
    </row>
    <row r="540" spans="1:11" x14ac:dyDescent="0.15">
      <c r="A540" s="1">
        <v>44348</v>
      </c>
      <c r="B540" s="1"/>
      <c r="C540">
        <v>110.78</v>
      </c>
      <c r="D540">
        <v>87.02</v>
      </c>
      <c r="E540">
        <v>75.159903999999997</v>
      </c>
      <c r="G540" s="3">
        <v>7.6364646866666709E-4</v>
      </c>
      <c r="I540" s="11">
        <f t="shared" si="24"/>
        <v>-3.0597552195824607E-3</v>
      </c>
      <c r="J540" s="11">
        <f t="shared" si="25"/>
        <v>-6.8902158934314173E-4</v>
      </c>
      <c r="K540" s="11">
        <f t="shared" si="26"/>
        <v>-3.7688759927132498E-3</v>
      </c>
    </row>
    <row r="541" spans="1:11" x14ac:dyDescent="0.15">
      <c r="A541" s="1">
        <v>44349</v>
      </c>
      <c r="B541" s="1"/>
      <c r="C541">
        <v>111.52</v>
      </c>
      <c r="D541">
        <v>86.56</v>
      </c>
      <c r="E541">
        <v>75.870750000000001</v>
      </c>
      <c r="G541" s="3">
        <v>3.1017052568766902E-3</v>
      </c>
      <c r="I541" s="11">
        <f t="shared" si="24"/>
        <v>6.679906120238277E-3</v>
      </c>
      <c r="J541" s="11">
        <f t="shared" si="25"/>
        <v>-5.2861411169845551E-3</v>
      </c>
      <c r="K541" s="11">
        <f t="shared" si="26"/>
        <v>9.4577821706638421E-3</v>
      </c>
    </row>
    <row r="542" spans="1:11" x14ac:dyDescent="0.15">
      <c r="A542" s="1">
        <v>44350</v>
      </c>
      <c r="B542" s="1"/>
      <c r="C542">
        <v>111.82</v>
      </c>
      <c r="D542">
        <v>86.64</v>
      </c>
      <c r="E542">
        <v>76.410995</v>
      </c>
      <c r="G542" s="3">
        <v>3.5091516156513501E-3</v>
      </c>
      <c r="I542" s="11">
        <f t="shared" si="24"/>
        <v>2.6901004304160647E-3</v>
      </c>
      <c r="J542" s="11">
        <f t="shared" si="25"/>
        <v>9.242144177448175E-4</v>
      </c>
      <c r="K542" s="11">
        <f t="shared" si="26"/>
        <v>7.1205965408276395E-3</v>
      </c>
    </row>
    <row r="543" spans="1:11" x14ac:dyDescent="0.15">
      <c r="A543" s="1">
        <v>44351</v>
      </c>
      <c r="B543" s="1"/>
      <c r="C543">
        <v>112.9</v>
      </c>
      <c r="D543">
        <v>86.26</v>
      </c>
      <c r="E543">
        <v>76.790109999999999</v>
      </c>
      <c r="G543" s="3">
        <v>5.2198163685426204E-3</v>
      </c>
      <c r="I543" s="11">
        <f t="shared" si="24"/>
        <v>9.6583795385440929E-3</v>
      </c>
      <c r="J543" s="11">
        <f t="shared" si="25"/>
        <v>-4.3859649122806044E-3</v>
      </c>
      <c r="K543" s="11">
        <f t="shared" si="26"/>
        <v>4.9615241890252904E-3</v>
      </c>
    </row>
    <row r="544" spans="1:11" x14ac:dyDescent="0.15">
      <c r="A544" s="1">
        <v>44354</v>
      </c>
      <c r="B544" s="1"/>
      <c r="C544">
        <v>112.82</v>
      </c>
      <c r="D544">
        <v>85.54</v>
      </c>
      <c r="E544">
        <v>76.572109999999995</v>
      </c>
      <c r="G544" s="3">
        <v>5.1837973220367692E-3</v>
      </c>
      <c r="I544" s="11">
        <f t="shared" si="24"/>
        <v>-7.0859167404790924E-4</v>
      </c>
      <c r="J544" s="11">
        <f t="shared" si="25"/>
        <v>-8.3468583352654946E-3</v>
      </c>
      <c r="K544" s="11">
        <f t="shared" si="26"/>
        <v>-2.8389072499049872E-3</v>
      </c>
    </row>
    <row r="545" spans="1:11" x14ac:dyDescent="0.15">
      <c r="A545" s="1">
        <v>44355</v>
      </c>
      <c r="B545" s="1"/>
      <c r="C545">
        <v>113.4</v>
      </c>
      <c r="D545">
        <v>84.86</v>
      </c>
      <c r="E545">
        <v>76.183520000000001</v>
      </c>
      <c r="G545" s="3">
        <v>2.25502399456001E-3</v>
      </c>
      <c r="I545" s="11">
        <f t="shared" si="24"/>
        <v>5.1409324587841088E-3</v>
      </c>
      <c r="J545" s="11">
        <f t="shared" si="25"/>
        <v>-7.9494973111995382E-3</v>
      </c>
      <c r="K545" s="11">
        <f t="shared" si="26"/>
        <v>-5.0748242408363842E-3</v>
      </c>
    </row>
    <row r="546" spans="1:11" x14ac:dyDescent="0.15">
      <c r="A546" s="1">
        <v>44356</v>
      </c>
      <c r="B546" s="1"/>
      <c r="C546">
        <v>113.92</v>
      </c>
      <c r="D546">
        <v>83.88</v>
      </c>
      <c r="E546">
        <v>77.955894000000001</v>
      </c>
      <c r="G546" s="3">
        <v>1.12559822147892E-2</v>
      </c>
      <c r="I546" s="11">
        <f t="shared" si="24"/>
        <v>4.5855379188712853E-3</v>
      </c>
      <c r="J546" s="11">
        <f t="shared" si="25"/>
        <v>-1.1548432712703338E-2</v>
      </c>
      <c r="K546" s="11">
        <f t="shared" si="26"/>
        <v>2.3264532801844817E-2</v>
      </c>
    </row>
    <row r="547" spans="1:11" x14ac:dyDescent="0.15">
      <c r="A547" s="1">
        <v>44357</v>
      </c>
      <c r="B547" s="1"/>
      <c r="C547">
        <v>113.74</v>
      </c>
      <c r="D547">
        <v>83.8</v>
      </c>
      <c r="E547">
        <v>79.197495000000004</v>
      </c>
      <c r="G547" s="3">
        <v>1.9259002405762602E-3</v>
      </c>
      <c r="I547" s="11">
        <f t="shared" si="24"/>
        <v>-1.5800561797753021E-3</v>
      </c>
      <c r="J547" s="11">
        <f t="shared" si="25"/>
        <v>-9.5374344301379921E-4</v>
      </c>
      <c r="K547" s="11">
        <f t="shared" si="26"/>
        <v>1.5926967626078481E-2</v>
      </c>
    </row>
    <row r="548" spans="1:11" x14ac:dyDescent="0.15">
      <c r="A548" s="1">
        <v>44358</v>
      </c>
      <c r="B548" s="1"/>
      <c r="C548">
        <v>113.82</v>
      </c>
      <c r="D548">
        <v>84.48</v>
      </c>
      <c r="E548">
        <v>78.970029999999994</v>
      </c>
      <c r="G548" s="3">
        <v>2.5823247986092E-3</v>
      </c>
      <c r="I548" s="11">
        <f t="shared" si="24"/>
        <v>7.0335853701419815E-4</v>
      </c>
      <c r="J548" s="11">
        <f t="shared" si="25"/>
        <v>8.1145584725537123E-3</v>
      </c>
      <c r="K548" s="11">
        <f t="shared" si="26"/>
        <v>-2.8721236700732788E-3</v>
      </c>
    </row>
    <row r="549" spans="1:11" x14ac:dyDescent="0.15">
      <c r="A549" s="1">
        <v>44361</v>
      </c>
      <c r="B549" s="1"/>
      <c r="C549">
        <v>113.82</v>
      </c>
      <c r="D549">
        <v>84.8</v>
      </c>
      <c r="E549">
        <v>79.462874999999997</v>
      </c>
      <c r="G549" s="3">
        <v>2.1200699218801799E-3</v>
      </c>
      <c r="I549" s="11">
        <f t="shared" si="24"/>
        <v>0</v>
      </c>
      <c r="J549" s="11">
        <f t="shared" si="25"/>
        <v>3.7878787878786735E-3</v>
      </c>
      <c r="K549" s="11">
        <f t="shared" si="26"/>
        <v>6.2409119003754565E-3</v>
      </c>
    </row>
    <row r="550" spans="1:11" x14ac:dyDescent="0.15">
      <c r="A550" s="1">
        <v>44362</v>
      </c>
      <c r="B550" s="1"/>
      <c r="C550">
        <v>114.6</v>
      </c>
      <c r="D550">
        <v>85.36</v>
      </c>
      <c r="E550">
        <v>79.889390000000006</v>
      </c>
      <c r="G550" s="3">
        <v>4.68278344056471E-3</v>
      </c>
      <c r="I550" s="11">
        <f t="shared" si="24"/>
        <v>6.8529256721139298E-3</v>
      </c>
      <c r="J550" s="11">
        <f t="shared" si="25"/>
        <v>6.6037735849056034E-3</v>
      </c>
      <c r="K550" s="11">
        <f t="shared" si="26"/>
        <v>5.3674750630405832E-3</v>
      </c>
    </row>
    <row r="551" spans="1:11" x14ac:dyDescent="0.15">
      <c r="A551" s="1">
        <v>44363</v>
      </c>
      <c r="B551" s="1"/>
      <c r="C551">
        <v>114.76</v>
      </c>
      <c r="D551">
        <v>86.16</v>
      </c>
      <c r="E551">
        <v>80.732924999999994</v>
      </c>
      <c r="G551" s="3">
        <v>5.0376201959423297E-3</v>
      </c>
      <c r="I551" s="11">
        <f t="shared" si="24"/>
        <v>1.3961605584642545E-3</v>
      </c>
      <c r="J551" s="11">
        <f t="shared" si="25"/>
        <v>9.3720712277411966E-3</v>
      </c>
      <c r="K551" s="11">
        <f t="shared" si="26"/>
        <v>1.0558786341965831E-2</v>
      </c>
    </row>
    <row r="552" spans="1:11" x14ac:dyDescent="0.15">
      <c r="A552" s="1">
        <v>44364</v>
      </c>
      <c r="B552" s="1"/>
      <c r="C552">
        <v>115.46</v>
      </c>
      <c r="D552">
        <v>86.36</v>
      </c>
      <c r="E552">
        <v>81.443759999999997</v>
      </c>
      <c r="G552" s="3">
        <v>2.42683638659202E-3</v>
      </c>
      <c r="I552" s="11">
        <f t="shared" si="24"/>
        <v>6.0996863018472069E-3</v>
      </c>
      <c r="J552" s="11">
        <f t="shared" si="25"/>
        <v>2.3212627669453312E-3</v>
      </c>
      <c r="K552" s="11">
        <f t="shared" si="26"/>
        <v>8.8047720307420363E-3</v>
      </c>
    </row>
    <row r="553" spans="1:11" x14ac:dyDescent="0.15">
      <c r="A553" s="1">
        <v>44365</v>
      </c>
      <c r="B553" s="1"/>
      <c r="C553">
        <v>115.5</v>
      </c>
      <c r="D553">
        <v>85.12</v>
      </c>
      <c r="E553">
        <v>81.244730000000004</v>
      </c>
      <c r="G553" s="3">
        <v>-5.8161543700491203E-3</v>
      </c>
      <c r="I553" s="11">
        <f t="shared" si="24"/>
        <v>3.4644032565389615E-4</v>
      </c>
      <c r="J553" s="11">
        <f t="shared" si="25"/>
        <v>-1.4358499305233807E-2</v>
      </c>
      <c r="K553" s="11">
        <f t="shared" si="26"/>
        <v>-2.4437722423423791E-3</v>
      </c>
    </row>
    <row r="554" spans="1:11" x14ac:dyDescent="0.15">
      <c r="A554" s="1">
        <v>44368</v>
      </c>
      <c r="B554" s="1"/>
      <c r="C554">
        <v>116.2</v>
      </c>
      <c r="D554">
        <v>85.14</v>
      </c>
      <c r="E554">
        <v>81.661760000000001</v>
      </c>
      <c r="G554" s="3">
        <v>4.5538303210414998E-3</v>
      </c>
      <c r="I554" s="11">
        <f t="shared" si="24"/>
        <v>6.0606060606060996E-3</v>
      </c>
      <c r="J554" s="11">
        <f t="shared" si="25"/>
        <v>2.3496240601494911E-4</v>
      </c>
      <c r="K554" s="11">
        <f t="shared" si="26"/>
        <v>5.1330098579931427E-3</v>
      </c>
    </row>
    <row r="555" spans="1:11" x14ac:dyDescent="0.15">
      <c r="A555" s="1">
        <v>44369</v>
      </c>
      <c r="B555" s="1"/>
      <c r="C555">
        <v>116.24</v>
      </c>
      <c r="D555">
        <v>85.1</v>
      </c>
      <c r="E555">
        <v>81.311070000000001</v>
      </c>
      <c r="G555" s="3">
        <v>-1.0960307231168099E-3</v>
      </c>
      <c r="I555" s="11">
        <f t="shared" si="24"/>
        <v>3.4423407917372195E-4</v>
      </c>
      <c r="J555" s="11">
        <f t="shared" si="25"/>
        <v>-4.6981442330285006E-4</v>
      </c>
      <c r="K555" s="11">
        <f t="shared" si="26"/>
        <v>-4.2944212811479865E-3</v>
      </c>
    </row>
    <row r="556" spans="1:11" x14ac:dyDescent="0.15">
      <c r="A556" s="1">
        <v>44370</v>
      </c>
      <c r="B556" s="1"/>
      <c r="C556">
        <v>115.66</v>
      </c>
      <c r="D556">
        <v>84.6</v>
      </c>
      <c r="E556">
        <v>80.514930000000007</v>
      </c>
      <c r="G556" s="3">
        <v>-6.9985639859810799E-3</v>
      </c>
      <c r="I556" s="11">
        <f t="shared" si="24"/>
        <v>-4.9896765313145464E-3</v>
      </c>
      <c r="J556" s="11">
        <f t="shared" si="25"/>
        <v>-5.8754406580493468E-3</v>
      </c>
      <c r="K556" s="11">
        <f t="shared" si="26"/>
        <v>-9.7912867214758892E-3</v>
      </c>
    </row>
    <row r="557" spans="1:11" x14ac:dyDescent="0.15">
      <c r="A557" s="1">
        <v>44371</v>
      </c>
      <c r="B557" s="1"/>
      <c r="C557">
        <v>116</v>
      </c>
      <c r="D557">
        <v>85.08</v>
      </c>
      <c r="E557">
        <v>80.638144999999994</v>
      </c>
      <c r="G557" s="3">
        <v>7.9858797677816399E-3</v>
      </c>
      <c r="I557" s="11">
        <f t="shared" si="24"/>
        <v>2.9396507003285333E-3</v>
      </c>
      <c r="J557" s="11">
        <f t="shared" si="25"/>
        <v>5.6737588652482351E-3</v>
      </c>
      <c r="K557" s="11">
        <f t="shared" si="26"/>
        <v>1.5303372927231162E-3</v>
      </c>
    </row>
    <row r="558" spans="1:11" x14ac:dyDescent="0.15">
      <c r="A558" s="1">
        <v>44372</v>
      </c>
      <c r="B558" s="1"/>
      <c r="C558">
        <v>115.9</v>
      </c>
      <c r="D558">
        <v>84.96</v>
      </c>
      <c r="E558">
        <v>80.240074000000007</v>
      </c>
      <c r="G558" s="3">
        <v>5.0506362933022599E-4</v>
      </c>
      <c r="I558" s="11">
        <f t="shared" si="24"/>
        <v>-8.6206896551721535E-4</v>
      </c>
      <c r="J558" s="11">
        <f t="shared" si="25"/>
        <v>-1.4104372355431272E-3</v>
      </c>
      <c r="K558" s="11">
        <f t="shared" si="26"/>
        <v>-4.9365098862329537E-3</v>
      </c>
    </row>
    <row r="559" spans="1:11" x14ac:dyDescent="0.15">
      <c r="A559" s="1">
        <v>44375</v>
      </c>
      <c r="B559" s="1"/>
      <c r="C559">
        <v>116.12</v>
      </c>
      <c r="D559">
        <v>84.14</v>
      </c>
      <c r="E559">
        <v>80.477019999999996</v>
      </c>
      <c r="G559" s="3">
        <v>7.894869531770431E-4</v>
      </c>
      <c r="I559" s="11">
        <f t="shared" si="24"/>
        <v>1.8981880931838724E-3</v>
      </c>
      <c r="J559" s="11">
        <f t="shared" si="25"/>
        <v>-9.6516007532956305E-3</v>
      </c>
      <c r="K559" s="11">
        <f t="shared" si="26"/>
        <v>2.9529633783735854E-3</v>
      </c>
    </row>
    <row r="560" spans="1:11" x14ac:dyDescent="0.15">
      <c r="A560" s="1">
        <v>44376</v>
      </c>
      <c r="B560" s="1"/>
      <c r="C560">
        <v>116.3</v>
      </c>
      <c r="D560">
        <v>84.28</v>
      </c>
      <c r="E560">
        <v>80.154769999999999</v>
      </c>
      <c r="G560" s="3">
        <v>1.6054345941935999E-3</v>
      </c>
      <c r="I560" s="11">
        <f t="shared" si="24"/>
        <v>1.5501205649328664E-3</v>
      </c>
      <c r="J560" s="11">
        <f t="shared" si="25"/>
        <v>1.6638935108153063E-3</v>
      </c>
      <c r="K560" s="11">
        <f t="shared" si="26"/>
        <v>-4.0042486662651422E-3</v>
      </c>
    </row>
    <row r="561" spans="1:11" x14ac:dyDescent="0.15">
      <c r="A561" s="1">
        <v>44377</v>
      </c>
      <c r="B561" s="1"/>
      <c r="C561">
        <v>115.22</v>
      </c>
      <c r="D561">
        <v>83.48</v>
      </c>
      <c r="E561">
        <v>79.917820000000006</v>
      </c>
      <c r="G561" s="3">
        <v>-7.1274398605419799E-3</v>
      </c>
      <c r="I561" s="11">
        <f t="shared" si="24"/>
        <v>-9.2863284608770691E-3</v>
      </c>
      <c r="J561" s="11">
        <f t="shared" si="25"/>
        <v>-9.49216896060745E-3</v>
      </c>
      <c r="K561" s="11">
        <f t="shared" si="26"/>
        <v>-2.9561559468013199E-3</v>
      </c>
    </row>
    <row r="562" spans="1:11" x14ac:dyDescent="0.15">
      <c r="A562" s="1">
        <v>44378</v>
      </c>
      <c r="B562" s="1"/>
      <c r="C562">
        <v>115.56</v>
      </c>
      <c r="D562">
        <v>84.06</v>
      </c>
      <c r="E562">
        <v>80.012596000000002</v>
      </c>
      <c r="G562" s="3">
        <v>2.8723924576448102E-3</v>
      </c>
      <c r="I562" s="11">
        <f t="shared" si="24"/>
        <v>2.9508765839263429E-3</v>
      </c>
      <c r="J562" s="11">
        <f t="shared" si="25"/>
        <v>6.9477719214183775E-3</v>
      </c>
      <c r="K562" s="11">
        <f t="shared" si="26"/>
        <v>1.1859182345064223E-3</v>
      </c>
    </row>
    <row r="563" spans="1:11" x14ac:dyDescent="0.15">
      <c r="A563" s="1">
        <v>44379</v>
      </c>
      <c r="B563" s="1"/>
      <c r="C563">
        <v>115.62</v>
      </c>
      <c r="D563">
        <v>83.96</v>
      </c>
      <c r="E563">
        <v>80.107376000000002</v>
      </c>
      <c r="G563" s="3">
        <v>-1.0175703812904601E-3</v>
      </c>
      <c r="I563" s="11">
        <f t="shared" si="24"/>
        <v>5.1921079958461291E-4</v>
      </c>
      <c r="J563" s="11">
        <f t="shared" si="25"/>
        <v>-1.1896264572924808E-3</v>
      </c>
      <c r="K563" s="11">
        <f t="shared" si="26"/>
        <v>1.184563490478352E-3</v>
      </c>
    </row>
    <row r="564" spans="1:11" x14ac:dyDescent="0.15">
      <c r="A564" s="1">
        <v>44383</v>
      </c>
      <c r="B564" s="1"/>
      <c r="C564">
        <v>115.08</v>
      </c>
      <c r="D564">
        <v>82.78</v>
      </c>
      <c r="E564">
        <v>80.135819999999995</v>
      </c>
      <c r="G564" s="3">
        <v>3.1928928871494102E-5</v>
      </c>
      <c r="I564" s="11">
        <f t="shared" si="24"/>
        <v>-4.6704722366373019E-3</v>
      </c>
      <c r="J564" s="11">
        <f t="shared" si="25"/>
        <v>-1.4054311576941259E-2</v>
      </c>
      <c r="K564" s="11">
        <f t="shared" si="26"/>
        <v>3.5507342045493218E-4</v>
      </c>
    </row>
    <row r="565" spans="1:11" x14ac:dyDescent="0.15">
      <c r="A565" s="1">
        <v>44384</v>
      </c>
      <c r="B565" s="1"/>
      <c r="C565">
        <v>116.5</v>
      </c>
      <c r="D565">
        <v>83.84</v>
      </c>
      <c r="E565">
        <v>80.53389</v>
      </c>
      <c r="G565" s="3">
        <v>1.0052958325862999E-2</v>
      </c>
      <c r="I565" s="11">
        <f t="shared" si="24"/>
        <v>1.2339242266249606E-2</v>
      </c>
      <c r="J565" s="11">
        <f t="shared" si="25"/>
        <v>1.280502536844641E-2</v>
      </c>
      <c r="K565" s="11">
        <f t="shared" si="26"/>
        <v>4.9674415261491411E-3</v>
      </c>
    </row>
    <row r="566" spans="1:11" x14ac:dyDescent="0.15">
      <c r="A566" s="1">
        <v>44385</v>
      </c>
      <c r="B566" s="1"/>
      <c r="C566">
        <v>115.46</v>
      </c>
      <c r="D566">
        <v>83.04</v>
      </c>
      <c r="E566">
        <v>79.718789999999998</v>
      </c>
      <c r="G566" s="3">
        <v>-1.3309114424723901E-2</v>
      </c>
      <c r="I566" s="11">
        <f t="shared" si="24"/>
        <v>-8.9270386266094848E-3</v>
      </c>
      <c r="J566" s="11">
        <f t="shared" si="25"/>
        <v>-9.5419847328244156E-3</v>
      </c>
      <c r="K566" s="11">
        <f t="shared" si="26"/>
        <v>-1.0121204874121936E-2</v>
      </c>
    </row>
    <row r="567" spans="1:11" x14ac:dyDescent="0.15">
      <c r="A567" s="1">
        <v>44386</v>
      </c>
      <c r="B567" s="1"/>
      <c r="C567">
        <v>115.2</v>
      </c>
      <c r="D567">
        <v>84.2</v>
      </c>
      <c r="E567">
        <v>80.505454999999998</v>
      </c>
      <c r="G567" s="3">
        <v>5.4632096857809495E-3</v>
      </c>
      <c r="I567" s="11">
        <f t="shared" si="24"/>
        <v>-2.251862116750325E-3</v>
      </c>
      <c r="J567" s="11">
        <f t="shared" si="25"/>
        <v>1.3969171483622311E-2</v>
      </c>
      <c r="K567" s="11">
        <f t="shared" si="26"/>
        <v>9.8679997526305296E-3</v>
      </c>
    </row>
    <row r="568" spans="1:11" x14ac:dyDescent="0.15">
      <c r="A568" s="1">
        <v>44389</v>
      </c>
      <c r="B568" s="1"/>
      <c r="C568">
        <v>115.8</v>
      </c>
      <c r="D568">
        <v>85.06</v>
      </c>
      <c r="E568">
        <v>80.96987</v>
      </c>
      <c r="G568" s="3">
        <v>7.6574973057639195E-3</v>
      </c>
      <c r="I568" s="11">
        <f t="shared" si="24"/>
        <v>5.2083333333332593E-3</v>
      </c>
      <c r="J568" s="11">
        <f t="shared" si="25"/>
        <v>1.0213776722090229E-2</v>
      </c>
      <c r="K568" s="11">
        <f t="shared" si="26"/>
        <v>5.7687395220609172E-3</v>
      </c>
    </row>
    <row r="569" spans="1:11" x14ac:dyDescent="0.15">
      <c r="A569" s="1">
        <v>44390</v>
      </c>
      <c r="B569" s="1"/>
      <c r="C569">
        <v>115.88</v>
      </c>
      <c r="D569">
        <v>85.56</v>
      </c>
      <c r="E569">
        <v>80.6571</v>
      </c>
      <c r="G569" s="3">
        <v>-8.7445585795309301E-4</v>
      </c>
      <c r="I569" s="11">
        <f t="shared" si="24"/>
        <v>6.9084628670124104E-4</v>
      </c>
      <c r="J569" s="11">
        <f t="shared" si="25"/>
        <v>5.8782036209734656E-3</v>
      </c>
      <c r="K569" s="11">
        <f t="shared" si="26"/>
        <v>-3.862794889012422E-3</v>
      </c>
    </row>
    <row r="570" spans="1:11" x14ac:dyDescent="0.15">
      <c r="A570" s="1">
        <v>44391</v>
      </c>
      <c r="B570" s="1"/>
      <c r="C570">
        <v>115.46</v>
      </c>
      <c r="D570">
        <v>84.98</v>
      </c>
      <c r="E570">
        <v>80.448586000000006</v>
      </c>
      <c r="G570" s="3">
        <v>-2.2953716062252801E-3</v>
      </c>
      <c r="I570" s="11">
        <f t="shared" si="24"/>
        <v>-3.6244390749050615E-3</v>
      </c>
      <c r="J570" s="11">
        <f t="shared" si="25"/>
        <v>-6.7788686302010515E-3</v>
      </c>
      <c r="K570" s="11">
        <f t="shared" si="26"/>
        <v>-2.5851908883408603E-3</v>
      </c>
    </row>
    <row r="571" spans="1:11" x14ac:dyDescent="0.15">
      <c r="A571" s="1">
        <v>44392</v>
      </c>
      <c r="B571" s="1"/>
      <c r="C571">
        <v>114.82</v>
      </c>
      <c r="D571">
        <v>83.98</v>
      </c>
      <c r="E571">
        <v>79.443923999999996</v>
      </c>
      <c r="G571" s="3">
        <v>-5.52624259414669E-3</v>
      </c>
      <c r="I571" s="11">
        <f t="shared" si="24"/>
        <v>-5.5430452104624495E-3</v>
      </c>
      <c r="J571" s="11">
        <f t="shared" si="25"/>
        <v>-1.1767474699929448E-2</v>
      </c>
      <c r="K571" s="11">
        <f t="shared" si="26"/>
        <v>-1.2488249327340717E-2</v>
      </c>
    </row>
    <row r="572" spans="1:11" x14ac:dyDescent="0.15">
      <c r="A572" s="1">
        <v>44393</v>
      </c>
      <c r="B572" s="1"/>
      <c r="C572">
        <v>115.74</v>
      </c>
      <c r="D572">
        <v>83.5</v>
      </c>
      <c r="E572">
        <v>80.059989999999999</v>
      </c>
      <c r="G572" s="3">
        <v>4.1504581032893997E-3</v>
      </c>
      <c r="I572" s="11">
        <f t="shared" si="24"/>
        <v>8.0125413690994574E-3</v>
      </c>
      <c r="J572" s="11">
        <f t="shared" si="25"/>
        <v>-5.7156465825196623E-3</v>
      </c>
      <c r="K572" s="11">
        <f t="shared" si="26"/>
        <v>7.7547277246778901E-3</v>
      </c>
    </row>
    <row r="573" spans="1:11" x14ac:dyDescent="0.15">
      <c r="A573" s="1">
        <v>44396</v>
      </c>
      <c r="B573" s="1"/>
      <c r="C573">
        <v>115.54</v>
      </c>
      <c r="D573">
        <v>79.92</v>
      </c>
      <c r="E573">
        <v>78.742559999999997</v>
      </c>
      <c r="G573" s="3">
        <v>-1.3671242280276401E-2</v>
      </c>
      <c r="I573" s="11">
        <f t="shared" si="24"/>
        <v>-1.7280110592706732E-3</v>
      </c>
      <c r="J573" s="11">
        <f t="shared" si="25"/>
        <v>-4.2874251497005966E-2</v>
      </c>
      <c r="K573" s="11">
        <f t="shared" si="26"/>
        <v>-1.6455535405387911E-2</v>
      </c>
    </row>
    <row r="574" spans="1:11" x14ac:dyDescent="0.15">
      <c r="A574" s="1">
        <v>44397</v>
      </c>
      <c r="B574" s="1"/>
      <c r="C574">
        <v>116.34</v>
      </c>
      <c r="D574">
        <v>80.62</v>
      </c>
      <c r="E574">
        <v>78.988979999999998</v>
      </c>
      <c r="G574" s="3">
        <v>7.0472064914159907E-3</v>
      </c>
      <c r="I574" s="11">
        <f t="shared" si="24"/>
        <v>6.9240090012117061E-3</v>
      </c>
      <c r="J574" s="11">
        <f t="shared" si="25"/>
        <v>8.7587587587587556E-3</v>
      </c>
      <c r="K574" s="11">
        <f t="shared" si="26"/>
        <v>3.1294385145721471E-3</v>
      </c>
    </row>
    <row r="575" spans="1:11" x14ac:dyDescent="0.15">
      <c r="A575" s="1">
        <v>44398</v>
      </c>
      <c r="B575" s="1"/>
      <c r="C575">
        <v>116.04</v>
      </c>
      <c r="D575">
        <v>82.86</v>
      </c>
      <c r="E575">
        <v>78.439269999999993</v>
      </c>
      <c r="G575" s="3">
        <v>6.3539999245563195E-3</v>
      </c>
      <c r="I575" s="11">
        <f t="shared" si="24"/>
        <v>-2.5786487880350428E-3</v>
      </c>
      <c r="J575" s="11">
        <f t="shared" si="25"/>
        <v>2.7784668816670743E-2</v>
      </c>
      <c r="K575" s="11">
        <f t="shared" si="26"/>
        <v>-6.9593252122005511E-3</v>
      </c>
    </row>
    <row r="576" spans="1:11" x14ac:dyDescent="0.15">
      <c r="A576" s="1">
        <v>44399</v>
      </c>
      <c r="B576" s="1"/>
      <c r="C576">
        <v>114.2</v>
      </c>
      <c r="D576">
        <v>83.04</v>
      </c>
      <c r="E576">
        <v>79.443923999999996</v>
      </c>
      <c r="G576" s="3">
        <v>-3.7081363463635701E-3</v>
      </c>
      <c r="I576" s="11">
        <f t="shared" si="24"/>
        <v>-1.585660117200971E-2</v>
      </c>
      <c r="J576" s="11">
        <f t="shared" si="25"/>
        <v>2.1723388848662317E-3</v>
      </c>
      <c r="K576" s="11">
        <f t="shared" si="26"/>
        <v>1.2808048825543761E-2</v>
      </c>
    </row>
    <row r="577" spans="1:11" x14ac:dyDescent="0.15">
      <c r="A577" s="1">
        <v>44400</v>
      </c>
      <c r="B577" s="1"/>
      <c r="C577">
        <v>115.62</v>
      </c>
      <c r="D577">
        <v>83.26</v>
      </c>
      <c r="E577">
        <v>80.154769999999999</v>
      </c>
      <c r="G577" s="3">
        <v>1.2843804424462899E-2</v>
      </c>
      <c r="I577" s="11">
        <f t="shared" si="24"/>
        <v>1.243432574430825E-2</v>
      </c>
      <c r="J577" s="11">
        <f t="shared" si="25"/>
        <v>2.6493256262041243E-3</v>
      </c>
      <c r="K577" s="11">
        <f t="shared" si="26"/>
        <v>8.9477705053944145E-3</v>
      </c>
    </row>
    <row r="578" spans="1:11" x14ac:dyDescent="0.15">
      <c r="A578" s="1">
        <v>44403</v>
      </c>
      <c r="B578" s="1"/>
      <c r="C578">
        <v>114.32</v>
      </c>
      <c r="D578">
        <v>83.74</v>
      </c>
      <c r="E578">
        <v>79.150109999999998</v>
      </c>
      <c r="G578" s="3">
        <v>-6.6939363375757496E-3</v>
      </c>
      <c r="I578" s="11">
        <f t="shared" si="24"/>
        <v>-1.1243729458571328E-2</v>
      </c>
      <c r="J578" s="11">
        <f t="shared" si="25"/>
        <v>5.7650732644725089E-3</v>
      </c>
      <c r="K578" s="11">
        <f t="shared" si="26"/>
        <v>-1.2534001407527029E-2</v>
      </c>
    </row>
    <row r="579" spans="1:11" x14ac:dyDescent="0.15">
      <c r="A579" s="1">
        <v>44404</v>
      </c>
      <c r="B579" s="1"/>
      <c r="C579">
        <v>114.52</v>
      </c>
      <c r="D579">
        <v>83.68</v>
      </c>
      <c r="E579">
        <v>78.932109999999994</v>
      </c>
      <c r="G579" s="3">
        <v>-2.3688907861040202E-3</v>
      </c>
      <c r="I579" s="11">
        <f t="shared" si="24"/>
        <v>1.7494751574527179E-3</v>
      </c>
      <c r="J579" s="11">
        <f t="shared" si="25"/>
        <v>-7.1650346309992674E-4</v>
      </c>
      <c r="K579" s="11">
        <f t="shared" si="26"/>
        <v>-2.754260227812777E-3</v>
      </c>
    </row>
    <row r="580" spans="1:11" x14ac:dyDescent="0.15">
      <c r="A580" s="1">
        <v>44405</v>
      </c>
      <c r="B580" s="1"/>
      <c r="C580">
        <v>114.12</v>
      </c>
      <c r="D580">
        <v>84.04</v>
      </c>
      <c r="E580">
        <v>79.595569999999995</v>
      </c>
      <c r="G580" s="3">
        <v>4.3374488416185707E-3</v>
      </c>
      <c r="I580" s="11">
        <f t="shared" ref="I580:I643" si="27">(C580/C579)-1</f>
        <v>-3.4928396786586546E-3</v>
      </c>
      <c r="J580" s="11">
        <f t="shared" ref="J580:J643" si="28">(D580/D579)-1</f>
        <v>4.3021032504779733E-3</v>
      </c>
      <c r="K580" s="11">
        <f t="shared" ref="K580:K643" si="29">(E580/E579)-1</f>
        <v>8.4054512162414774E-3</v>
      </c>
    </row>
    <row r="581" spans="1:11" x14ac:dyDescent="0.15">
      <c r="A581" s="1">
        <v>44406</v>
      </c>
      <c r="B581" s="1"/>
      <c r="C581">
        <v>113.7</v>
      </c>
      <c r="D581">
        <v>84.76</v>
      </c>
      <c r="E581">
        <v>79.159583999999995</v>
      </c>
      <c r="G581" s="3">
        <v>1.1190968118279701E-3</v>
      </c>
      <c r="I581" s="11">
        <f t="shared" si="27"/>
        <v>-3.6803364879074429E-3</v>
      </c>
      <c r="J581" s="11">
        <f t="shared" si="28"/>
        <v>8.5673488814850263E-3</v>
      </c>
      <c r="K581" s="11">
        <f t="shared" si="29"/>
        <v>-5.4775158969274651E-3</v>
      </c>
    </row>
    <row r="582" spans="1:11" x14ac:dyDescent="0.15">
      <c r="A582" s="1">
        <v>44407</v>
      </c>
      <c r="B582" s="1"/>
      <c r="C582">
        <v>114.8</v>
      </c>
      <c r="D582">
        <v>82.02</v>
      </c>
      <c r="E582">
        <v>79.500789999999995</v>
      </c>
      <c r="G582" s="3">
        <v>2.4889863631509801E-3</v>
      </c>
      <c r="I582" s="11">
        <f t="shared" si="27"/>
        <v>9.674582233949014E-3</v>
      </c>
      <c r="J582" s="11">
        <f t="shared" si="28"/>
        <v>-3.2326569136385208E-2</v>
      </c>
      <c r="K582" s="11">
        <f t="shared" si="29"/>
        <v>4.3103561534634238E-3</v>
      </c>
    </row>
    <row r="583" spans="1:11" x14ac:dyDescent="0.15">
      <c r="A583" s="1">
        <v>44410</v>
      </c>
      <c r="B583" s="1"/>
      <c r="C583">
        <v>114.86</v>
      </c>
      <c r="D583">
        <v>82.62</v>
      </c>
      <c r="E583">
        <v>79.396529999999998</v>
      </c>
      <c r="G583" s="3">
        <v>4.4727277009259901E-3</v>
      </c>
      <c r="I583" s="11">
        <f t="shared" si="27"/>
        <v>5.2264808362378901E-4</v>
      </c>
      <c r="J583" s="11">
        <f t="shared" si="28"/>
        <v>7.3152889539138677E-3</v>
      </c>
      <c r="K583" s="11">
        <f t="shared" si="29"/>
        <v>-1.3114335090255169E-3</v>
      </c>
    </row>
    <row r="584" spans="1:11" x14ac:dyDescent="0.15">
      <c r="A584" s="1">
        <v>44411</v>
      </c>
      <c r="B584" s="1"/>
      <c r="C584">
        <v>114.1</v>
      </c>
      <c r="D584">
        <v>82.28</v>
      </c>
      <c r="E584">
        <v>79.121679999999998</v>
      </c>
      <c r="G584" s="3">
        <v>-6.4101306410579897E-4</v>
      </c>
      <c r="I584" s="11">
        <f t="shared" si="27"/>
        <v>-6.6167508270938979E-3</v>
      </c>
      <c r="J584" s="11">
        <f t="shared" si="28"/>
        <v>-4.115226337448652E-3</v>
      </c>
      <c r="K584" s="11">
        <f t="shared" si="29"/>
        <v>-3.4617381893138344E-3</v>
      </c>
    </row>
    <row r="585" spans="1:11" x14ac:dyDescent="0.15">
      <c r="A585" s="1">
        <v>44412</v>
      </c>
      <c r="B585" s="1"/>
      <c r="C585">
        <v>113.56</v>
      </c>
      <c r="D585">
        <v>82.62</v>
      </c>
      <c r="E585">
        <v>78.998459999999994</v>
      </c>
      <c r="G585" s="3">
        <v>1.27652328954042E-3</v>
      </c>
      <c r="I585" s="11">
        <f t="shared" si="27"/>
        <v>-4.7326906222611154E-3</v>
      </c>
      <c r="J585" s="11">
        <f t="shared" si="28"/>
        <v>4.1322314049587749E-3</v>
      </c>
      <c r="K585" s="11">
        <f t="shared" si="29"/>
        <v>-1.5573481250651389E-3</v>
      </c>
    </row>
    <row r="586" spans="1:11" x14ac:dyDescent="0.15">
      <c r="A586" s="1">
        <v>44413</v>
      </c>
      <c r="B586" s="1"/>
      <c r="C586">
        <v>113.04</v>
      </c>
      <c r="D586">
        <v>83.36</v>
      </c>
      <c r="E586">
        <v>78.951070000000001</v>
      </c>
      <c r="G586" s="3">
        <v>1.73100089699973E-3</v>
      </c>
      <c r="I586" s="11">
        <f t="shared" si="27"/>
        <v>-4.5790771398379615E-3</v>
      </c>
      <c r="J586" s="11">
        <f t="shared" si="28"/>
        <v>8.9566690873879029E-3</v>
      </c>
      <c r="K586" s="11">
        <f t="shared" si="29"/>
        <v>-5.9988511168440617E-4</v>
      </c>
    </row>
    <row r="587" spans="1:11" x14ac:dyDescent="0.15">
      <c r="A587" s="1">
        <v>44414</v>
      </c>
      <c r="B587" s="1"/>
      <c r="C587">
        <v>112.88</v>
      </c>
      <c r="D587">
        <v>84.24</v>
      </c>
      <c r="E587">
        <v>79.140630000000002</v>
      </c>
      <c r="G587" s="3">
        <v>-1.92825313101829E-3</v>
      </c>
      <c r="I587" s="11">
        <f t="shared" si="27"/>
        <v>-1.4154281670206714E-3</v>
      </c>
      <c r="J587" s="11">
        <f t="shared" si="28"/>
        <v>1.0556621880998041E-2</v>
      </c>
      <c r="K587" s="11">
        <f t="shared" si="29"/>
        <v>2.4009807593488031E-3</v>
      </c>
    </row>
    <row r="588" spans="1:11" x14ac:dyDescent="0.15">
      <c r="A588" s="1">
        <v>44417</v>
      </c>
      <c r="B588" s="1"/>
      <c r="C588">
        <v>113.72</v>
      </c>
      <c r="D588">
        <v>84.76</v>
      </c>
      <c r="E588">
        <v>80.230590000000007</v>
      </c>
      <c r="G588" s="3">
        <v>1.1042290907100601E-2</v>
      </c>
      <c r="I588" s="11">
        <f t="shared" si="27"/>
        <v>7.4415308291990723E-3</v>
      </c>
      <c r="J588" s="11">
        <f t="shared" si="28"/>
        <v>6.1728395061728669E-3</v>
      </c>
      <c r="K588" s="11">
        <f t="shared" si="29"/>
        <v>1.3772445329282901E-2</v>
      </c>
    </row>
    <row r="589" spans="1:11" x14ac:dyDescent="0.15">
      <c r="A589" s="1">
        <v>44418</v>
      </c>
      <c r="B589" s="1"/>
      <c r="C589">
        <v>113.84</v>
      </c>
      <c r="D589">
        <v>85.3</v>
      </c>
      <c r="E589">
        <v>80.382239999999996</v>
      </c>
      <c r="G589" s="3">
        <v>4.1374659851354202E-3</v>
      </c>
      <c r="I589" s="11">
        <f t="shared" si="27"/>
        <v>1.0552233556102575E-3</v>
      </c>
      <c r="J589" s="11">
        <f t="shared" si="28"/>
        <v>6.3709296838130314E-3</v>
      </c>
      <c r="K589" s="11">
        <f t="shared" si="29"/>
        <v>1.8901768016412746E-3</v>
      </c>
    </row>
    <row r="590" spans="1:11" x14ac:dyDescent="0.15">
      <c r="A590" s="1">
        <v>44419</v>
      </c>
      <c r="B590" s="1"/>
      <c r="C590">
        <v>113.9</v>
      </c>
      <c r="D590">
        <v>85.76</v>
      </c>
      <c r="E590">
        <v>80.84666</v>
      </c>
      <c r="G590" s="3">
        <v>2.1206500143038302E-3</v>
      </c>
      <c r="I590" s="11">
        <f t="shared" si="27"/>
        <v>5.2705551651444082E-4</v>
      </c>
      <c r="J590" s="11">
        <f t="shared" si="28"/>
        <v>5.3927315357562566E-3</v>
      </c>
      <c r="K590" s="11">
        <f t="shared" si="29"/>
        <v>5.7776444149852946E-3</v>
      </c>
    </row>
    <row r="591" spans="1:11" x14ac:dyDescent="0.15">
      <c r="A591" s="1">
        <v>44420</v>
      </c>
      <c r="B591" s="1"/>
      <c r="C591">
        <v>113.6</v>
      </c>
      <c r="D591">
        <v>86.4</v>
      </c>
      <c r="E591">
        <v>81.263689999999997</v>
      </c>
      <c r="G591" s="3">
        <v>3.3314017148418002E-3</v>
      </c>
      <c r="I591" s="11">
        <f t="shared" si="27"/>
        <v>-2.6338893766463256E-3</v>
      </c>
      <c r="J591" s="11">
        <f t="shared" si="28"/>
        <v>7.4626865671640896E-3</v>
      </c>
      <c r="K591" s="11">
        <f t="shared" si="29"/>
        <v>5.1582835951415884E-3</v>
      </c>
    </row>
    <row r="592" spans="1:11" x14ac:dyDescent="0.15">
      <c r="A592" s="1">
        <v>44421</v>
      </c>
      <c r="B592" s="1"/>
      <c r="C592">
        <v>114.54</v>
      </c>
      <c r="D592">
        <v>86.92</v>
      </c>
      <c r="E592">
        <v>81.472200000000001</v>
      </c>
      <c r="G592" s="3">
        <v>2.8377232335237102E-3</v>
      </c>
      <c r="I592" s="11">
        <f t="shared" si="27"/>
        <v>8.2746478873241269E-3</v>
      </c>
      <c r="J592" s="11">
        <f t="shared" si="28"/>
        <v>6.0185185185184231E-3</v>
      </c>
      <c r="K592" s="11">
        <f t="shared" si="29"/>
        <v>2.5658445979994671E-3</v>
      </c>
    </row>
    <row r="593" spans="1:11" x14ac:dyDescent="0.15">
      <c r="A593" s="1">
        <v>44424</v>
      </c>
      <c r="B593" s="1"/>
      <c r="C593">
        <v>114.64</v>
      </c>
      <c r="D593">
        <v>86.78</v>
      </c>
      <c r="E593">
        <v>81.424809999999994</v>
      </c>
      <c r="G593" s="3">
        <v>-3.6346321885709597E-3</v>
      </c>
      <c r="I593" s="11">
        <f t="shared" si="27"/>
        <v>8.7305744718002565E-4</v>
      </c>
      <c r="J593" s="11">
        <f t="shared" si="28"/>
        <v>-1.6106764841233856E-3</v>
      </c>
      <c r="K593" s="11">
        <f t="shared" si="29"/>
        <v>-5.8167080304705188E-4</v>
      </c>
    </row>
    <row r="594" spans="1:11" x14ac:dyDescent="0.15">
      <c r="A594" s="1">
        <v>44425</v>
      </c>
      <c r="B594" s="1"/>
      <c r="C594">
        <v>116.36</v>
      </c>
      <c r="D594">
        <v>86.5</v>
      </c>
      <c r="E594">
        <v>82.211479999999995</v>
      </c>
      <c r="G594" s="3">
        <v>4.69401830713689E-3</v>
      </c>
      <c r="I594" s="11">
        <f t="shared" si="27"/>
        <v>1.5003489183531116E-2</v>
      </c>
      <c r="J594" s="11">
        <f t="shared" si="28"/>
        <v>-3.2265498962894545E-3</v>
      </c>
      <c r="K594" s="11">
        <f t="shared" si="29"/>
        <v>9.6613059336583262E-3</v>
      </c>
    </row>
    <row r="595" spans="1:11" x14ac:dyDescent="0.15">
      <c r="A595" s="1">
        <v>44426</v>
      </c>
      <c r="B595" s="1"/>
      <c r="C595">
        <v>116.14</v>
      </c>
      <c r="D595">
        <v>86.7</v>
      </c>
      <c r="E595">
        <v>82.220955000000004</v>
      </c>
      <c r="G595" s="3">
        <v>5.4426287215663107E-3</v>
      </c>
      <c r="I595" s="11">
        <f t="shared" si="27"/>
        <v>-1.8906840838776029E-3</v>
      </c>
      <c r="J595" s="11">
        <f t="shared" si="28"/>
        <v>2.3121387283238093E-3</v>
      </c>
      <c r="K595" s="11">
        <f t="shared" si="29"/>
        <v>1.1525154394509407E-4</v>
      </c>
    </row>
    <row r="596" spans="1:11" x14ac:dyDescent="0.15">
      <c r="A596" s="1">
        <v>44427</v>
      </c>
      <c r="B596" s="1"/>
      <c r="C596">
        <v>116.18</v>
      </c>
      <c r="D596">
        <v>85.14</v>
      </c>
      <c r="E596">
        <v>80.950919999999996</v>
      </c>
      <c r="G596" s="3">
        <v>-1.13001156979283E-2</v>
      </c>
      <c r="I596" s="11">
        <f t="shared" si="27"/>
        <v>3.4441191665246507E-4</v>
      </c>
      <c r="J596" s="11">
        <f t="shared" si="28"/>
        <v>-1.799307958477514E-2</v>
      </c>
      <c r="K596" s="11">
        <f t="shared" si="29"/>
        <v>-1.544660968727507E-2</v>
      </c>
    </row>
    <row r="597" spans="1:11" x14ac:dyDescent="0.15">
      <c r="A597" s="1">
        <v>44428</v>
      </c>
      <c r="B597" s="1"/>
      <c r="C597">
        <v>116.42</v>
      </c>
      <c r="D597">
        <v>85.32</v>
      </c>
      <c r="E597">
        <v>81.007779999999997</v>
      </c>
      <c r="G597" s="3">
        <v>9.7354796802973098E-4</v>
      </c>
      <c r="I597" s="11">
        <f t="shared" si="27"/>
        <v>2.0657600275433285E-3</v>
      </c>
      <c r="J597" s="11">
        <f t="shared" si="28"/>
        <v>2.1141649048626032E-3</v>
      </c>
      <c r="K597" s="11">
        <f t="shared" si="29"/>
        <v>7.024009115645935E-4</v>
      </c>
    </row>
    <row r="598" spans="1:11" x14ac:dyDescent="0.15">
      <c r="A598" s="1">
        <v>44431</v>
      </c>
      <c r="B598" s="1"/>
      <c r="C598">
        <v>116.22</v>
      </c>
      <c r="D598">
        <v>86.26</v>
      </c>
      <c r="E598">
        <v>81.481679999999997</v>
      </c>
      <c r="G598" s="3">
        <v>4.9301816668665399E-3</v>
      </c>
      <c r="I598" s="11">
        <f t="shared" si="27"/>
        <v>-1.7179178835251552E-3</v>
      </c>
      <c r="J598" s="11">
        <f t="shared" si="28"/>
        <v>1.1017346460384658E-2</v>
      </c>
      <c r="K598" s="11">
        <f t="shared" si="29"/>
        <v>5.850055389741593E-3</v>
      </c>
    </row>
    <row r="599" spans="1:11" x14ac:dyDescent="0.15">
      <c r="A599" s="1">
        <v>44432</v>
      </c>
      <c r="B599" s="1"/>
      <c r="C599">
        <v>115.96</v>
      </c>
      <c r="D599">
        <v>86.66</v>
      </c>
      <c r="E599">
        <v>80.107376000000002</v>
      </c>
      <c r="G599" s="3">
        <v>-3.2225392098150702E-3</v>
      </c>
      <c r="I599" s="11">
        <f t="shared" si="27"/>
        <v>-2.2371364653244186E-3</v>
      </c>
      <c r="J599" s="11">
        <f t="shared" si="28"/>
        <v>4.6371435195917687E-3</v>
      </c>
      <c r="K599" s="11">
        <f t="shared" si="29"/>
        <v>-1.6866417089092867E-2</v>
      </c>
    </row>
    <row r="600" spans="1:11" x14ac:dyDescent="0.15">
      <c r="A600" s="1">
        <v>44433</v>
      </c>
      <c r="B600" s="1"/>
      <c r="C600">
        <v>115.04</v>
      </c>
      <c r="D600">
        <v>86.34</v>
      </c>
      <c r="E600">
        <v>79.443923999999996</v>
      </c>
      <c r="G600" s="3">
        <v>-5.7964085029347202E-3</v>
      </c>
      <c r="I600" s="11">
        <f t="shared" si="27"/>
        <v>-7.9337702656087083E-3</v>
      </c>
      <c r="J600" s="11">
        <f t="shared" si="28"/>
        <v>-3.6925917378258788E-3</v>
      </c>
      <c r="K600" s="11">
        <f t="shared" si="29"/>
        <v>-8.2820338541610417E-3</v>
      </c>
    </row>
    <row r="601" spans="1:11" x14ac:dyDescent="0.15">
      <c r="A601" s="1">
        <v>44434</v>
      </c>
      <c r="B601" s="1"/>
      <c r="C601">
        <v>115.56</v>
      </c>
      <c r="D601">
        <v>85.96</v>
      </c>
      <c r="E601">
        <v>79.841994999999997</v>
      </c>
      <c r="G601" s="3">
        <v>3.59581290101052E-3</v>
      </c>
      <c r="I601" s="11">
        <f t="shared" si="27"/>
        <v>4.5201668984700127E-3</v>
      </c>
      <c r="J601" s="11">
        <f t="shared" si="28"/>
        <v>-4.4012045401901068E-3</v>
      </c>
      <c r="K601" s="11">
        <f t="shared" si="29"/>
        <v>5.0107167415345266E-3</v>
      </c>
    </row>
    <row r="602" spans="1:11" x14ac:dyDescent="0.15">
      <c r="A602" s="1">
        <v>44435</v>
      </c>
      <c r="B602" s="1"/>
      <c r="C602">
        <v>116.36</v>
      </c>
      <c r="D602">
        <v>85.92</v>
      </c>
      <c r="E602">
        <v>79.879906000000005</v>
      </c>
      <c r="G602" s="3">
        <v>2.4146206368758001E-3</v>
      </c>
      <c r="I602" s="11">
        <f t="shared" si="27"/>
        <v>6.9228106611283202E-3</v>
      </c>
      <c r="J602" s="11">
        <f t="shared" si="28"/>
        <v>-4.6533271288962119E-4</v>
      </c>
      <c r="K602" s="11">
        <f t="shared" si="29"/>
        <v>4.7482530966336256E-4</v>
      </c>
    </row>
    <row r="603" spans="1:11" x14ac:dyDescent="0.15">
      <c r="A603" s="1">
        <v>44438</v>
      </c>
      <c r="B603" s="1"/>
      <c r="C603">
        <v>116.98</v>
      </c>
      <c r="D603">
        <v>84.86</v>
      </c>
      <c r="E603">
        <v>79.680869999999999</v>
      </c>
      <c r="G603" s="3">
        <v>-1.9400062571750499E-4</v>
      </c>
      <c r="I603" s="11">
        <f t="shared" si="27"/>
        <v>5.3282915091097394E-3</v>
      </c>
      <c r="J603" s="11">
        <f t="shared" si="28"/>
        <v>-1.2337057728119216E-2</v>
      </c>
      <c r="K603" s="11">
        <f t="shared" si="29"/>
        <v>-2.4916904634315618E-3</v>
      </c>
    </row>
    <row r="604" spans="1:11" x14ac:dyDescent="0.15">
      <c r="A604" s="1">
        <v>44439</v>
      </c>
      <c r="B604" s="1"/>
      <c r="C604">
        <v>115.74</v>
      </c>
      <c r="D604">
        <v>84.26</v>
      </c>
      <c r="E604">
        <v>80.363280000000003</v>
      </c>
      <c r="G604" s="3">
        <v>-2.04790019256229E-3</v>
      </c>
      <c r="I604" s="11">
        <f t="shared" si="27"/>
        <v>-1.0600102581638016E-2</v>
      </c>
      <c r="J604" s="11">
        <f t="shared" si="28"/>
        <v>-7.0704690077774135E-3</v>
      </c>
      <c r="K604" s="11">
        <f t="shared" si="29"/>
        <v>8.5642890194346233E-3</v>
      </c>
    </row>
    <row r="605" spans="1:11" x14ac:dyDescent="0.15">
      <c r="A605" s="1">
        <v>44440</v>
      </c>
      <c r="B605" s="1"/>
      <c r="C605">
        <v>115.88</v>
      </c>
      <c r="D605">
        <v>84.52</v>
      </c>
      <c r="E605">
        <v>80.240074000000007</v>
      </c>
      <c r="G605" s="3">
        <v>1.7464347408595502E-3</v>
      </c>
      <c r="I605" s="11">
        <f t="shared" si="27"/>
        <v>1.2096077414895934E-3</v>
      </c>
      <c r="J605" s="11">
        <f t="shared" si="28"/>
        <v>3.0856871587940926E-3</v>
      </c>
      <c r="K605" s="11">
        <f t="shared" si="29"/>
        <v>-1.5331131332617653E-3</v>
      </c>
    </row>
    <row r="606" spans="1:11" x14ac:dyDescent="0.15">
      <c r="A606" s="1">
        <v>44441</v>
      </c>
      <c r="B606" s="1"/>
      <c r="C606">
        <v>115.52</v>
      </c>
      <c r="D606">
        <v>83.3</v>
      </c>
      <c r="E606">
        <v>80.041030000000006</v>
      </c>
      <c r="G606" s="3">
        <v>-2.63399764904859E-5</v>
      </c>
      <c r="I606" s="11">
        <f t="shared" si="27"/>
        <v>-3.1066620642042908E-3</v>
      </c>
      <c r="J606" s="11">
        <f t="shared" si="28"/>
        <v>-1.4434453383814438E-2</v>
      </c>
      <c r="K606" s="11">
        <f t="shared" si="29"/>
        <v>-2.4806058877762105E-3</v>
      </c>
    </row>
    <row r="607" spans="1:11" x14ac:dyDescent="0.15">
      <c r="A607" s="1">
        <v>44442</v>
      </c>
      <c r="B607" s="1"/>
      <c r="C607">
        <v>115.22</v>
      </c>
      <c r="D607">
        <v>82.62</v>
      </c>
      <c r="E607">
        <v>79.017420000000001</v>
      </c>
      <c r="G607" s="3">
        <v>-6.4846732864516296E-3</v>
      </c>
      <c r="I607" s="11">
        <f t="shared" si="27"/>
        <v>-2.5969529085871912E-3</v>
      </c>
      <c r="J607" s="11">
        <f t="shared" si="28"/>
        <v>-8.1632653061223248E-3</v>
      </c>
      <c r="K607" s="11">
        <f t="shared" si="29"/>
        <v>-1.2788566064179885E-2</v>
      </c>
    </row>
    <row r="608" spans="1:11" x14ac:dyDescent="0.15">
      <c r="A608" s="1">
        <v>44446</v>
      </c>
      <c r="B608" s="1"/>
      <c r="C608">
        <v>115.64</v>
      </c>
      <c r="D608">
        <v>82.86</v>
      </c>
      <c r="E608">
        <v>78.287620000000004</v>
      </c>
      <c r="G608" s="3">
        <v>-6.0388517582687896E-4</v>
      </c>
      <c r="I608" s="11">
        <f t="shared" si="27"/>
        <v>3.6452004860267895E-3</v>
      </c>
      <c r="J608" s="11">
        <f t="shared" si="28"/>
        <v>2.9048656499637282E-3</v>
      </c>
      <c r="K608" s="11">
        <f t="shared" si="29"/>
        <v>-9.2359381007377506E-3</v>
      </c>
    </row>
    <row r="609" spans="1:11" x14ac:dyDescent="0.15">
      <c r="A609" s="1">
        <v>44447</v>
      </c>
      <c r="B609" s="1"/>
      <c r="C609">
        <v>114.82</v>
      </c>
      <c r="D609">
        <v>82.44</v>
      </c>
      <c r="E609">
        <v>76.913319999999999</v>
      </c>
      <c r="G609" s="3">
        <v>-1.0469488460657398E-2</v>
      </c>
      <c r="I609" s="11">
        <f t="shared" si="27"/>
        <v>-7.09097198201325E-3</v>
      </c>
      <c r="J609" s="11">
        <f t="shared" si="28"/>
        <v>-5.0687907313541336E-3</v>
      </c>
      <c r="K609" s="11">
        <f t="shared" si="29"/>
        <v>-1.7554499676960433E-2</v>
      </c>
    </row>
    <row r="610" spans="1:11" x14ac:dyDescent="0.15">
      <c r="A610" s="1">
        <v>44448</v>
      </c>
      <c r="B610" s="1"/>
      <c r="C610">
        <v>114.82</v>
      </c>
      <c r="D610">
        <v>82.58</v>
      </c>
      <c r="E610">
        <v>75.614845000000003</v>
      </c>
      <c r="G610" s="3">
        <v>-8.0812658346266497E-3</v>
      </c>
      <c r="I610" s="11">
        <f t="shared" si="27"/>
        <v>0</v>
      </c>
      <c r="J610" s="11">
        <f t="shared" si="28"/>
        <v>1.6982047549733981E-3</v>
      </c>
      <c r="K610" s="11">
        <f t="shared" si="29"/>
        <v>-1.6882316353006188E-2</v>
      </c>
    </row>
    <row r="611" spans="1:11" x14ac:dyDescent="0.15">
      <c r="A611" s="1">
        <v>44449</v>
      </c>
      <c r="B611" s="1"/>
      <c r="C611">
        <v>114.96</v>
      </c>
      <c r="D611">
        <v>81.34</v>
      </c>
      <c r="E611">
        <v>74.562799999999996</v>
      </c>
      <c r="G611" s="3">
        <v>-4.6044624139216497E-3</v>
      </c>
      <c r="I611" s="11">
        <f t="shared" si="27"/>
        <v>1.2192997735587241E-3</v>
      </c>
      <c r="J611" s="11">
        <f t="shared" si="28"/>
        <v>-1.5015742310486746E-2</v>
      </c>
      <c r="K611" s="11">
        <f t="shared" si="29"/>
        <v>-1.3913207122225879E-2</v>
      </c>
    </row>
    <row r="612" spans="1:11" x14ac:dyDescent="0.15">
      <c r="A612" s="1">
        <v>44452</v>
      </c>
      <c r="B612" s="1"/>
      <c r="C612">
        <v>115.06</v>
      </c>
      <c r="D612">
        <v>82.96</v>
      </c>
      <c r="E612">
        <v>74.496449999999996</v>
      </c>
      <c r="G612" s="3">
        <v>1.1745684717368E-3</v>
      </c>
      <c r="I612" s="11">
        <f t="shared" si="27"/>
        <v>8.6986778009756627E-4</v>
      </c>
      <c r="J612" s="11">
        <f t="shared" si="28"/>
        <v>1.991640029505759E-2</v>
      </c>
      <c r="K612" s="11">
        <f t="shared" si="29"/>
        <v>-8.8985392179474765E-4</v>
      </c>
    </row>
    <row r="613" spans="1:11" x14ac:dyDescent="0.15">
      <c r="A613" s="1">
        <v>44453</v>
      </c>
      <c r="B613" s="1"/>
      <c r="C613">
        <v>114.56</v>
      </c>
      <c r="D613">
        <v>82.46</v>
      </c>
      <c r="E613">
        <v>74.686009999999996</v>
      </c>
      <c r="G613" s="3">
        <v>1.8608758206646301E-3</v>
      </c>
      <c r="I613" s="11">
        <f t="shared" si="27"/>
        <v>-4.3455588388666699E-3</v>
      </c>
      <c r="J613" s="11">
        <f t="shared" si="28"/>
        <v>-6.0270009643201838E-3</v>
      </c>
      <c r="K613" s="11">
        <f t="shared" si="29"/>
        <v>2.5445507806076684E-3</v>
      </c>
    </row>
    <row r="614" spans="1:11" x14ac:dyDescent="0.15">
      <c r="A614" s="1">
        <v>44454</v>
      </c>
      <c r="B614" s="1"/>
      <c r="C614">
        <v>113.58</v>
      </c>
      <c r="D614">
        <v>81.8</v>
      </c>
      <c r="E614">
        <v>74.164730000000006</v>
      </c>
      <c r="G614" s="3">
        <v>-9.2949896633035493E-3</v>
      </c>
      <c r="I614" s="11">
        <f t="shared" si="27"/>
        <v>-8.5544692737430372E-3</v>
      </c>
      <c r="J614" s="11">
        <f t="shared" si="28"/>
        <v>-8.0038806694154863E-3</v>
      </c>
      <c r="K614" s="11">
        <f t="shared" si="29"/>
        <v>-6.9796204135150752E-3</v>
      </c>
    </row>
    <row r="615" spans="1:11" x14ac:dyDescent="0.15">
      <c r="A615" s="1">
        <v>44455</v>
      </c>
      <c r="B615" s="1"/>
      <c r="C615">
        <v>114.24</v>
      </c>
      <c r="D615">
        <v>82.06</v>
      </c>
      <c r="E615">
        <v>73.823520000000002</v>
      </c>
      <c r="G615" s="3">
        <v>3.63877124968414E-3</v>
      </c>
      <c r="I615" s="11">
        <f t="shared" si="27"/>
        <v>5.8108821975699776E-3</v>
      </c>
      <c r="J615" s="11">
        <f t="shared" si="28"/>
        <v>3.1784841075794823E-3</v>
      </c>
      <c r="K615" s="11">
        <f t="shared" si="29"/>
        <v>-4.6007044049105605E-3</v>
      </c>
    </row>
    <row r="616" spans="1:11" x14ac:dyDescent="0.15">
      <c r="A616" s="1">
        <v>44456</v>
      </c>
      <c r="B616" s="1"/>
      <c r="C616">
        <v>114.38</v>
      </c>
      <c r="D616">
        <v>80.62</v>
      </c>
      <c r="E616">
        <v>73.397009999999995</v>
      </c>
      <c r="G616" s="3">
        <v>-7.7245355518907799E-3</v>
      </c>
      <c r="I616" s="11">
        <f t="shared" si="27"/>
        <v>1.225490196078427E-3</v>
      </c>
      <c r="J616" s="11">
        <f t="shared" si="28"/>
        <v>-1.754813551060197E-2</v>
      </c>
      <c r="K616" s="11">
        <f t="shared" si="29"/>
        <v>-5.7774270313851739E-3</v>
      </c>
    </row>
    <row r="617" spans="1:11" x14ac:dyDescent="0.15">
      <c r="A617" s="1">
        <v>44459</v>
      </c>
      <c r="B617" s="1"/>
      <c r="C617">
        <v>113.78</v>
      </c>
      <c r="D617">
        <v>78.099999999999994</v>
      </c>
      <c r="E617">
        <v>73.179016000000004</v>
      </c>
      <c r="G617" s="3">
        <v>-1.41683419686164E-2</v>
      </c>
      <c r="I617" s="11">
        <f t="shared" si="27"/>
        <v>-5.2456723203356814E-3</v>
      </c>
      <c r="J617" s="11">
        <f t="shared" si="28"/>
        <v>-3.1257752418754725E-2</v>
      </c>
      <c r="K617" s="11">
        <f t="shared" si="29"/>
        <v>-2.9700664918093089E-3</v>
      </c>
    </row>
    <row r="618" spans="1:11" x14ac:dyDescent="0.15">
      <c r="A618" s="1">
        <v>44460</v>
      </c>
      <c r="B618" s="1"/>
      <c r="C618">
        <v>114.64</v>
      </c>
      <c r="D618">
        <v>78.48</v>
      </c>
      <c r="E618">
        <v>73.046325999999993</v>
      </c>
      <c r="G618" s="3">
        <v>1.9337306895566E-3</v>
      </c>
      <c r="I618" s="11">
        <f t="shared" si="27"/>
        <v>7.5584461240991718E-3</v>
      </c>
      <c r="J618" s="11">
        <f t="shared" si="28"/>
        <v>4.8655569782332098E-3</v>
      </c>
      <c r="K618" s="11">
        <f t="shared" si="29"/>
        <v>-1.8132247091162679E-3</v>
      </c>
    </row>
    <row r="619" spans="1:11" x14ac:dyDescent="0.15">
      <c r="A619" s="1">
        <v>44461</v>
      </c>
      <c r="B619" s="1"/>
      <c r="C619">
        <v>114.78</v>
      </c>
      <c r="D619">
        <v>79.88</v>
      </c>
      <c r="E619">
        <v>72.629294999999999</v>
      </c>
      <c r="G619" s="3">
        <v>4.1052663449183601E-3</v>
      </c>
      <c r="I619" s="11">
        <f t="shared" si="27"/>
        <v>1.2212142358687395E-3</v>
      </c>
      <c r="J619" s="11">
        <f t="shared" si="28"/>
        <v>1.7838939857288461E-2</v>
      </c>
      <c r="K619" s="11">
        <f t="shared" si="29"/>
        <v>-5.7091303948674232E-3</v>
      </c>
    </row>
    <row r="620" spans="1:11" x14ac:dyDescent="0.15">
      <c r="A620" s="1">
        <v>44462</v>
      </c>
      <c r="B620" s="1"/>
      <c r="C620">
        <v>115.02</v>
      </c>
      <c r="D620">
        <v>80.42</v>
      </c>
      <c r="E620">
        <v>73.273796000000004</v>
      </c>
      <c r="G620" s="3">
        <v>8.5358951441707395E-3</v>
      </c>
      <c r="I620" s="11">
        <f t="shared" si="27"/>
        <v>2.090956612650352E-3</v>
      </c>
      <c r="J620" s="11">
        <f t="shared" si="28"/>
        <v>6.7601402103154573E-3</v>
      </c>
      <c r="K620" s="11">
        <f t="shared" si="29"/>
        <v>8.8738435365509627E-3</v>
      </c>
    </row>
    <row r="621" spans="1:11" x14ac:dyDescent="0.15">
      <c r="A621" s="1">
        <v>44463</v>
      </c>
      <c r="B621" s="1"/>
      <c r="C621">
        <v>113.44</v>
      </c>
      <c r="D621">
        <v>80.3</v>
      </c>
      <c r="E621">
        <v>72.942070000000001</v>
      </c>
      <c r="G621" s="3">
        <v>-1.01703640676141E-2</v>
      </c>
      <c r="I621" s="11">
        <f t="shared" si="27"/>
        <v>-1.3736741436271904E-2</v>
      </c>
      <c r="J621" s="11">
        <f t="shared" si="28"/>
        <v>-1.4921661278289866E-3</v>
      </c>
      <c r="K621" s="11">
        <f t="shared" si="29"/>
        <v>-4.5272118834952524E-3</v>
      </c>
    </row>
    <row r="622" spans="1:11" x14ac:dyDescent="0.15">
      <c r="A622" s="1">
        <v>44466</v>
      </c>
      <c r="B622" s="1"/>
      <c r="C622">
        <v>111.5</v>
      </c>
      <c r="D622">
        <v>81.3</v>
      </c>
      <c r="E622">
        <v>72.657740000000004</v>
      </c>
      <c r="G622" s="3">
        <v>-1.0663920647246401E-2</v>
      </c>
      <c r="I622" s="11">
        <f t="shared" si="27"/>
        <v>-1.7101551480959043E-2</v>
      </c>
      <c r="J622" s="11">
        <f t="shared" si="28"/>
        <v>1.2453300124533051E-2</v>
      </c>
      <c r="K622" s="11">
        <f t="shared" si="29"/>
        <v>-3.8980248298409181E-3</v>
      </c>
    </row>
    <row r="623" spans="1:11" x14ac:dyDescent="0.15">
      <c r="A623" s="1">
        <v>44467</v>
      </c>
      <c r="B623" s="1"/>
      <c r="C623">
        <v>109.96</v>
      </c>
      <c r="D623">
        <v>80.02</v>
      </c>
      <c r="E623">
        <v>72.145930000000007</v>
      </c>
      <c r="G623" s="3">
        <v>-1.75859604309286E-2</v>
      </c>
      <c r="I623" s="11">
        <f t="shared" si="27"/>
        <v>-1.3811659192825121E-2</v>
      </c>
      <c r="J623" s="11">
        <f t="shared" si="28"/>
        <v>-1.5744157441574425E-2</v>
      </c>
      <c r="K623" s="11">
        <f t="shared" si="29"/>
        <v>-7.0441222091410793E-3</v>
      </c>
    </row>
    <row r="624" spans="1:11" x14ac:dyDescent="0.15">
      <c r="A624" s="1">
        <v>44468</v>
      </c>
      <c r="B624" s="1"/>
      <c r="C624">
        <v>112.46</v>
      </c>
      <c r="D624">
        <v>80.819999999999993</v>
      </c>
      <c r="E624">
        <v>73.197975</v>
      </c>
      <c r="G624" s="3">
        <v>1.2428726081442401E-2</v>
      </c>
      <c r="I624" s="11">
        <f t="shared" si="27"/>
        <v>2.2735540196435089E-2</v>
      </c>
      <c r="J624" s="11">
        <f t="shared" si="28"/>
        <v>9.9975006248438358E-3</v>
      </c>
      <c r="K624" s="11">
        <f t="shared" si="29"/>
        <v>1.4582180865919891E-2</v>
      </c>
    </row>
    <row r="625" spans="1:11" x14ac:dyDescent="0.15">
      <c r="A625" s="1">
        <v>44469</v>
      </c>
      <c r="B625" s="1"/>
      <c r="C625">
        <v>112.7</v>
      </c>
      <c r="D625">
        <v>80.14</v>
      </c>
      <c r="E625">
        <v>72.818860000000001</v>
      </c>
      <c r="G625" s="3">
        <v>1.21398963428909E-3</v>
      </c>
      <c r="I625" s="11">
        <f t="shared" si="27"/>
        <v>2.1340921216432829E-3</v>
      </c>
      <c r="J625" s="11">
        <f t="shared" si="28"/>
        <v>-8.4137589705517435E-3</v>
      </c>
      <c r="K625" s="11">
        <f t="shared" si="29"/>
        <v>-5.1793099467574155E-3</v>
      </c>
    </row>
    <row r="626" spans="1:11" x14ac:dyDescent="0.15">
      <c r="A626" s="1">
        <v>44470</v>
      </c>
      <c r="B626" s="1"/>
      <c r="C626">
        <v>111.72</v>
      </c>
      <c r="D626">
        <v>79.739999999999995</v>
      </c>
      <c r="E626">
        <v>72.089060000000003</v>
      </c>
      <c r="G626" s="3">
        <v>-5.76091068654494E-3</v>
      </c>
      <c r="I626" s="11">
        <f t="shared" si="27"/>
        <v>-8.6956521739131043E-3</v>
      </c>
      <c r="J626" s="11">
        <f t="shared" si="28"/>
        <v>-4.9912652857500017E-3</v>
      </c>
      <c r="K626" s="11">
        <f t="shared" si="29"/>
        <v>-1.0022128882544945E-2</v>
      </c>
    </row>
    <row r="627" spans="1:11" x14ac:dyDescent="0.15">
      <c r="A627" s="1">
        <v>44473</v>
      </c>
      <c r="B627" s="1"/>
      <c r="C627">
        <v>112</v>
      </c>
      <c r="D627">
        <v>79.8</v>
      </c>
      <c r="E627">
        <v>72.326003999999998</v>
      </c>
      <c r="G627" s="3">
        <v>6.02902669528004E-4</v>
      </c>
      <c r="I627" s="11">
        <f t="shared" si="27"/>
        <v>2.5062656641603454E-3</v>
      </c>
      <c r="J627" s="11">
        <f t="shared" si="28"/>
        <v>7.5244544770503019E-4</v>
      </c>
      <c r="K627" s="11">
        <f t="shared" si="29"/>
        <v>3.2868232711036338E-3</v>
      </c>
    </row>
    <row r="628" spans="1:11" x14ac:dyDescent="0.15">
      <c r="A628" s="1">
        <v>44474</v>
      </c>
      <c r="B628" s="1"/>
      <c r="C628">
        <v>112.16</v>
      </c>
      <c r="D628">
        <v>79.959999999999994</v>
      </c>
      <c r="E628">
        <v>72.03219</v>
      </c>
      <c r="G628" s="3">
        <v>4.0140726970405699E-4</v>
      </c>
      <c r="I628" s="11">
        <f t="shared" si="27"/>
        <v>1.4285714285713347E-3</v>
      </c>
      <c r="J628" s="11">
        <f t="shared" si="28"/>
        <v>2.0050125313282319E-3</v>
      </c>
      <c r="K628" s="11">
        <f t="shared" si="29"/>
        <v>-4.0623563276079855E-3</v>
      </c>
    </row>
    <row r="629" spans="1:11" x14ac:dyDescent="0.15">
      <c r="A629" s="1">
        <v>44475</v>
      </c>
      <c r="B629" s="1"/>
      <c r="C629">
        <v>112.16</v>
      </c>
      <c r="D629">
        <v>79.56</v>
      </c>
      <c r="E629">
        <v>71.634119999999996</v>
      </c>
      <c r="G629" s="3">
        <v>-1.52042907693195E-3</v>
      </c>
      <c r="I629" s="11">
        <f t="shared" si="27"/>
        <v>0</v>
      </c>
      <c r="J629" s="11">
        <f t="shared" si="28"/>
        <v>-5.0025012506251798E-3</v>
      </c>
      <c r="K629" s="11">
        <f t="shared" si="29"/>
        <v>-5.5262792926329407E-3</v>
      </c>
    </row>
    <row r="630" spans="1:11" x14ac:dyDescent="0.15">
      <c r="A630" s="1">
        <v>44476</v>
      </c>
      <c r="B630" s="1"/>
      <c r="C630">
        <v>112.82</v>
      </c>
      <c r="D630">
        <v>80.72</v>
      </c>
      <c r="E630">
        <v>72.752520000000004</v>
      </c>
      <c r="G630" s="3">
        <v>1.6790335872095899E-2</v>
      </c>
      <c r="I630" s="11">
        <f t="shared" si="27"/>
        <v>5.8844507845934313E-3</v>
      </c>
      <c r="J630" s="11">
        <f t="shared" si="28"/>
        <v>1.4580191050779234E-2</v>
      </c>
      <c r="K630" s="11">
        <f t="shared" si="29"/>
        <v>1.5612671726825234E-2</v>
      </c>
    </row>
    <row r="631" spans="1:11" x14ac:dyDescent="0.15">
      <c r="A631" s="1">
        <v>44477</v>
      </c>
      <c r="B631" s="1"/>
      <c r="C631">
        <v>112.46</v>
      </c>
      <c r="D631">
        <v>80.7</v>
      </c>
      <c r="E631">
        <v>72.60087</v>
      </c>
      <c r="G631" s="3">
        <v>1.1456610947391199E-4</v>
      </c>
      <c r="I631" s="11">
        <f t="shared" si="27"/>
        <v>-3.1909235951071979E-3</v>
      </c>
      <c r="J631" s="11">
        <f t="shared" si="28"/>
        <v>-2.4777006937559687E-4</v>
      </c>
      <c r="K631" s="11">
        <f t="shared" si="29"/>
        <v>-2.0844638783646952E-3</v>
      </c>
    </row>
    <row r="632" spans="1:11" x14ac:dyDescent="0.15">
      <c r="A632" s="1">
        <v>44480</v>
      </c>
      <c r="B632" s="1"/>
      <c r="C632">
        <v>112.12</v>
      </c>
      <c r="D632">
        <v>80.36</v>
      </c>
      <c r="E632">
        <v>72.695639999999997</v>
      </c>
      <c r="G632" s="3">
        <v>5.59664250595171E-4</v>
      </c>
      <c r="I632" s="11">
        <f t="shared" si="27"/>
        <v>-3.0232971723278546E-3</v>
      </c>
      <c r="J632" s="11">
        <f t="shared" si="28"/>
        <v>-4.2131350681536839E-3</v>
      </c>
      <c r="K632" s="11">
        <f t="shared" si="29"/>
        <v>1.3053562581273326E-3</v>
      </c>
    </row>
    <row r="633" spans="1:11" x14ac:dyDescent="0.15">
      <c r="A633" s="1">
        <v>44481</v>
      </c>
      <c r="B633" s="1"/>
      <c r="C633">
        <v>112.6</v>
      </c>
      <c r="D633">
        <v>80.260000000000005</v>
      </c>
      <c r="E633">
        <v>72.562950000000001</v>
      </c>
      <c r="G633" s="3">
        <v>-1.2584963460985298E-3</v>
      </c>
      <c r="I633" s="11">
        <f t="shared" si="27"/>
        <v>4.2811273635390279E-3</v>
      </c>
      <c r="J633" s="11">
        <f t="shared" si="28"/>
        <v>-1.2444001991039899E-3</v>
      </c>
      <c r="K633" s="11">
        <f t="shared" si="29"/>
        <v>-1.8252814061475719E-3</v>
      </c>
    </row>
    <row r="634" spans="1:11" x14ac:dyDescent="0.15">
      <c r="A634" s="1">
        <v>44482</v>
      </c>
      <c r="B634" s="1"/>
      <c r="C634">
        <v>113.32</v>
      </c>
      <c r="D634">
        <v>79.7</v>
      </c>
      <c r="E634">
        <v>72.50609</v>
      </c>
      <c r="G634" s="3">
        <v>4.9195400049693002E-3</v>
      </c>
      <c r="I634" s="11">
        <f t="shared" si="27"/>
        <v>6.3943161634103518E-3</v>
      </c>
      <c r="J634" s="11">
        <f t="shared" si="28"/>
        <v>-6.9773236979815412E-3</v>
      </c>
      <c r="K634" s="11">
        <f t="shared" si="29"/>
        <v>-7.8359548502371368E-4</v>
      </c>
    </row>
    <row r="635" spans="1:11" x14ac:dyDescent="0.15">
      <c r="A635" s="1">
        <v>44483</v>
      </c>
      <c r="B635" s="1"/>
      <c r="C635">
        <v>114.42</v>
      </c>
      <c r="D635">
        <v>80.38</v>
      </c>
      <c r="E635">
        <v>72.468180000000004</v>
      </c>
      <c r="G635" s="3">
        <v>6.5953675286347605E-3</v>
      </c>
      <c r="I635" s="11">
        <f t="shared" si="27"/>
        <v>9.7070243558066149E-3</v>
      </c>
      <c r="J635" s="11">
        <f t="shared" si="28"/>
        <v>8.5319949811792917E-3</v>
      </c>
      <c r="K635" s="11">
        <f t="shared" si="29"/>
        <v>-5.2285263210294364E-4</v>
      </c>
    </row>
    <row r="636" spans="1:11" x14ac:dyDescent="0.15">
      <c r="A636" s="1">
        <v>44484</v>
      </c>
      <c r="B636" s="1"/>
      <c r="C636">
        <v>114.82</v>
      </c>
      <c r="D636">
        <v>81.260000000000005</v>
      </c>
      <c r="E636">
        <v>72.913634999999999</v>
      </c>
      <c r="G636" s="3">
        <v>5.7872820112176903E-3</v>
      </c>
      <c r="I636" s="11">
        <f t="shared" si="27"/>
        <v>3.4958923265162589E-3</v>
      </c>
      <c r="J636" s="11">
        <f t="shared" si="28"/>
        <v>1.0947997014182809E-2</v>
      </c>
      <c r="K636" s="11">
        <f t="shared" si="29"/>
        <v>6.146904751850979E-3</v>
      </c>
    </row>
    <row r="637" spans="1:11" x14ac:dyDescent="0.15">
      <c r="A637" s="1">
        <v>44487</v>
      </c>
      <c r="B637" s="1"/>
      <c r="C637">
        <v>115</v>
      </c>
      <c r="D637">
        <v>81.040000000000006</v>
      </c>
      <c r="E637">
        <v>72.335489999999993</v>
      </c>
      <c r="G637" s="3">
        <v>5.63742628327368E-4</v>
      </c>
      <c r="I637" s="11">
        <f t="shared" si="27"/>
        <v>1.5676711374326135E-3</v>
      </c>
      <c r="J637" s="11">
        <f t="shared" si="28"/>
        <v>-2.7073590942653381E-3</v>
      </c>
      <c r="K637" s="11">
        <f t="shared" si="29"/>
        <v>-7.9291753867436476E-3</v>
      </c>
    </row>
    <row r="638" spans="1:11" x14ac:dyDescent="0.15">
      <c r="A638" s="1">
        <v>44488</v>
      </c>
      <c r="B638" s="1"/>
      <c r="C638">
        <v>112.96</v>
      </c>
      <c r="D638">
        <v>82.08</v>
      </c>
      <c r="E638">
        <v>72.686170000000004</v>
      </c>
      <c r="G638" s="3">
        <v>-2.1178335999650897E-3</v>
      </c>
      <c r="I638" s="11">
        <f t="shared" si="27"/>
        <v>-1.7739130434782702E-2</v>
      </c>
      <c r="J638" s="11">
        <f t="shared" si="28"/>
        <v>1.2833168805528095E-2</v>
      </c>
      <c r="K638" s="11">
        <f t="shared" si="29"/>
        <v>4.8479660537312785E-3</v>
      </c>
    </row>
    <row r="639" spans="1:11" x14ac:dyDescent="0.15">
      <c r="A639" s="1">
        <v>44489</v>
      </c>
      <c r="B639" s="1"/>
      <c r="C639">
        <v>115.96</v>
      </c>
      <c r="D639">
        <v>82.42</v>
      </c>
      <c r="E639">
        <v>73.662390000000002</v>
      </c>
      <c r="G639" s="3">
        <v>5.8960898621465098E-3</v>
      </c>
      <c r="I639" s="11">
        <f t="shared" si="27"/>
        <v>2.655807365439089E-2</v>
      </c>
      <c r="J639" s="11">
        <f t="shared" si="28"/>
        <v>4.1423001949318916E-3</v>
      </c>
      <c r="K639" s="11">
        <f t="shared" si="29"/>
        <v>1.3430615480221286E-2</v>
      </c>
    </row>
    <row r="640" spans="1:11" x14ac:dyDescent="0.15">
      <c r="A640" s="1">
        <v>44490</v>
      </c>
      <c r="B640" s="1"/>
      <c r="C640">
        <v>116.88</v>
      </c>
      <c r="D640">
        <v>81.72</v>
      </c>
      <c r="E640">
        <v>73.501273999999995</v>
      </c>
      <c r="G640" s="3">
        <v>2.16307180768549E-3</v>
      </c>
      <c r="I640" s="11">
        <f t="shared" si="27"/>
        <v>7.9337702656088194E-3</v>
      </c>
      <c r="J640" s="11">
        <f t="shared" si="28"/>
        <v>-8.4930842028634324E-3</v>
      </c>
      <c r="K640" s="11">
        <f t="shared" si="29"/>
        <v>-2.1872220002637777E-3</v>
      </c>
    </row>
    <row r="641" spans="1:11" x14ac:dyDescent="0.15">
      <c r="A641" s="1">
        <v>44491</v>
      </c>
      <c r="B641" s="1"/>
      <c r="C641">
        <v>117.06</v>
      </c>
      <c r="D641">
        <v>81.58</v>
      </c>
      <c r="E641">
        <v>73.491789999999995</v>
      </c>
      <c r="G641" s="3">
        <v>1.41818890150036E-3</v>
      </c>
      <c r="I641" s="11">
        <f t="shared" si="27"/>
        <v>1.5400410677619547E-3</v>
      </c>
      <c r="J641" s="11">
        <f t="shared" si="28"/>
        <v>-1.7131669114047732E-3</v>
      </c>
      <c r="K641" s="11">
        <f t="shared" si="29"/>
        <v>-1.2903177705470004E-4</v>
      </c>
    </row>
    <row r="642" spans="1:11" x14ac:dyDescent="0.15">
      <c r="A642" s="1">
        <v>44494</v>
      </c>
      <c r="B642" s="1"/>
      <c r="C642">
        <v>116.8</v>
      </c>
      <c r="D642">
        <v>81.760000000000005</v>
      </c>
      <c r="E642">
        <v>72.998940000000005</v>
      </c>
      <c r="G642" s="3">
        <v>5.7680835039741708E-4</v>
      </c>
      <c r="I642" s="11">
        <f t="shared" si="27"/>
        <v>-2.2210832051939855E-3</v>
      </c>
      <c r="J642" s="11">
        <f t="shared" si="28"/>
        <v>2.206423142927294E-3</v>
      </c>
      <c r="K642" s="11">
        <f t="shared" si="29"/>
        <v>-6.7061912629967635E-3</v>
      </c>
    </row>
    <row r="643" spans="1:11" x14ac:dyDescent="0.15">
      <c r="A643" s="1">
        <v>44495</v>
      </c>
      <c r="B643" s="1"/>
      <c r="C643">
        <v>117.46</v>
      </c>
      <c r="D643">
        <v>83.98</v>
      </c>
      <c r="E643">
        <v>73.804564999999997</v>
      </c>
      <c r="G643" s="3">
        <v>6.9097688635721896E-3</v>
      </c>
      <c r="I643" s="11">
        <f t="shared" si="27"/>
        <v>5.6506849315067775E-3</v>
      </c>
      <c r="J643" s="11">
        <f t="shared" si="28"/>
        <v>2.715264187866917E-2</v>
      </c>
      <c r="K643" s="11">
        <f t="shared" si="29"/>
        <v>1.1036119154606894E-2</v>
      </c>
    </row>
    <row r="644" spans="1:11" x14ac:dyDescent="0.15">
      <c r="A644" s="1">
        <v>44496</v>
      </c>
      <c r="B644" s="1"/>
      <c r="C644">
        <v>118</v>
      </c>
      <c r="D644">
        <v>85.02</v>
      </c>
      <c r="E644">
        <v>72.051150000000007</v>
      </c>
      <c r="G644" s="3">
        <v>-4.8627978248331196E-3</v>
      </c>
      <c r="I644" s="11">
        <f t="shared" ref="I644:I707" si="30">(C644/C643)-1</f>
        <v>4.5973097224587534E-3</v>
      </c>
      <c r="J644" s="11">
        <f t="shared" ref="J644:J707" si="31">(D644/D643)-1</f>
        <v>1.2383900928792491E-2</v>
      </c>
      <c r="K644" s="11">
        <f t="shared" ref="K644:K707" si="32">(E644/E643)-1</f>
        <v>-2.3757541284878392E-2</v>
      </c>
    </row>
    <row r="645" spans="1:11" x14ac:dyDescent="0.15">
      <c r="A645" s="1">
        <v>44497</v>
      </c>
      <c r="B645" s="1"/>
      <c r="C645">
        <v>119.92</v>
      </c>
      <c r="D645">
        <v>85.7</v>
      </c>
      <c r="E645">
        <v>72.525040000000004</v>
      </c>
      <c r="G645" s="3">
        <v>5.4305945249390995E-3</v>
      </c>
      <c r="I645" s="11">
        <f t="shared" si="30"/>
        <v>1.6271186440677932E-2</v>
      </c>
      <c r="J645" s="11">
        <f t="shared" si="31"/>
        <v>7.9981180898613946E-3</v>
      </c>
      <c r="K645" s="11">
        <f t="shared" si="32"/>
        <v>6.5771330506174674E-3</v>
      </c>
    </row>
    <row r="646" spans="1:11" x14ac:dyDescent="0.15">
      <c r="A646" s="1">
        <v>44498</v>
      </c>
      <c r="B646" s="1"/>
      <c r="C646">
        <v>120.82</v>
      </c>
      <c r="D646">
        <v>88.64</v>
      </c>
      <c r="E646">
        <v>71.690989999999999</v>
      </c>
      <c r="G646" s="3">
        <v>-3.6966511796418999E-3</v>
      </c>
      <c r="I646" s="11">
        <f t="shared" si="30"/>
        <v>7.5050033355570367E-3</v>
      </c>
      <c r="J646" s="11">
        <f t="shared" si="31"/>
        <v>3.4305717619603326E-2</v>
      </c>
      <c r="K646" s="11">
        <f t="shared" si="32"/>
        <v>-1.1500166011628621E-2</v>
      </c>
    </row>
    <row r="647" spans="1:11" x14ac:dyDescent="0.15">
      <c r="A647" s="1">
        <v>44501</v>
      </c>
      <c r="B647" s="1"/>
      <c r="C647">
        <v>120.4</v>
      </c>
      <c r="D647">
        <v>88.96</v>
      </c>
      <c r="E647">
        <v>72.581909999999993</v>
      </c>
      <c r="G647" s="3">
        <v>8.9328202325986705E-3</v>
      </c>
      <c r="I647" s="11">
        <f t="shared" si="30"/>
        <v>-3.4762456546928444E-3</v>
      </c>
      <c r="J647" s="11">
        <f t="shared" si="31"/>
        <v>3.6101083032489267E-3</v>
      </c>
      <c r="K647" s="11">
        <f t="shared" si="32"/>
        <v>1.2427224118400249E-2</v>
      </c>
    </row>
    <row r="648" spans="1:11" x14ac:dyDescent="0.15">
      <c r="A648" s="1">
        <v>44502</v>
      </c>
      <c r="B648" s="1"/>
      <c r="C648">
        <v>120.6</v>
      </c>
      <c r="D648">
        <v>90.26</v>
      </c>
      <c r="E648">
        <v>72.828329999999994</v>
      </c>
      <c r="G648" s="3">
        <v>8.567840307619699E-3</v>
      </c>
      <c r="I648" s="11">
        <f t="shared" si="30"/>
        <v>1.6611295681061566E-3</v>
      </c>
      <c r="J648" s="11">
        <f t="shared" si="31"/>
        <v>1.4613309352518034E-2</v>
      </c>
      <c r="K648" s="11">
        <f t="shared" si="32"/>
        <v>3.395060835406527E-3</v>
      </c>
    </row>
    <row r="649" spans="1:11" x14ac:dyDescent="0.15">
      <c r="A649" s="1">
        <v>44503</v>
      </c>
      <c r="B649" s="1"/>
      <c r="C649">
        <v>122.42</v>
      </c>
      <c r="D649">
        <v>91.5</v>
      </c>
      <c r="E649">
        <v>72.477649999999997</v>
      </c>
      <c r="G649" s="3">
        <v>5.0544389299564899E-3</v>
      </c>
      <c r="I649" s="11">
        <f t="shared" si="30"/>
        <v>1.5091210613598749E-2</v>
      </c>
      <c r="J649" s="11">
        <f t="shared" si="31"/>
        <v>1.3738089962330946E-2</v>
      </c>
      <c r="K649" s="11">
        <f t="shared" si="32"/>
        <v>-4.8151591557845652E-3</v>
      </c>
    </row>
    <row r="650" spans="1:11" x14ac:dyDescent="0.15">
      <c r="A650" s="1">
        <v>44504</v>
      </c>
      <c r="B650" s="1"/>
      <c r="C650">
        <v>123.34</v>
      </c>
      <c r="D650">
        <v>90.84</v>
      </c>
      <c r="E650">
        <v>72.34496</v>
      </c>
      <c r="G650" s="3">
        <v>1.5969565436264599E-3</v>
      </c>
      <c r="I650" s="11">
        <f t="shared" si="30"/>
        <v>7.5151119098186836E-3</v>
      </c>
      <c r="J650" s="11">
        <f t="shared" si="31"/>
        <v>-7.2131147540983598E-3</v>
      </c>
      <c r="K650" s="11">
        <f t="shared" si="32"/>
        <v>-1.8307712791459929E-3</v>
      </c>
    </row>
    <row r="651" spans="1:11" x14ac:dyDescent="0.15">
      <c r="A651" s="1">
        <v>44505</v>
      </c>
      <c r="B651" s="1"/>
      <c r="C651">
        <v>123.18</v>
      </c>
      <c r="D651">
        <v>90.82</v>
      </c>
      <c r="E651">
        <v>72.117490000000004</v>
      </c>
      <c r="G651" s="3">
        <v>-6.5463856088012699E-3</v>
      </c>
      <c r="I651" s="11">
        <f t="shared" si="30"/>
        <v>-1.2972271769092769E-3</v>
      </c>
      <c r="J651" s="11">
        <f t="shared" si="31"/>
        <v>-2.201673271687854E-4</v>
      </c>
      <c r="K651" s="11">
        <f t="shared" si="32"/>
        <v>-3.1442411468607379E-3</v>
      </c>
    </row>
    <row r="652" spans="1:11" x14ac:dyDescent="0.15">
      <c r="A652" s="1">
        <v>44508</v>
      </c>
      <c r="B652" s="1"/>
      <c r="C652">
        <v>122.2</v>
      </c>
      <c r="D652">
        <v>91.02</v>
      </c>
      <c r="E652">
        <v>72.089060000000003</v>
      </c>
      <c r="G652" s="3">
        <v>2.5559682125990604E-3</v>
      </c>
      <c r="I652" s="11">
        <f t="shared" si="30"/>
        <v>-7.955836986523801E-3</v>
      </c>
      <c r="J652" s="11">
        <f t="shared" si="31"/>
        <v>2.2021581149527236E-3</v>
      </c>
      <c r="K652" s="11">
        <f t="shared" si="32"/>
        <v>-3.942178242754002E-4</v>
      </c>
    </row>
    <row r="653" spans="1:11" x14ac:dyDescent="0.15">
      <c r="A653" s="1">
        <v>44509</v>
      </c>
      <c r="B653" s="1"/>
      <c r="C653">
        <v>122.96</v>
      </c>
      <c r="D653">
        <v>90.3</v>
      </c>
      <c r="E653">
        <v>71.918459999999996</v>
      </c>
      <c r="G653" s="3">
        <v>1.14740130718082E-3</v>
      </c>
      <c r="I653" s="11">
        <f t="shared" si="30"/>
        <v>6.2193126022913603E-3</v>
      </c>
      <c r="J653" s="11">
        <f t="shared" si="31"/>
        <v>-7.9103493737640029E-3</v>
      </c>
      <c r="K653" s="11">
        <f t="shared" si="32"/>
        <v>-2.3665171941485985E-3</v>
      </c>
    </row>
    <row r="654" spans="1:11" x14ac:dyDescent="0.15">
      <c r="A654" s="1">
        <v>44510</v>
      </c>
      <c r="B654" s="1"/>
      <c r="C654">
        <v>123.46</v>
      </c>
      <c r="D654">
        <v>90.2</v>
      </c>
      <c r="E654">
        <v>72.60087</v>
      </c>
      <c r="G654" s="3">
        <v>2.7393785222056201E-3</v>
      </c>
      <c r="I654" s="11">
        <f t="shared" si="30"/>
        <v>4.0663630448927179E-3</v>
      </c>
      <c r="J654" s="11">
        <f t="shared" si="31"/>
        <v>-1.1074197120708451E-3</v>
      </c>
      <c r="K654" s="11">
        <f t="shared" si="32"/>
        <v>9.4886625770351785E-3</v>
      </c>
    </row>
    <row r="655" spans="1:11" x14ac:dyDescent="0.15">
      <c r="A655" s="1">
        <v>44511</v>
      </c>
      <c r="B655" s="1"/>
      <c r="C655">
        <v>123.34</v>
      </c>
      <c r="D655">
        <v>89.28</v>
      </c>
      <c r="E655">
        <v>72.202799999999996</v>
      </c>
      <c r="G655" s="3">
        <v>1.5869044770819801E-3</v>
      </c>
      <c r="I655" s="11">
        <f t="shared" si="30"/>
        <v>-9.7197472865695467E-4</v>
      </c>
      <c r="J655" s="11">
        <f t="shared" si="31"/>
        <v>-1.0199556541020005E-2</v>
      </c>
      <c r="K655" s="11">
        <f t="shared" si="32"/>
        <v>-5.4829921459619291E-3</v>
      </c>
    </row>
    <row r="656" spans="1:11" x14ac:dyDescent="0.15">
      <c r="A656" s="1">
        <v>44512</v>
      </c>
      <c r="B656" s="1"/>
      <c r="C656">
        <v>123.66</v>
      </c>
      <c r="D656">
        <v>89.18</v>
      </c>
      <c r="E656">
        <v>72.240710000000007</v>
      </c>
      <c r="G656" s="3">
        <v>7.6455674420712301E-3</v>
      </c>
      <c r="I656" s="11">
        <f t="shared" si="30"/>
        <v>2.5944543538185538E-3</v>
      </c>
      <c r="J656" s="11">
        <f t="shared" si="31"/>
        <v>-1.1200716845877201E-3</v>
      </c>
      <c r="K656" s="11">
        <f t="shared" si="32"/>
        <v>5.2504889007098932E-4</v>
      </c>
    </row>
    <row r="657" spans="1:11" x14ac:dyDescent="0.15">
      <c r="A657" s="1">
        <v>44515</v>
      </c>
      <c r="B657" s="1"/>
      <c r="C657">
        <v>123.1</v>
      </c>
      <c r="D657">
        <v>88.8</v>
      </c>
      <c r="E657">
        <v>72.22175</v>
      </c>
      <c r="G657" s="3">
        <v>8.5562712909714693E-5</v>
      </c>
      <c r="I657" s="11">
        <f t="shared" si="30"/>
        <v>-4.5285460132621358E-3</v>
      </c>
      <c r="J657" s="11">
        <f t="shared" si="31"/>
        <v>-4.2610450773716835E-3</v>
      </c>
      <c r="K657" s="11">
        <f t="shared" si="32"/>
        <v>-2.6245589225248889E-4</v>
      </c>
    </row>
    <row r="658" spans="1:11" x14ac:dyDescent="0.15">
      <c r="A658" s="1">
        <v>44516</v>
      </c>
      <c r="B658" s="1"/>
      <c r="C658">
        <v>123.58</v>
      </c>
      <c r="D658">
        <v>88.82</v>
      </c>
      <c r="E658">
        <v>72.50609</v>
      </c>
      <c r="G658" s="3">
        <v>3.2135021614057E-3</v>
      </c>
      <c r="I658" s="11">
        <f t="shared" si="30"/>
        <v>3.8992688870838066E-3</v>
      </c>
      <c r="J658" s="11">
        <f t="shared" si="31"/>
        <v>2.2522522522527844E-4</v>
      </c>
      <c r="K658" s="11">
        <f t="shared" si="32"/>
        <v>3.9370411268073724E-3</v>
      </c>
    </row>
    <row r="659" spans="1:11" x14ac:dyDescent="0.15">
      <c r="A659" s="1">
        <v>44517</v>
      </c>
      <c r="B659" s="1"/>
      <c r="C659">
        <v>123.46</v>
      </c>
      <c r="D659">
        <v>88.76</v>
      </c>
      <c r="E659">
        <v>72.240710000000007</v>
      </c>
      <c r="G659" s="3">
        <v>3.4090772316179799E-3</v>
      </c>
      <c r="I659" s="11">
        <f t="shared" si="30"/>
        <v>-9.7103091115069429E-4</v>
      </c>
      <c r="J659" s="11">
        <f t="shared" si="31"/>
        <v>-6.7552353073618843E-4</v>
      </c>
      <c r="K659" s="11">
        <f t="shared" si="32"/>
        <v>-3.6601063441704662E-3</v>
      </c>
    </row>
    <row r="660" spans="1:11" x14ac:dyDescent="0.15">
      <c r="A660" s="1">
        <v>44518</v>
      </c>
      <c r="B660" s="1"/>
      <c r="C660">
        <v>123.14</v>
      </c>
      <c r="D660">
        <v>88.36</v>
      </c>
      <c r="E660">
        <v>71.795240000000007</v>
      </c>
      <c r="G660" s="3">
        <v>-3.7274032794653001E-3</v>
      </c>
      <c r="I660" s="11">
        <f t="shared" si="30"/>
        <v>-2.5919326097521012E-3</v>
      </c>
      <c r="J660" s="11">
        <f t="shared" si="31"/>
        <v>-4.5065344749888325E-3</v>
      </c>
      <c r="K660" s="11">
        <f t="shared" si="32"/>
        <v>-6.1664676330008827E-3</v>
      </c>
    </row>
    <row r="661" spans="1:11" x14ac:dyDescent="0.15">
      <c r="A661" s="1">
        <v>44519</v>
      </c>
      <c r="B661" s="1"/>
      <c r="C661">
        <v>122.76</v>
      </c>
      <c r="D661">
        <v>87.5</v>
      </c>
      <c r="E661">
        <v>72.07011</v>
      </c>
      <c r="G661" s="3">
        <v>-6.5103758784468193E-4</v>
      </c>
      <c r="I661" s="11">
        <f t="shared" si="30"/>
        <v>-3.085918466785742E-3</v>
      </c>
      <c r="J661" s="11">
        <f t="shared" si="31"/>
        <v>-9.7329108193753289E-3</v>
      </c>
      <c r="K661" s="11">
        <f t="shared" si="32"/>
        <v>3.8285267936981615E-3</v>
      </c>
    </row>
    <row r="662" spans="1:11" x14ac:dyDescent="0.15">
      <c r="A662" s="1">
        <v>44522</v>
      </c>
      <c r="B662" s="1"/>
      <c r="C662">
        <v>122.62</v>
      </c>
      <c r="D662">
        <v>88.04</v>
      </c>
      <c r="E662">
        <v>72.212270000000004</v>
      </c>
      <c r="G662" s="3">
        <v>-2.72658962127703E-3</v>
      </c>
      <c r="I662" s="11">
        <f t="shared" si="30"/>
        <v>-1.140436624307628E-3</v>
      </c>
      <c r="J662" s="11">
        <f t="shared" si="31"/>
        <v>6.1714285714287165E-3</v>
      </c>
      <c r="K662" s="11">
        <f t="shared" si="32"/>
        <v>1.9725236994920792E-3</v>
      </c>
    </row>
    <row r="663" spans="1:11" x14ac:dyDescent="0.15">
      <c r="A663" s="1">
        <v>44523</v>
      </c>
      <c r="B663" s="1"/>
      <c r="C663">
        <v>122.04</v>
      </c>
      <c r="D663">
        <v>88.46</v>
      </c>
      <c r="E663">
        <v>72.979979999999998</v>
      </c>
      <c r="G663" s="3">
        <v>-1.1516339424876501E-2</v>
      </c>
      <c r="I663" s="11">
        <f t="shared" si="30"/>
        <v>-4.7300603490457727E-3</v>
      </c>
      <c r="J663" s="11">
        <f t="shared" si="31"/>
        <v>4.770558836892258E-3</v>
      </c>
      <c r="K663" s="11">
        <f t="shared" si="32"/>
        <v>1.0631295761786674E-2</v>
      </c>
    </row>
    <row r="664" spans="1:11" x14ac:dyDescent="0.15">
      <c r="A664" s="1">
        <v>44524</v>
      </c>
      <c r="B664" s="1"/>
      <c r="C664">
        <v>121.52</v>
      </c>
      <c r="D664">
        <v>89.06</v>
      </c>
      <c r="E664">
        <v>72.553479999999993</v>
      </c>
      <c r="G664" s="3">
        <v>2.3440805059267099E-3</v>
      </c>
      <c r="I664" s="11">
        <f t="shared" si="30"/>
        <v>-4.2608980662078855E-3</v>
      </c>
      <c r="J664" s="11">
        <f t="shared" si="31"/>
        <v>6.7827266561157895E-3</v>
      </c>
      <c r="K664" s="11">
        <f t="shared" si="32"/>
        <v>-5.8440684691885014E-3</v>
      </c>
    </row>
    <row r="665" spans="1:11" x14ac:dyDescent="0.15">
      <c r="A665" s="1">
        <v>44526</v>
      </c>
      <c r="B665" s="1"/>
      <c r="C665">
        <v>120.5</v>
      </c>
      <c r="D665">
        <v>86.26</v>
      </c>
      <c r="E665">
        <v>70.819016000000005</v>
      </c>
      <c r="G665" s="3">
        <v>-1.5853312964601501E-2</v>
      </c>
      <c r="I665" s="11">
        <f t="shared" si="30"/>
        <v>-8.3936800526661637E-3</v>
      </c>
      <c r="J665" s="11">
        <f t="shared" si="31"/>
        <v>-3.1439479002919324E-2</v>
      </c>
      <c r="K665" s="11">
        <f t="shared" si="32"/>
        <v>-2.3906006989602546E-2</v>
      </c>
    </row>
    <row r="666" spans="1:11" x14ac:dyDescent="0.15">
      <c r="A666" s="1">
        <v>44529</v>
      </c>
      <c r="B666" s="1"/>
      <c r="C666">
        <v>120.1</v>
      </c>
      <c r="D666">
        <v>86.66</v>
      </c>
      <c r="E666">
        <v>70.364075</v>
      </c>
      <c r="G666" s="3">
        <v>1.7649118920433E-3</v>
      </c>
      <c r="I666" s="11">
        <f t="shared" si="30"/>
        <v>-3.3195020746888959E-3</v>
      </c>
      <c r="J666" s="11">
        <f t="shared" si="31"/>
        <v>4.6371435195917687E-3</v>
      </c>
      <c r="K666" s="11">
        <f t="shared" si="32"/>
        <v>-6.4239949337902003E-3</v>
      </c>
    </row>
    <row r="667" spans="1:11" x14ac:dyDescent="0.15">
      <c r="A667" s="1">
        <v>44530</v>
      </c>
      <c r="B667" s="1"/>
      <c r="C667">
        <v>118</v>
      </c>
      <c r="D667">
        <v>86.44</v>
      </c>
      <c r="E667">
        <v>69.605840000000001</v>
      </c>
      <c r="G667" s="3">
        <v>-4.9953223458070097E-3</v>
      </c>
      <c r="I667" s="11">
        <f t="shared" si="30"/>
        <v>-1.7485428809325465E-2</v>
      </c>
      <c r="J667" s="11">
        <f t="shared" si="31"/>
        <v>-2.5386568197554027E-3</v>
      </c>
      <c r="K667" s="11">
        <f t="shared" si="32"/>
        <v>-1.0775882437166984E-2</v>
      </c>
    </row>
    <row r="668" spans="1:11" x14ac:dyDescent="0.15">
      <c r="A668" s="1">
        <v>44531</v>
      </c>
      <c r="B668" s="1"/>
      <c r="C668">
        <v>118.16</v>
      </c>
      <c r="D668">
        <v>87.52</v>
      </c>
      <c r="E668">
        <v>70.364075</v>
      </c>
      <c r="G668" s="3">
        <v>8.7803176432750193E-3</v>
      </c>
      <c r="I668" s="11">
        <f t="shared" si="30"/>
        <v>1.3559322033898091E-3</v>
      </c>
      <c r="J668" s="11">
        <f t="shared" si="31"/>
        <v>1.2494215640906914E-2</v>
      </c>
      <c r="K668" s="11">
        <f t="shared" si="32"/>
        <v>1.0893267001734319E-2</v>
      </c>
    </row>
    <row r="669" spans="1:11" x14ac:dyDescent="0.15">
      <c r="A669" s="1">
        <v>44532</v>
      </c>
      <c r="B669" s="1"/>
      <c r="C669">
        <v>117.8</v>
      </c>
      <c r="D669">
        <v>87.58</v>
      </c>
      <c r="E669">
        <v>69.947050000000004</v>
      </c>
      <c r="G669" s="3">
        <v>-7.2499772821478202E-3</v>
      </c>
      <c r="I669" s="11">
        <f t="shared" si="30"/>
        <v>-3.0467163168584888E-3</v>
      </c>
      <c r="J669" s="11">
        <f t="shared" si="31"/>
        <v>6.855575868374153E-4</v>
      </c>
      <c r="K669" s="11">
        <f t="shared" si="32"/>
        <v>-5.926674940301524E-3</v>
      </c>
    </row>
    <row r="670" spans="1:11" x14ac:dyDescent="0.15">
      <c r="A670" s="1">
        <v>44533</v>
      </c>
      <c r="B670" s="1"/>
      <c r="C670">
        <v>118.82</v>
      </c>
      <c r="D670">
        <v>88.14</v>
      </c>
      <c r="E670">
        <v>69.729060000000004</v>
      </c>
      <c r="G670" s="3">
        <v>-1.43899333218788E-4</v>
      </c>
      <c r="I670" s="11">
        <f t="shared" si="30"/>
        <v>8.6587436332767886E-3</v>
      </c>
      <c r="J670" s="11">
        <f t="shared" si="31"/>
        <v>6.3941539164193983E-3</v>
      </c>
      <c r="K670" s="11">
        <f t="shared" si="32"/>
        <v>-3.1165002669876207E-3</v>
      </c>
    </row>
    <row r="671" spans="1:11" x14ac:dyDescent="0.15">
      <c r="A671" s="1">
        <v>44536</v>
      </c>
      <c r="B671" s="1"/>
      <c r="C671">
        <v>121.76</v>
      </c>
      <c r="D671">
        <v>89.4</v>
      </c>
      <c r="E671">
        <v>70.733710000000002</v>
      </c>
      <c r="G671" s="3">
        <v>1.6391154104607498E-2</v>
      </c>
      <c r="I671" s="11">
        <f t="shared" si="30"/>
        <v>2.4743309207204245E-2</v>
      </c>
      <c r="J671" s="11">
        <f t="shared" si="31"/>
        <v>1.4295439074200278E-2</v>
      </c>
      <c r="K671" s="11">
        <f t="shared" si="32"/>
        <v>1.44079097007761E-2</v>
      </c>
    </row>
    <row r="672" spans="1:11" x14ac:dyDescent="0.15">
      <c r="A672" s="1">
        <v>44537</v>
      </c>
      <c r="B672" s="1"/>
      <c r="C672">
        <v>121.88</v>
      </c>
      <c r="D672">
        <v>89.42</v>
      </c>
      <c r="E672">
        <v>70.942229999999995</v>
      </c>
      <c r="G672" s="3">
        <v>1.1173153808157801E-2</v>
      </c>
      <c r="I672" s="11">
        <f t="shared" si="30"/>
        <v>9.8554533508532494E-4</v>
      </c>
      <c r="J672" s="11">
        <f t="shared" si="31"/>
        <v>2.2371364653239745E-4</v>
      </c>
      <c r="K672" s="11">
        <f t="shared" si="32"/>
        <v>2.947957911439758E-3</v>
      </c>
    </row>
    <row r="673" spans="1:11" x14ac:dyDescent="0.15">
      <c r="A673" s="1">
        <v>44538</v>
      </c>
      <c r="B673" s="1"/>
      <c r="C673">
        <v>123.8</v>
      </c>
      <c r="D673">
        <v>89.24</v>
      </c>
      <c r="E673">
        <v>70.913794999999993</v>
      </c>
      <c r="G673" s="3">
        <v>6.6977569129007498E-3</v>
      </c>
      <c r="I673" s="11">
        <f t="shared" si="30"/>
        <v>1.5753199868723256E-2</v>
      </c>
      <c r="J673" s="11">
        <f t="shared" si="31"/>
        <v>-2.0129724893760415E-3</v>
      </c>
      <c r="K673" s="11">
        <f t="shared" si="32"/>
        <v>-4.0081908899680663E-4</v>
      </c>
    </row>
    <row r="674" spans="1:11" x14ac:dyDescent="0.15">
      <c r="A674" s="1">
        <v>44539</v>
      </c>
      <c r="B674" s="1"/>
      <c r="C674">
        <v>124.4</v>
      </c>
      <c r="D674">
        <v>88.88</v>
      </c>
      <c r="E674">
        <v>70.743195</v>
      </c>
      <c r="G674" s="3">
        <v>8.0941374100795794E-4</v>
      </c>
      <c r="I674" s="11">
        <f t="shared" si="30"/>
        <v>4.8465266558965769E-3</v>
      </c>
      <c r="J674" s="11">
        <f t="shared" si="31"/>
        <v>-4.034065441506085E-3</v>
      </c>
      <c r="K674" s="11">
        <f t="shared" si="32"/>
        <v>-2.4057378398658624E-3</v>
      </c>
    </row>
    <row r="675" spans="1:11" x14ac:dyDescent="0.15">
      <c r="A675" s="1">
        <v>44540</v>
      </c>
      <c r="B675" s="1"/>
      <c r="C675">
        <v>124.94</v>
      </c>
      <c r="D675">
        <v>88.3</v>
      </c>
      <c r="E675">
        <v>70.762150000000005</v>
      </c>
      <c r="G675" s="3">
        <v>7.9658520466541205E-6</v>
      </c>
      <c r="I675" s="11">
        <f t="shared" si="30"/>
        <v>4.3408360128616152E-3</v>
      </c>
      <c r="J675" s="11">
        <f t="shared" si="31"/>
        <v>-6.5256525652565012E-3</v>
      </c>
      <c r="K675" s="11">
        <f t="shared" si="32"/>
        <v>2.679409659120946E-4</v>
      </c>
    </row>
    <row r="676" spans="1:11" x14ac:dyDescent="0.15">
      <c r="A676" s="1">
        <v>44543</v>
      </c>
      <c r="B676" s="1"/>
      <c r="C676">
        <v>124.58</v>
      </c>
      <c r="D676">
        <v>87.3</v>
      </c>
      <c r="E676">
        <v>70.648415</v>
      </c>
      <c r="G676" s="3">
        <v>-4.4769851621563302E-3</v>
      </c>
      <c r="I676" s="11">
        <f t="shared" si="30"/>
        <v>-2.8813830638706461E-3</v>
      </c>
      <c r="J676" s="11">
        <f t="shared" si="31"/>
        <v>-1.1325028312570762E-2</v>
      </c>
      <c r="K676" s="11">
        <f t="shared" si="32"/>
        <v>-1.6072858159341674E-3</v>
      </c>
    </row>
    <row r="677" spans="1:11" x14ac:dyDescent="0.15">
      <c r="A677" s="1">
        <v>44544</v>
      </c>
      <c r="B677" s="1"/>
      <c r="C677">
        <v>124.02</v>
      </c>
      <c r="D677">
        <v>87.64</v>
      </c>
      <c r="E677">
        <v>70.809539999999998</v>
      </c>
      <c r="G677" s="3">
        <v>-1.1130914818906702E-2</v>
      </c>
      <c r="I677" s="11">
        <f t="shared" si="30"/>
        <v>-4.4951035479210422E-3</v>
      </c>
      <c r="J677" s="11">
        <f t="shared" si="31"/>
        <v>3.8946162657502725E-3</v>
      </c>
      <c r="K677" s="11">
        <f t="shared" si="32"/>
        <v>2.280659799657192E-3</v>
      </c>
    </row>
    <row r="678" spans="1:11" x14ac:dyDescent="0.15">
      <c r="A678" s="1">
        <v>44545</v>
      </c>
      <c r="B678" s="1"/>
      <c r="C678">
        <v>125.44</v>
      </c>
      <c r="D678">
        <v>88.1</v>
      </c>
      <c r="E678">
        <v>71.084400000000002</v>
      </c>
      <c r="G678" s="3">
        <v>9.61818156084248E-3</v>
      </c>
      <c r="I678" s="11">
        <f t="shared" si="30"/>
        <v>1.1449766166747422E-2</v>
      </c>
      <c r="J678" s="11">
        <f t="shared" si="31"/>
        <v>5.2487448653582014E-3</v>
      </c>
      <c r="K678" s="11">
        <f t="shared" si="32"/>
        <v>3.8816803498511465E-3</v>
      </c>
    </row>
    <row r="679" spans="1:11" x14ac:dyDescent="0.15">
      <c r="A679" s="1">
        <v>44546</v>
      </c>
      <c r="B679" s="1"/>
      <c r="C679">
        <v>127.12</v>
      </c>
      <c r="D679">
        <v>89.28</v>
      </c>
      <c r="E679">
        <v>75.159903999999997</v>
      </c>
      <c r="G679" s="3">
        <v>2.0743402947639402E-2</v>
      </c>
      <c r="I679" s="11">
        <f t="shared" si="30"/>
        <v>1.3392857142857206E-2</v>
      </c>
      <c r="J679" s="11">
        <f t="shared" si="31"/>
        <v>1.3393870601589253E-2</v>
      </c>
      <c r="K679" s="11">
        <f t="shared" si="32"/>
        <v>5.7333310824878581E-2</v>
      </c>
    </row>
    <row r="680" spans="1:11" x14ac:dyDescent="0.15">
      <c r="A680" s="1">
        <v>44547</v>
      </c>
      <c r="B680" s="1"/>
      <c r="C680">
        <v>127.34</v>
      </c>
      <c r="D680">
        <v>89.66</v>
      </c>
      <c r="E680">
        <v>75.633803999999998</v>
      </c>
      <c r="G680" s="3">
        <v>-5.8951015622819005E-3</v>
      </c>
      <c r="I680" s="11">
        <f t="shared" si="30"/>
        <v>1.7306482064192164E-3</v>
      </c>
      <c r="J680" s="11">
        <f t="shared" si="31"/>
        <v>4.2562724014336695E-3</v>
      </c>
      <c r="K680" s="11">
        <f t="shared" si="32"/>
        <v>6.3052235936862377E-3</v>
      </c>
    </row>
    <row r="681" spans="1:11" x14ac:dyDescent="0.15">
      <c r="A681" s="1">
        <v>44550</v>
      </c>
      <c r="B681" s="1"/>
      <c r="C681">
        <v>127.26</v>
      </c>
      <c r="D681">
        <v>87.04</v>
      </c>
      <c r="E681">
        <v>74.505930000000006</v>
      </c>
      <c r="G681" s="3">
        <v>-9.8775369732291198E-3</v>
      </c>
      <c r="I681" s="11">
        <f t="shared" si="30"/>
        <v>-6.2823935919587015E-4</v>
      </c>
      <c r="J681" s="11">
        <f t="shared" si="31"/>
        <v>-2.9221503457506071E-2</v>
      </c>
      <c r="K681" s="11">
        <f t="shared" si="32"/>
        <v>-1.4912300325394034E-2</v>
      </c>
    </row>
    <row r="682" spans="1:11" x14ac:dyDescent="0.15">
      <c r="A682" s="1">
        <v>44551</v>
      </c>
      <c r="B682" s="1"/>
      <c r="C682">
        <v>127</v>
      </c>
      <c r="D682">
        <v>88.62</v>
      </c>
      <c r="E682">
        <v>75.216774000000001</v>
      </c>
      <c r="G682" s="3">
        <v>7.3586096062303596E-3</v>
      </c>
      <c r="I682" s="11">
        <f t="shared" si="30"/>
        <v>-2.0430614490021259E-3</v>
      </c>
      <c r="J682" s="11">
        <f t="shared" si="31"/>
        <v>1.8152573529411686E-2</v>
      </c>
      <c r="K682" s="11">
        <f t="shared" si="32"/>
        <v>9.5407707816008713E-3</v>
      </c>
    </row>
    <row r="683" spans="1:11" x14ac:dyDescent="0.15">
      <c r="A683" s="1">
        <v>44552</v>
      </c>
      <c r="B683" s="1"/>
      <c r="C683">
        <v>126.94</v>
      </c>
      <c r="D683">
        <v>88.66</v>
      </c>
      <c r="E683">
        <v>75.20729</v>
      </c>
      <c r="G683" s="3">
        <v>2.4731265831412401E-3</v>
      </c>
      <c r="I683" s="11">
        <f t="shared" si="30"/>
        <v>-4.7244094488185784E-4</v>
      </c>
      <c r="J683" s="11">
        <f t="shared" si="31"/>
        <v>4.5136538027534812E-4</v>
      </c>
      <c r="K683" s="11">
        <f t="shared" si="32"/>
        <v>-1.2608889607523821E-4</v>
      </c>
    </row>
    <row r="684" spans="1:11" x14ac:dyDescent="0.15">
      <c r="A684" s="1">
        <v>44553</v>
      </c>
      <c r="B684" s="1"/>
      <c r="C684">
        <v>127.04</v>
      </c>
      <c r="D684">
        <v>89.9</v>
      </c>
      <c r="E684">
        <v>75.842315999999997</v>
      </c>
      <c r="G684" s="3">
        <v>5.6176436695640694E-3</v>
      </c>
      <c r="I684" s="11">
        <f t="shared" si="30"/>
        <v>7.877737513786176E-4</v>
      </c>
      <c r="J684" s="11">
        <f t="shared" si="31"/>
        <v>1.3986013986014179E-2</v>
      </c>
      <c r="K684" s="11">
        <f t="shared" si="32"/>
        <v>8.4436761383104297E-3</v>
      </c>
    </row>
    <row r="685" spans="1:11" x14ac:dyDescent="0.15">
      <c r="A685" s="1">
        <v>44557</v>
      </c>
      <c r="B685" s="1"/>
      <c r="C685">
        <v>127.32</v>
      </c>
      <c r="D685">
        <v>90.02</v>
      </c>
      <c r="E685">
        <v>76.012919999999994</v>
      </c>
      <c r="G685" s="3">
        <v>6.3806906888068601E-3</v>
      </c>
      <c r="I685" s="11">
        <f t="shared" si="30"/>
        <v>2.2040302267001266E-3</v>
      </c>
      <c r="J685" s="11">
        <f t="shared" si="31"/>
        <v>1.3348164627362546E-3</v>
      </c>
      <c r="K685" s="11">
        <f t="shared" si="32"/>
        <v>2.2494566226063384E-3</v>
      </c>
    </row>
    <row r="686" spans="1:11" x14ac:dyDescent="0.15">
      <c r="A686" s="1">
        <v>44558</v>
      </c>
      <c r="B686" s="1"/>
      <c r="C686">
        <v>128.74</v>
      </c>
      <c r="D686">
        <v>90.86</v>
      </c>
      <c r="E686">
        <v>76.628979999999999</v>
      </c>
      <c r="G686" s="3">
        <v>8.0540125385832797E-3</v>
      </c>
      <c r="I686" s="11">
        <f t="shared" si="30"/>
        <v>1.1153000314169104E-2</v>
      </c>
      <c r="J686" s="11">
        <f t="shared" si="31"/>
        <v>9.3312597200623237E-3</v>
      </c>
      <c r="K686" s="11">
        <f t="shared" si="32"/>
        <v>8.104674836856729E-3</v>
      </c>
    </row>
    <row r="687" spans="1:11" x14ac:dyDescent="0.15">
      <c r="A687" s="1">
        <v>44559</v>
      </c>
      <c r="B687" s="1"/>
      <c r="C687">
        <v>128.34</v>
      </c>
      <c r="D687">
        <v>90.56</v>
      </c>
      <c r="E687">
        <v>76.136129999999994</v>
      </c>
      <c r="G687" s="3">
        <v>-3.38984377667739E-3</v>
      </c>
      <c r="I687" s="11">
        <f t="shared" si="30"/>
        <v>-3.1070374398012301E-3</v>
      </c>
      <c r="J687" s="11">
        <f t="shared" si="31"/>
        <v>-3.3017829627999262E-3</v>
      </c>
      <c r="K687" s="11">
        <f t="shared" si="32"/>
        <v>-6.4316398313014611E-3</v>
      </c>
    </row>
    <row r="688" spans="1:11" x14ac:dyDescent="0.15">
      <c r="A688" s="1">
        <v>44560</v>
      </c>
      <c r="B688" s="1"/>
      <c r="C688">
        <v>127.44</v>
      </c>
      <c r="D688">
        <v>90.26</v>
      </c>
      <c r="E688">
        <v>76.088740000000001</v>
      </c>
      <c r="G688" s="3">
        <v>-3.93798422546542E-3</v>
      </c>
      <c r="I688" s="11">
        <f t="shared" si="30"/>
        <v>-7.0126227208976433E-3</v>
      </c>
      <c r="J688" s="11">
        <f t="shared" si="31"/>
        <v>-3.3127208480565606E-3</v>
      </c>
      <c r="K688" s="11">
        <f t="shared" si="32"/>
        <v>-6.2243773094317056E-4</v>
      </c>
    </row>
    <row r="689" spans="1:11" x14ac:dyDescent="0.15">
      <c r="A689" s="1">
        <v>44564</v>
      </c>
      <c r="B689" s="1"/>
      <c r="C689">
        <v>129.22</v>
      </c>
      <c r="D689">
        <v>91.54</v>
      </c>
      <c r="E689">
        <v>76.136129999999994</v>
      </c>
      <c r="G689" s="3">
        <v>4.9327153208229505E-3</v>
      </c>
      <c r="I689" s="11">
        <f t="shared" si="30"/>
        <v>1.396735718769615E-2</v>
      </c>
      <c r="J689" s="11">
        <f t="shared" si="31"/>
        <v>1.4181254154664424E-2</v>
      </c>
      <c r="K689" s="11">
        <f t="shared" si="32"/>
        <v>6.2282540097258199E-4</v>
      </c>
    </row>
    <row r="690" spans="1:11" x14ac:dyDescent="0.15">
      <c r="A690" s="1">
        <v>44565</v>
      </c>
      <c r="B690" s="1"/>
      <c r="C690">
        <v>129.5</v>
      </c>
      <c r="D690">
        <v>92.58</v>
      </c>
      <c r="E690">
        <v>76.268820000000005</v>
      </c>
      <c r="G690" s="3">
        <v>-2.9519492703383699E-3</v>
      </c>
      <c r="I690" s="11">
        <f t="shared" si="30"/>
        <v>2.1668472372697867E-3</v>
      </c>
      <c r="J690" s="11">
        <f t="shared" si="31"/>
        <v>1.1361153594057205E-2</v>
      </c>
      <c r="K690" s="11">
        <f t="shared" si="32"/>
        <v>1.742799377904003E-3</v>
      </c>
    </row>
    <row r="691" spans="1:11" x14ac:dyDescent="0.15">
      <c r="A691" s="1">
        <v>44566</v>
      </c>
      <c r="B691" s="1"/>
      <c r="C691">
        <v>126</v>
      </c>
      <c r="D691">
        <v>93.34</v>
      </c>
      <c r="E691">
        <v>76.865930000000006</v>
      </c>
      <c r="G691" s="3">
        <v>4.18579272586816E-4</v>
      </c>
      <c r="I691" s="11">
        <f t="shared" si="30"/>
        <v>-2.7027027027026973E-2</v>
      </c>
      <c r="J691" s="11">
        <f t="shared" si="31"/>
        <v>8.2091164398359062E-3</v>
      </c>
      <c r="K691" s="11">
        <f t="shared" si="32"/>
        <v>7.8290184639018268E-3</v>
      </c>
    </row>
    <row r="692" spans="1:11" x14ac:dyDescent="0.15">
      <c r="A692" s="1">
        <v>44567</v>
      </c>
      <c r="B692" s="1"/>
      <c r="C692">
        <v>125.72</v>
      </c>
      <c r="D692">
        <v>93.84</v>
      </c>
      <c r="E692">
        <v>77.339830000000006</v>
      </c>
      <c r="G692" s="3">
        <v>-8.8397456788354908E-3</v>
      </c>
      <c r="I692" s="11">
        <f t="shared" si="30"/>
        <v>-2.2222222222222365E-3</v>
      </c>
      <c r="J692" s="11">
        <f t="shared" si="31"/>
        <v>5.3567602314119611E-3</v>
      </c>
      <c r="K692" s="11">
        <f t="shared" si="32"/>
        <v>6.1652802483493918E-3</v>
      </c>
    </row>
    <row r="693" spans="1:11" x14ac:dyDescent="0.15">
      <c r="A693" s="1">
        <v>44568</v>
      </c>
      <c r="B693" s="1"/>
      <c r="C693">
        <v>124.46</v>
      </c>
      <c r="D693">
        <v>94.34</v>
      </c>
      <c r="E693">
        <v>77.463040000000007</v>
      </c>
      <c r="G693" s="3">
        <v>4.4242889828316403E-4</v>
      </c>
      <c r="I693" s="11">
        <f t="shared" si="30"/>
        <v>-1.0022271714922093E-2</v>
      </c>
      <c r="J693" s="11">
        <f t="shared" si="31"/>
        <v>5.3282182438192383E-3</v>
      </c>
      <c r="K693" s="11">
        <f t="shared" si="32"/>
        <v>1.5930989245773741E-3</v>
      </c>
    </row>
    <row r="694" spans="1:11" x14ac:dyDescent="0.15">
      <c r="A694" s="1">
        <v>44571</v>
      </c>
      <c r="B694" s="1"/>
      <c r="C694">
        <v>121.9</v>
      </c>
      <c r="D694">
        <v>95</v>
      </c>
      <c r="E694">
        <v>78.088584999999995</v>
      </c>
      <c r="G694" s="3">
        <v>-1.5673790882044701E-2</v>
      </c>
      <c r="I694" s="11">
        <f t="shared" si="30"/>
        <v>-2.0568857464245416E-2</v>
      </c>
      <c r="J694" s="11">
        <f t="shared" si="31"/>
        <v>6.9959720161119066E-3</v>
      </c>
      <c r="K694" s="11">
        <f t="shared" si="32"/>
        <v>8.0753995712017357E-3</v>
      </c>
    </row>
    <row r="695" spans="1:11" x14ac:dyDescent="0.15">
      <c r="A695" s="1">
        <v>44572</v>
      </c>
      <c r="B695" s="1"/>
      <c r="C695">
        <v>122.18</v>
      </c>
      <c r="D695">
        <v>94.6</v>
      </c>
      <c r="E695">
        <v>78.382390000000001</v>
      </c>
      <c r="G695" s="3">
        <v>8.9191278316442801E-3</v>
      </c>
      <c r="I695" s="11">
        <f t="shared" si="30"/>
        <v>2.2969647251844805E-3</v>
      </c>
      <c r="J695" s="11">
        <f t="shared" si="31"/>
        <v>-4.2105263157895534E-3</v>
      </c>
      <c r="K695" s="11">
        <f t="shared" si="32"/>
        <v>3.7624577266959225E-3</v>
      </c>
    </row>
    <row r="696" spans="1:11" x14ac:dyDescent="0.15">
      <c r="A696" s="1">
        <v>44573</v>
      </c>
      <c r="B696" s="1"/>
      <c r="C696">
        <v>121.8</v>
      </c>
      <c r="D696">
        <v>95.94</v>
      </c>
      <c r="E696">
        <v>77.624170000000007</v>
      </c>
      <c r="G696" s="3">
        <v>-3.0873683085154103E-3</v>
      </c>
      <c r="I696" s="11">
        <f t="shared" si="30"/>
        <v>-3.110165329841319E-3</v>
      </c>
      <c r="J696" s="11">
        <f t="shared" si="31"/>
        <v>1.4164904862579375E-2</v>
      </c>
      <c r="K696" s="11">
        <f t="shared" si="32"/>
        <v>-9.6733462707629947E-3</v>
      </c>
    </row>
    <row r="697" spans="1:11" x14ac:dyDescent="0.15">
      <c r="A697" s="1">
        <v>44574</v>
      </c>
      <c r="B697" s="1"/>
      <c r="C697">
        <v>121.4</v>
      </c>
      <c r="D697">
        <v>96.06</v>
      </c>
      <c r="E697">
        <v>78.192840000000004</v>
      </c>
      <c r="G697" s="3">
        <v>-3.9486637213234001E-3</v>
      </c>
      <c r="I697" s="11">
        <f t="shared" si="30"/>
        <v>-3.2840722495893759E-3</v>
      </c>
      <c r="J697" s="11">
        <f t="shared" si="31"/>
        <v>1.2507817385867259E-3</v>
      </c>
      <c r="K697" s="11">
        <f t="shared" si="32"/>
        <v>7.3259398457981018E-3</v>
      </c>
    </row>
    <row r="698" spans="1:11" x14ac:dyDescent="0.15">
      <c r="A698" s="1">
        <v>44575</v>
      </c>
      <c r="B698" s="1"/>
      <c r="C698">
        <v>120.84</v>
      </c>
      <c r="D698">
        <v>95.72</v>
      </c>
      <c r="E698">
        <v>78.022239999999996</v>
      </c>
      <c r="G698" s="3">
        <v>-7.5117926282746092E-3</v>
      </c>
      <c r="I698" s="11">
        <f t="shared" si="30"/>
        <v>-4.6128500823723328E-3</v>
      </c>
      <c r="J698" s="11">
        <f t="shared" si="31"/>
        <v>-3.5394545075994044E-3</v>
      </c>
      <c r="K698" s="11">
        <f t="shared" si="32"/>
        <v>-2.1817854422477856E-3</v>
      </c>
    </row>
    <row r="699" spans="1:11" x14ac:dyDescent="0.15">
      <c r="A699" s="1">
        <v>44579</v>
      </c>
      <c r="B699" s="1"/>
      <c r="C699">
        <v>122.38</v>
      </c>
      <c r="D699">
        <v>97.88</v>
      </c>
      <c r="E699">
        <v>77.813720000000004</v>
      </c>
      <c r="G699" s="3">
        <v>3.1381461960533404E-4</v>
      </c>
      <c r="I699" s="11">
        <f t="shared" si="30"/>
        <v>1.2744124462098494E-2</v>
      </c>
      <c r="J699" s="11">
        <f t="shared" si="31"/>
        <v>2.2565816966151342E-2</v>
      </c>
      <c r="K699" s="11">
        <f t="shared" si="32"/>
        <v>-2.6725713078731284E-3</v>
      </c>
    </row>
    <row r="700" spans="1:11" x14ac:dyDescent="0.15">
      <c r="A700" s="1">
        <v>44580</v>
      </c>
      <c r="B700" s="1"/>
      <c r="C700">
        <v>120.16</v>
      </c>
      <c r="D700">
        <v>97.48</v>
      </c>
      <c r="E700">
        <v>77.207139999999995</v>
      </c>
      <c r="G700" s="3">
        <v>-3.0963657189530999E-4</v>
      </c>
      <c r="I700" s="11">
        <f t="shared" si="30"/>
        <v>-1.8140218990031043E-2</v>
      </c>
      <c r="J700" s="11">
        <f t="shared" si="31"/>
        <v>-4.08663669799747E-3</v>
      </c>
      <c r="K700" s="11">
        <f t="shared" si="32"/>
        <v>-7.7952834024643813E-3</v>
      </c>
    </row>
    <row r="701" spans="1:11" x14ac:dyDescent="0.15">
      <c r="A701" s="1">
        <v>44581</v>
      </c>
      <c r="B701" s="1"/>
      <c r="C701">
        <v>121.2</v>
      </c>
      <c r="D701">
        <v>97.08</v>
      </c>
      <c r="E701">
        <v>77.140789999999996</v>
      </c>
      <c r="G701" s="3">
        <v>2.7951075730396902E-3</v>
      </c>
      <c r="I701" s="11">
        <f t="shared" si="30"/>
        <v>8.6551264980028186E-3</v>
      </c>
      <c r="J701" s="11">
        <f t="shared" si="31"/>
        <v>-4.103405826836326E-3</v>
      </c>
      <c r="K701" s="11">
        <f t="shared" si="32"/>
        <v>-8.5937647735689904E-4</v>
      </c>
    </row>
    <row r="702" spans="1:11" x14ac:dyDescent="0.15">
      <c r="A702" s="1">
        <v>44582</v>
      </c>
      <c r="B702" s="1"/>
      <c r="C702">
        <v>121.04</v>
      </c>
      <c r="D702">
        <v>96.94</v>
      </c>
      <c r="E702">
        <v>75.700149999999994</v>
      </c>
      <c r="G702" s="3">
        <v>-1.6332781919002299E-2</v>
      </c>
      <c r="I702" s="11">
        <f t="shared" si="30"/>
        <v>-1.3201320132012473E-3</v>
      </c>
      <c r="J702" s="11">
        <f t="shared" si="31"/>
        <v>-1.4421096003296441E-3</v>
      </c>
      <c r="K702" s="11">
        <f t="shared" si="32"/>
        <v>-1.8675463396213621E-2</v>
      </c>
    </row>
    <row r="703" spans="1:11" x14ac:dyDescent="0.15">
      <c r="A703" s="1">
        <v>44585</v>
      </c>
      <c r="B703" s="1"/>
      <c r="C703">
        <v>118</v>
      </c>
      <c r="D703">
        <v>96.62</v>
      </c>
      <c r="E703">
        <v>72.743033999999994</v>
      </c>
      <c r="G703" s="3">
        <v>-3.8382753618468199E-2</v>
      </c>
      <c r="I703" s="11">
        <f t="shared" si="30"/>
        <v>-2.5115664243225422E-2</v>
      </c>
      <c r="J703" s="11">
        <f t="shared" si="31"/>
        <v>-3.3010109345986693E-3</v>
      </c>
      <c r="K703" s="11">
        <f t="shared" si="32"/>
        <v>-3.9063542146217656E-2</v>
      </c>
    </row>
    <row r="704" spans="1:11" x14ac:dyDescent="0.15">
      <c r="A704" s="1">
        <v>44586</v>
      </c>
      <c r="B704" s="1"/>
      <c r="C704">
        <v>117.72</v>
      </c>
      <c r="D704">
        <v>99.2</v>
      </c>
      <c r="E704">
        <v>73.188500000000005</v>
      </c>
      <c r="G704" s="3">
        <v>5.4192736450431296E-3</v>
      </c>
      <c r="I704" s="11">
        <f t="shared" si="30"/>
        <v>-2.372881355932166E-3</v>
      </c>
      <c r="J704" s="11">
        <f t="shared" si="31"/>
        <v>2.6702546056716958E-2</v>
      </c>
      <c r="K704" s="11">
        <f t="shared" si="32"/>
        <v>6.1238303587942688E-3</v>
      </c>
    </row>
    <row r="705" spans="1:11" x14ac:dyDescent="0.15">
      <c r="A705" s="1">
        <v>44587</v>
      </c>
      <c r="B705" s="1"/>
      <c r="C705">
        <v>117.96</v>
      </c>
      <c r="D705">
        <v>100.45</v>
      </c>
      <c r="E705">
        <v>74.079419999999999</v>
      </c>
      <c r="G705" s="3">
        <v>1.2772081211928299E-2</v>
      </c>
      <c r="I705" s="11">
        <f t="shared" si="30"/>
        <v>2.0387359836899765E-3</v>
      </c>
      <c r="J705" s="11">
        <f t="shared" si="31"/>
        <v>1.2600806451612989E-2</v>
      </c>
      <c r="K705" s="11">
        <f t="shared" si="32"/>
        <v>1.2172950668479343E-2</v>
      </c>
    </row>
    <row r="706" spans="1:11" x14ac:dyDescent="0.15">
      <c r="A706" s="1">
        <v>44588</v>
      </c>
      <c r="B706" s="1"/>
      <c r="C706">
        <v>118.3</v>
      </c>
      <c r="D706">
        <v>101.5</v>
      </c>
      <c r="E706">
        <v>75.510589999999993</v>
      </c>
      <c r="G706" s="3">
        <v>6.4996126985925598E-3</v>
      </c>
      <c r="I706" s="11">
        <f t="shared" si="30"/>
        <v>2.8823329942353482E-3</v>
      </c>
      <c r="J706" s="11">
        <f t="shared" si="31"/>
        <v>1.0452961672473782E-2</v>
      </c>
      <c r="K706" s="11">
        <f t="shared" si="32"/>
        <v>1.9319400718849966E-2</v>
      </c>
    </row>
    <row r="707" spans="1:11" x14ac:dyDescent="0.15">
      <c r="A707" s="1">
        <v>44589</v>
      </c>
      <c r="B707" s="1"/>
      <c r="C707">
        <v>118.06</v>
      </c>
      <c r="D707">
        <v>100.85</v>
      </c>
      <c r="E707">
        <v>75.226249999999993</v>
      </c>
      <c r="G707" s="3">
        <v>-5.9503879155302598E-3</v>
      </c>
      <c r="I707" s="11">
        <f t="shared" si="30"/>
        <v>-2.0287404902789019E-3</v>
      </c>
      <c r="J707" s="11">
        <f t="shared" si="31"/>
        <v>-6.4039408866995995E-3</v>
      </c>
      <c r="K707" s="11">
        <f t="shared" si="32"/>
        <v>-3.7655645386958092E-3</v>
      </c>
    </row>
    <row r="708" spans="1:11" x14ac:dyDescent="0.15">
      <c r="A708" s="1">
        <v>44592</v>
      </c>
      <c r="B708" s="1"/>
      <c r="C708">
        <v>119.08</v>
      </c>
      <c r="D708">
        <v>100.3</v>
      </c>
      <c r="E708">
        <v>75.946569999999994</v>
      </c>
      <c r="G708" s="3">
        <v>1.0100058099644199E-2</v>
      </c>
      <c r="I708" s="11">
        <f t="shared" ref="I708:I771" si="33">(C708/C707)-1</f>
        <v>8.6396747416568331E-3</v>
      </c>
      <c r="J708" s="11">
        <f t="shared" ref="J708:J771" si="34">(D708/D707)-1</f>
        <v>-5.4536440257808572E-3</v>
      </c>
      <c r="K708" s="11">
        <f t="shared" ref="K708:K771" si="35">(E708/E707)-1</f>
        <v>9.5753809341818652E-3</v>
      </c>
    </row>
    <row r="709" spans="1:11" x14ac:dyDescent="0.15">
      <c r="A709" s="1">
        <v>44593</v>
      </c>
      <c r="B709" s="1"/>
      <c r="C709">
        <v>119</v>
      </c>
      <c r="D709">
        <v>101.3</v>
      </c>
      <c r="E709">
        <v>76.865930000000006</v>
      </c>
      <c r="G709" s="3">
        <v>1.08865395215296E-2</v>
      </c>
      <c r="I709" s="11">
        <f t="shared" si="33"/>
        <v>-6.7181726570375577E-4</v>
      </c>
      <c r="J709" s="11">
        <f t="shared" si="34"/>
        <v>9.9700897308074854E-3</v>
      </c>
      <c r="K709" s="11">
        <f t="shared" si="35"/>
        <v>1.2105352486623255E-2</v>
      </c>
    </row>
    <row r="710" spans="1:11" x14ac:dyDescent="0.15">
      <c r="A710" s="1">
        <v>44594</v>
      </c>
      <c r="B710" s="1"/>
      <c r="C710">
        <v>120.5</v>
      </c>
      <c r="D710">
        <v>101.55</v>
      </c>
      <c r="E710">
        <v>74.515410000000003</v>
      </c>
      <c r="G710" s="3">
        <v>4.5474939802669895E-5</v>
      </c>
      <c r="I710" s="11">
        <f t="shared" si="33"/>
        <v>1.2605042016806678E-2</v>
      </c>
      <c r="J710" s="11">
        <f t="shared" si="34"/>
        <v>2.4679170779862147E-3</v>
      </c>
      <c r="K710" s="11">
        <f t="shared" si="35"/>
        <v>-3.0579477799852373E-2</v>
      </c>
    </row>
    <row r="711" spans="1:11" x14ac:dyDescent="0.15">
      <c r="A711" s="1">
        <v>44595</v>
      </c>
      <c r="B711" s="1"/>
      <c r="C711">
        <v>119.4</v>
      </c>
      <c r="D711">
        <v>101.7</v>
      </c>
      <c r="E711">
        <v>75.330510000000004</v>
      </c>
      <c r="G711" s="3">
        <v>-1.0211277360333799E-2</v>
      </c>
      <c r="I711" s="11">
        <f t="shared" si="33"/>
        <v>-9.1286307053941584E-3</v>
      </c>
      <c r="J711" s="11">
        <f t="shared" si="34"/>
        <v>1.477104874446189E-3</v>
      </c>
      <c r="K711" s="11">
        <f t="shared" si="35"/>
        <v>1.0938676979701301E-2</v>
      </c>
    </row>
    <row r="712" spans="1:11" x14ac:dyDescent="0.15">
      <c r="A712" s="1">
        <v>44596</v>
      </c>
      <c r="B712" s="1"/>
      <c r="C712">
        <v>119.1</v>
      </c>
      <c r="D712">
        <v>99.1</v>
      </c>
      <c r="E712">
        <v>75.671710000000004</v>
      </c>
      <c r="G712" s="3">
        <v>-7.6752764911866E-3</v>
      </c>
      <c r="I712" s="11">
        <f t="shared" si="33"/>
        <v>-2.5125628140704181E-3</v>
      </c>
      <c r="J712" s="11">
        <f t="shared" si="34"/>
        <v>-2.5565388397246869E-2</v>
      </c>
      <c r="K712" s="11">
        <f t="shared" si="35"/>
        <v>4.529373291114025E-3</v>
      </c>
    </row>
    <row r="713" spans="1:11" x14ac:dyDescent="0.15">
      <c r="A713" s="1">
        <v>44599</v>
      </c>
      <c r="B713" s="1"/>
      <c r="C713">
        <v>119.04</v>
      </c>
      <c r="D713">
        <v>99.62</v>
      </c>
      <c r="E713">
        <v>76.202479999999994</v>
      </c>
      <c r="G713" s="3">
        <v>4.4115435453078097E-3</v>
      </c>
      <c r="I713" s="11">
        <f t="shared" si="33"/>
        <v>-5.0377833753134649E-4</v>
      </c>
      <c r="J713" s="11">
        <f t="shared" si="34"/>
        <v>5.2472250252271202E-3</v>
      </c>
      <c r="K713" s="11">
        <f t="shared" si="35"/>
        <v>7.0141139931949592E-3</v>
      </c>
    </row>
    <row r="714" spans="1:11" x14ac:dyDescent="0.15">
      <c r="A714" s="1">
        <v>44600</v>
      </c>
      <c r="B714" s="1"/>
      <c r="C714">
        <v>117.84</v>
      </c>
      <c r="D714">
        <v>100.2</v>
      </c>
      <c r="E714">
        <v>76.031875999999997</v>
      </c>
      <c r="G714" s="3">
        <v>-3.1283745231189802E-3</v>
      </c>
      <c r="I714" s="11">
        <f t="shared" si="33"/>
        <v>-1.0080645161290369E-2</v>
      </c>
      <c r="J714" s="11">
        <f t="shared" si="34"/>
        <v>5.822124071471535E-3</v>
      </c>
      <c r="K714" s="11">
        <f t="shared" si="35"/>
        <v>-2.2388247731569555E-3</v>
      </c>
    </row>
    <row r="715" spans="1:11" x14ac:dyDescent="0.15">
      <c r="A715" s="1">
        <v>44601</v>
      </c>
      <c r="B715" s="1"/>
      <c r="C715">
        <v>118.9</v>
      </c>
      <c r="D715">
        <v>101.35</v>
      </c>
      <c r="E715">
        <v>76.382549999999995</v>
      </c>
      <c r="G715" s="3">
        <v>1.74537740068447E-2</v>
      </c>
      <c r="I715" s="11">
        <f t="shared" si="33"/>
        <v>8.9952477936183772E-3</v>
      </c>
      <c r="J715" s="11">
        <f t="shared" si="34"/>
        <v>1.1477045908183436E-2</v>
      </c>
      <c r="K715" s="11">
        <f t="shared" si="35"/>
        <v>4.6121971263737294E-3</v>
      </c>
    </row>
    <row r="716" spans="1:11" x14ac:dyDescent="0.15">
      <c r="A716" s="1">
        <v>44602</v>
      </c>
      <c r="B716" s="1"/>
      <c r="C716">
        <v>118.02</v>
      </c>
      <c r="D716">
        <v>100.7</v>
      </c>
      <c r="E716">
        <v>75.965530000000001</v>
      </c>
      <c r="G716" s="3">
        <v>-4.4199585695769896E-3</v>
      </c>
      <c r="I716" s="11">
        <f t="shared" si="33"/>
        <v>-7.4011774600505342E-3</v>
      </c>
      <c r="J716" s="11">
        <f t="shared" si="34"/>
        <v>-6.4134188455845509E-3</v>
      </c>
      <c r="K716" s="11">
        <f t="shared" si="35"/>
        <v>-5.4596239586135464E-3</v>
      </c>
    </row>
    <row r="717" spans="1:11" x14ac:dyDescent="0.15">
      <c r="A717" s="1">
        <v>44603</v>
      </c>
      <c r="B717" s="1"/>
      <c r="C717">
        <v>119.28</v>
      </c>
      <c r="D717">
        <v>100.35</v>
      </c>
      <c r="E717">
        <v>75.605360000000005</v>
      </c>
      <c r="G717" s="3">
        <v>-6.5935775472185602E-3</v>
      </c>
      <c r="I717" s="11">
        <f t="shared" si="33"/>
        <v>1.067615658362997E-2</v>
      </c>
      <c r="J717" s="11">
        <f t="shared" si="34"/>
        <v>-3.4756703078451245E-3</v>
      </c>
      <c r="K717" s="11">
        <f t="shared" si="35"/>
        <v>-4.7412293444144549E-3</v>
      </c>
    </row>
    <row r="718" spans="1:11" x14ac:dyDescent="0.15">
      <c r="A718" s="1">
        <v>44606</v>
      </c>
      <c r="B718" s="1"/>
      <c r="C718">
        <v>117.3</v>
      </c>
      <c r="D718">
        <v>98.06</v>
      </c>
      <c r="E718">
        <v>75.05565</v>
      </c>
      <c r="G718" s="3">
        <v>-1.68084360008341E-2</v>
      </c>
      <c r="I718" s="11">
        <f t="shared" si="33"/>
        <v>-1.6599597585513104E-2</v>
      </c>
      <c r="J718" s="11">
        <f t="shared" si="34"/>
        <v>-2.2820129546586854E-2</v>
      </c>
      <c r="K718" s="11">
        <f t="shared" si="35"/>
        <v>-7.2707808017844489E-3</v>
      </c>
    </row>
    <row r="719" spans="1:11" x14ac:dyDescent="0.15">
      <c r="A719" s="1">
        <v>44607</v>
      </c>
      <c r="B719" s="1"/>
      <c r="C719">
        <v>117.8</v>
      </c>
      <c r="D719">
        <v>98.96</v>
      </c>
      <c r="E719">
        <v>75.908659999999998</v>
      </c>
      <c r="G719" s="3">
        <v>1.2929477021075698E-2</v>
      </c>
      <c r="I719" s="11">
        <f t="shared" si="33"/>
        <v>4.2625745950555238E-3</v>
      </c>
      <c r="J719" s="11">
        <f t="shared" si="34"/>
        <v>9.1780542524984021E-3</v>
      </c>
      <c r="K719" s="11">
        <f t="shared" si="35"/>
        <v>1.1365033811578495E-2</v>
      </c>
    </row>
    <row r="720" spans="1:11" x14ac:dyDescent="0.15">
      <c r="A720" s="1">
        <v>44608</v>
      </c>
      <c r="B720" s="1"/>
      <c r="C720">
        <v>117.3</v>
      </c>
      <c r="D720">
        <v>99.44</v>
      </c>
      <c r="E720">
        <v>76.515249999999995</v>
      </c>
      <c r="G720" s="3">
        <v>7.9672933593544204E-4</v>
      </c>
      <c r="I720" s="11">
        <f t="shared" si="33"/>
        <v>-4.2444821731748572E-3</v>
      </c>
      <c r="J720" s="11">
        <f t="shared" si="34"/>
        <v>4.8504446240906773E-3</v>
      </c>
      <c r="K720" s="11">
        <f t="shared" si="35"/>
        <v>7.9910513503993474E-3</v>
      </c>
    </row>
    <row r="721" spans="1:11" x14ac:dyDescent="0.15">
      <c r="A721" s="1">
        <v>44609</v>
      </c>
      <c r="B721" s="1"/>
      <c r="C721">
        <v>117.38</v>
      </c>
      <c r="D721">
        <v>98.12</v>
      </c>
      <c r="E721">
        <v>75.804405000000003</v>
      </c>
      <c r="G721" s="3">
        <v>-9.5396153513482799E-3</v>
      </c>
      <c r="I721" s="11">
        <f t="shared" si="33"/>
        <v>6.8201193520889269E-4</v>
      </c>
      <c r="J721" s="11">
        <f t="shared" si="34"/>
        <v>-1.327433628318575E-2</v>
      </c>
      <c r="K721" s="11">
        <f t="shared" si="35"/>
        <v>-9.2902395274143679E-3</v>
      </c>
    </row>
    <row r="722" spans="1:11" x14ac:dyDescent="0.15">
      <c r="A722" s="1">
        <v>44610</v>
      </c>
      <c r="B722" s="1"/>
      <c r="C722">
        <v>118.2</v>
      </c>
      <c r="D722">
        <v>97.8</v>
      </c>
      <c r="E722">
        <v>75.662239999999997</v>
      </c>
      <c r="G722" s="3">
        <v>-5.3978262646369101E-3</v>
      </c>
      <c r="I722" s="11">
        <f t="shared" si="33"/>
        <v>6.9858578974271168E-3</v>
      </c>
      <c r="J722" s="11">
        <f t="shared" si="34"/>
        <v>-3.2613126783531676E-3</v>
      </c>
      <c r="K722" s="11">
        <f t="shared" si="35"/>
        <v>-1.8754187174215842E-3</v>
      </c>
    </row>
    <row r="723" spans="1:11" x14ac:dyDescent="0.15">
      <c r="A723" s="1">
        <v>44614</v>
      </c>
      <c r="B723" s="1"/>
      <c r="C723">
        <v>118.8</v>
      </c>
      <c r="D723">
        <v>96.08</v>
      </c>
      <c r="E723">
        <v>75.159903999999997</v>
      </c>
      <c r="G723" s="3">
        <v>-4.2215341219737903E-3</v>
      </c>
      <c r="I723" s="11">
        <f t="shared" si="33"/>
        <v>5.0761421319795996E-3</v>
      </c>
      <c r="J723" s="11">
        <f t="shared" si="34"/>
        <v>-1.7586912065439608E-2</v>
      </c>
      <c r="K723" s="11">
        <f t="shared" si="35"/>
        <v>-6.6391901693632072E-3</v>
      </c>
    </row>
    <row r="724" spans="1:11" x14ac:dyDescent="0.15">
      <c r="A724" s="1">
        <v>44615</v>
      </c>
      <c r="B724" s="1"/>
      <c r="C724">
        <v>118.9</v>
      </c>
      <c r="D724">
        <v>95.58</v>
      </c>
      <c r="E724">
        <v>75.491630000000001</v>
      </c>
      <c r="G724" s="3">
        <v>-1.4625309159588202E-3</v>
      </c>
      <c r="I724" s="11">
        <f t="shared" si="33"/>
        <v>8.4175084175086567E-4</v>
      </c>
      <c r="J724" s="11">
        <f t="shared" si="34"/>
        <v>-5.2039966694421569E-3</v>
      </c>
      <c r="K724" s="11">
        <f t="shared" si="35"/>
        <v>4.4136032957147187E-3</v>
      </c>
    </row>
    <row r="725" spans="1:11" x14ac:dyDescent="0.15">
      <c r="A725" s="1">
        <v>44616</v>
      </c>
      <c r="B725" s="1"/>
      <c r="C725">
        <v>115.16</v>
      </c>
      <c r="D725">
        <v>92.04</v>
      </c>
      <c r="E725">
        <v>74.572270000000003</v>
      </c>
      <c r="G725" s="3">
        <v>-2.55514212710189E-2</v>
      </c>
      <c r="I725" s="11">
        <f t="shared" si="33"/>
        <v>-3.1455004205214521E-2</v>
      </c>
      <c r="J725" s="11">
        <f t="shared" si="34"/>
        <v>-3.7037037037036979E-2</v>
      </c>
      <c r="K725" s="11">
        <f t="shared" si="35"/>
        <v>-1.2178303740427832E-2</v>
      </c>
    </row>
    <row r="726" spans="1:11" x14ac:dyDescent="0.15">
      <c r="A726" s="1">
        <v>44617</v>
      </c>
      <c r="B726" s="1"/>
      <c r="C726">
        <v>118.5</v>
      </c>
      <c r="D726">
        <v>88.18</v>
      </c>
      <c r="E726">
        <v>76.647940000000006</v>
      </c>
      <c r="G726" s="3">
        <v>3.0123895338512299E-2</v>
      </c>
      <c r="I726" s="11">
        <f t="shared" si="33"/>
        <v>2.9003126085446418E-2</v>
      </c>
      <c r="J726" s="11">
        <f t="shared" si="34"/>
        <v>-4.193828770099961E-2</v>
      </c>
      <c r="K726" s="11">
        <f t="shared" si="35"/>
        <v>2.7834341102932703E-2</v>
      </c>
    </row>
    <row r="727" spans="1:11" x14ac:dyDescent="0.15">
      <c r="A727" s="1">
        <v>44620</v>
      </c>
      <c r="B727" s="1"/>
      <c r="C727">
        <v>119.78</v>
      </c>
      <c r="D727">
        <v>87.82</v>
      </c>
      <c r="E727">
        <v>76.145610000000005</v>
      </c>
      <c r="G727" s="3">
        <v>-4.3632463026410601E-5</v>
      </c>
      <c r="I727" s="11">
        <f t="shared" si="33"/>
        <v>1.0801687763713153E-2</v>
      </c>
      <c r="J727" s="11">
        <f t="shared" si="34"/>
        <v>-4.0825584032662121E-3</v>
      </c>
      <c r="K727" s="11">
        <f t="shared" si="35"/>
        <v>-6.5537312548777926E-3</v>
      </c>
    </row>
    <row r="728" spans="1:11" x14ac:dyDescent="0.15">
      <c r="A728" s="1">
        <v>44621</v>
      </c>
      <c r="B728" s="1"/>
      <c r="C728">
        <v>120.44</v>
      </c>
      <c r="D728">
        <v>81.66</v>
      </c>
      <c r="E728">
        <v>76.373080000000002</v>
      </c>
      <c r="G728" s="3">
        <v>-1.0386516957743902E-2</v>
      </c>
      <c r="I728" s="11">
        <f t="shared" si="33"/>
        <v>5.5101018533978419E-3</v>
      </c>
      <c r="J728" s="11">
        <f t="shared" si="34"/>
        <v>-7.0143475290366575E-2</v>
      </c>
      <c r="K728" s="11">
        <f t="shared" si="35"/>
        <v>2.9873028793123702E-3</v>
      </c>
    </row>
    <row r="729" spans="1:11" x14ac:dyDescent="0.15">
      <c r="A729" s="1">
        <v>44622</v>
      </c>
      <c r="B729" s="1"/>
      <c r="C729">
        <v>120.04</v>
      </c>
      <c r="D729">
        <v>81.12</v>
      </c>
      <c r="E729">
        <v>76.799580000000006</v>
      </c>
      <c r="G729" s="3">
        <v>7.8498111211167088E-4</v>
      </c>
      <c r="I729" s="11">
        <f t="shared" si="33"/>
        <v>-3.3211557622051524E-3</v>
      </c>
      <c r="J729" s="11">
        <f t="shared" si="34"/>
        <v>-6.6127847171196796E-3</v>
      </c>
      <c r="K729" s="11">
        <f t="shared" si="35"/>
        <v>5.5844284399686472E-3</v>
      </c>
    </row>
    <row r="730" spans="1:11" x14ac:dyDescent="0.15">
      <c r="A730" s="1">
        <v>44623</v>
      </c>
      <c r="B730" s="1"/>
      <c r="C730">
        <v>118.08</v>
      </c>
      <c r="D730">
        <v>80.44</v>
      </c>
      <c r="E730">
        <v>75.330510000000004</v>
      </c>
      <c r="G730" s="3">
        <v>-1.6500753051900699E-2</v>
      </c>
      <c r="I730" s="11">
        <f t="shared" si="33"/>
        <v>-1.6327890703099035E-2</v>
      </c>
      <c r="J730" s="11">
        <f t="shared" si="34"/>
        <v>-8.3826429980277117E-3</v>
      </c>
      <c r="K730" s="11">
        <f t="shared" si="35"/>
        <v>-1.9128620234641902E-2</v>
      </c>
    </row>
    <row r="731" spans="1:11" x14ac:dyDescent="0.15">
      <c r="A731" s="1">
        <v>44624</v>
      </c>
      <c r="B731" s="1"/>
      <c r="C731">
        <v>115.9</v>
      </c>
      <c r="D731">
        <v>77.06</v>
      </c>
      <c r="E731">
        <v>73.321190000000001</v>
      </c>
      <c r="G731" s="3">
        <v>-3.2166776191129398E-2</v>
      </c>
      <c r="I731" s="11">
        <f t="shared" si="33"/>
        <v>-1.8462059620596105E-2</v>
      </c>
      <c r="J731" s="11">
        <f t="shared" si="34"/>
        <v>-4.2018896071606138E-2</v>
      </c>
      <c r="K731" s="11">
        <f t="shared" si="35"/>
        <v>-2.6673389042500828E-2</v>
      </c>
    </row>
    <row r="732" spans="1:11" x14ac:dyDescent="0.15">
      <c r="A732" s="1">
        <v>44627</v>
      </c>
      <c r="B732" s="1"/>
      <c r="C732">
        <v>113.3</v>
      </c>
      <c r="D732">
        <v>75</v>
      </c>
      <c r="E732">
        <v>72.837813999999995</v>
      </c>
      <c r="G732" s="3">
        <v>-8.4479271652850799E-3</v>
      </c>
      <c r="I732" s="11">
        <f t="shared" si="33"/>
        <v>-2.2433132010353796E-2</v>
      </c>
      <c r="J732" s="11">
        <f t="shared" si="34"/>
        <v>-2.6732416298987816E-2</v>
      </c>
      <c r="K732" s="11">
        <f t="shared" si="35"/>
        <v>-6.592582580833839E-3</v>
      </c>
    </row>
    <row r="733" spans="1:11" x14ac:dyDescent="0.15">
      <c r="A733" s="1">
        <v>44628</v>
      </c>
      <c r="B733" s="1"/>
      <c r="C733">
        <v>110.36</v>
      </c>
      <c r="D733">
        <v>77.36</v>
      </c>
      <c r="E733">
        <v>70.487290000000002</v>
      </c>
      <c r="G733" s="3">
        <v>-1.31740304723648E-2</v>
      </c>
      <c r="I733" s="11">
        <f t="shared" si="33"/>
        <v>-2.5948808473080343E-2</v>
      </c>
      <c r="J733" s="11">
        <f t="shared" si="34"/>
        <v>3.1466666666666754E-2</v>
      </c>
      <c r="K733" s="11">
        <f t="shared" si="35"/>
        <v>-3.2270655459264552E-2</v>
      </c>
    </row>
    <row r="734" spans="1:11" x14ac:dyDescent="0.15">
      <c r="A734" s="1">
        <v>44629</v>
      </c>
      <c r="B734" s="1"/>
      <c r="C734">
        <v>115.22</v>
      </c>
      <c r="D734">
        <v>81.06</v>
      </c>
      <c r="E734">
        <v>71.700460000000007</v>
      </c>
      <c r="G734" s="3">
        <v>3.9458534982511798E-2</v>
      </c>
      <c r="I734" s="11">
        <f t="shared" si="33"/>
        <v>4.4037694816962736E-2</v>
      </c>
      <c r="J734" s="11">
        <f t="shared" si="34"/>
        <v>4.7828335056876892E-2</v>
      </c>
      <c r="K734" s="11">
        <f t="shared" si="35"/>
        <v>1.7211188002830058E-2</v>
      </c>
    </row>
    <row r="735" spans="1:11" x14ac:dyDescent="0.15">
      <c r="A735" s="1">
        <v>44630</v>
      </c>
      <c r="B735" s="1"/>
      <c r="C735">
        <v>113.5</v>
      </c>
      <c r="D735">
        <v>81.02</v>
      </c>
      <c r="E735">
        <v>72.581909999999993</v>
      </c>
      <c r="G735" s="3">
        <v>-8.8967305514956393E-3</v>
      </c>
      <c r="I735" s="11">
        <f t="shared" si="33"/>
        <v>-1.4927963895157048E-2</v>
      </c>
      <c r="J735" s="11">
        <f t="shared" si="34"/>
        <v>-4.9346163335806104E-4</v>
      </c>
      <c r="K735" s="11">
        <f t="shared" si="35"/>
        <v>1.2293505508890634E-2</v>
      </c>
    </row>
    <row r="736" spans="1:11" x14ac:dyDescent="0.15">
      <c r="A736" s="1">
        <v>44631</v>
      </c>
      <c r="B736" s="1"/>
      <c r="C736">
        <v>112.98</v>
      </c>
      <c r="D736">
        <v>82.3</v>
      </c>
      <c r="E736">
        <v>73.434929999999994</v>
      </c>
      <c r="G736" s="3">
        <v>9.1818662976146312E-3</v>
      </c>
      <c r="I736" s="11">
        <f t="shared" si="33"/>
        <v>-4.5814977973568372E-3</v>
      </c>
      <c r="J736" s="11">
        <f t="shared" si="34"/>
        <v>1.5798568254751899E-2</v>
      </c>
      <c r="K736" s="11">
        <f t="shared" si="35"/>
        <v>1.1752515192835267E-2</v>
      </c>
    </row>
    <row r="737" spans="1:11" x14ac:dyDescent="0.15">
      <c r="A737" s="1">
        <v>44634</v>
      </c>
      <c r="B737" s="1"/>
      <c r="C737">
        <v>114.74</v>
      </c>
      <c r="D737">
        <v>84.6</v>
      </c>
      <c r="E737">
        <v>75.283119999999997</v>
      </c>
      <c r="G737" s="3">
        <v>1.5940715515565699E-2</v>
      </c>
      <c r="I737" s="11">
        <f t="shared" si="33"/>
        <v>1.5577978403257031E-2</v>
      </c>
      <c r="J737" s="11">
        <f t="shared" si="34"/>
        <v>2.7946537059538201E-2</v>
      </c>
      <c r="K737" s="11">
        <f t="shared" si="35"/>
        <v>2.5167723316410928E-2</v>
      </c>
    </row>
    <row r="738" spans="1:11" x14ac:dyDescent="0.15">
      <c r="A738" s="1">
        <v>44635</v>
      </c>
      <c r="B738" s="1"/>
      <c r="C738">
        <v>115.74</v>
      </c>
      <c r="D738">
        <v>84.64</v>
      </c>
      <c r="E738">
        <v>75.472669999999994</v>
      </c>
      <c r="G738" s="3">
        <v>2.8064701874486099E-4</v>
      </c>
      <c r="I738" s="11">
        <f t="shared" si="33"/>
        <v>8.7153564580790821E-3</v>
      </c>
      <c r="J738" s="11">
        <f t="shared" si="34"/>
        <v>4.7281323877079728E-4</v>
      </c>
      <c r="K738" s="11">
        <f t="shared" si="35"/>
        <v>2.5178286978542186E-3</v>
      </c>
    </row>
    <row r="739" spans="1:11" x14ac:dyDescent="0.15">
      <c r="A739" s="1">
        <v>44636</v>
      </c>
      <c r="B739" s="1"/>
      <c r="C739">
        <v>116.46</v>
      </c>
      <c r="D739">
        <v>85.6</v>
      </c>
      <c r="E739">
        <v>75.292595000000006</v>
      </c>
      <c r="G739" s="3">
        <v>1.8723968667762002E-2</v>
      </c>
      <c r="I739" s="11">
        <f t="shared" si="33"/>
        <v>6.2208398133747345E-3</v>
      </c>
      <c r="J739" s="11">
        <f t="shared" si="34"/>
        <v>1.1342155009451682E-2</v>
      </c>
      <c r="K739" s="11">
        <f t="shared" si="35"/>
        <v>-2.3859630247610175E-3</v>
      </c>
    </row>
    <row r="740" spans="1:11" x14ac:dyDescent="0.15">
      <c r="A740" s="1">
        <v>44637</v>
      </c>
      <c r="B740" s="1"/>
      <c r="C740">
        <v>118.9</v>
      </c>
      <c r="D740">
        <v>85.68</v>
      </c>
      <c r="E740">
        <v>76.401510000000002</v>
      </c>
      <c r="G740" s="3">
        <v>1.3521072561295899E-2</v>
      </c>
      <c r="I740" s="11">
        <f t="shared" si="33"/>
        <v>2.0951399622187949E-2</v>
      </c>
      <c r="J740" s="11">
        <f t="shared" si="34"/>
        <v>9.345794392525697E-4</v>
      </c>
      <c r="K740" s="11">
        <f t="shared" si="35"/>
        <v>1.4728075184551548E-2</v>
      </c>
    </row>
    <row r="741" spans="1:11" x14ac:dyDescent="0.15">
      <c r="A741" s="1">
        <v>44638</v>
      </c>
      <c r="B741" s="1"/>
      <c r="C741">
        <v>121.04</v>
      </c>
      <c r="D741">
        <v>85.84</v>
      </c>
      <c r="E741">
        <v>76.562640000000002</v>
      </c>
      <c r="G741" s="3">
        <v>1.0206801840647499E-2</v>
      </c>
      <c r="I741" s="11">
        <f t="shared" si="33"/>
        <v>1.799831791421358E-2</v>
      </c>
      <c r="J741" s="11">
        <f t="shared" si="34"/>
        <v>1.8674136321195078E-3</v>
      </c>
      <c r="K741" s="11">
        <f t="shared" si="35"/>
        <v>2.1089897307002836E-3</v>
      </c>
    </row>
    <row r="742" spans="1:11" x14ac:dyDescent="0.15">
      <c r="A742" s="1">
        <v>44641</v>
      </c>
      <c r="B742" s="1"/>
      <c r="C742">
        <v>120.4</v>
      </c>
      <c r="D742">
        <v>86.44</v>
      </c>
      <c r="E742">
        <v>76.392039999999994</v>
      </c>
      <c r="G742" s="3">
        <v>-1.1244519739912399E-3</v>
      </c>
      <c r="I742" s="11">
        <f t="shared" si="33"/>
        <v>-5.2875082617316327E-3</v>
      </c>
      <c r="J742" s="11">
        <f t="shared" si="34"/>
        <v>6.9897483690586348E-3</v>
      </c>
      <c r="K742" s="11">
        <f t="shared" si="35"/>
        <v>-2.2282408234617357E-3</v>
      </c>
    </row>
    <row r="743" spans="1:11" x14ac:dyDescent="0.15">
      <c r="A743" s="1">
        <v>44642</v>
      </c>
      <c r="B743" s="1"/>
      <c r="C743">
        <v>120.56</v>
      </c>
      <c r="D743">
        <v>87.02</v>
      </c>
      <c r="E743">
        <v>76.012919999999994</v>
      </c>
      <c r="G743" s="3">
        <v>2.57454452190719E-3</v>
      </c>
      <c r="I743" s="11">
        <f t="shared" si="33"/>
        <v>1.3289036544850141E-3</v>
      </c>
      <c r="J743" s="11">
        <f t="shared" si="34"/>
        <v>6.7098565478944661E-3</v>
      </c>
      <c r="K743" s="11">
        <f t="shared" si="35"/>
        <v>-4.9628207336784858E-3</v>
      </c>
    </row>
    <row r="744" spans="1:11" x14ac:dyDescent="0.15">
      <c r="A744" s="1">
        <v>44643</v>
      </c>
      <c r="B744" s="1"/>
      <c r="C744">
        <v>118.66</v>
      </c>
      <c r="D744">
        <v>86.36</v>
      </c>
      <c r="E744">
        <v>75.738060000000004</v>
      </c>
      <c r="G744" s="3">
        <v>-8.4510162086380795E-3</v>
      </c>
      <c r="I744" s="11">
        <f t="shared" si="33"/>
        <v>-1.575978765759789E-2</v>
      </c>
      <c r="J744" s="11">
        <f t="shared" si="34"/>
        <v>-7.584463341760439E-3</v>
      </c>
      <c r="K744" s="11">
        <f t="shared" si="35"/>
        <v>-3.6159642334485653E-3</v>
      </c>
    </row>
    <row r="745" spans="1:11" x14ac:dyDescent="0.15">
      <c r="A745" s="1">
        <v>44644</v>
      </c>
      <c r="B745" s="1"/>
      <c r="C745">
        <v>119.92</v>
      </c>
      <c r="D745">
        <v>86.38</v>
      </c>
      <c r="E745">
        <v>76.268820000000005</v>
      </c>
      <c r="G745" s="3">
        <v>2.6412530916370904E-3</v>
      </c>
      <c r="I745" s="11">
        <f t="shared" si="33"/>
        <v>1.0618574077195353E-2</v>
      </c>
      <c r="J745" s="11">
        <f t="shared" si="34"/>
        <v>2.3158869847139663E-4</v>
      </c>
      <c r="K745" s="11">
        <f t="shared" si="35"/>
        <v>7.0078372749446949E-3</v>
      </c>
    </row>
    <row r="746" spans="1:11" x14ac:dyDescent="0.15">
      <c r="A746" s="1">
        <v>44645</v>
      </c>
      <c r="B746" s="1"/>
      <c r="C746">
        <v>119.2</v>
      </c>
      <c r="D746">
        <v>87.02</v>
      </c>
      <c r="E746">
        <v>76.496290000000002</v>
      </c>
      <c r="G746" s="3">
        <v>-8.0645787208599707E-4</v>
      </c>
      <c r="I746" s="11">
        <f t="shared" si="33"/>
        <v>-6.0040026684455849E-3</v>
      </c>
      <c r="J746" s="11">
        <f t="shared" si="34"/>
        <v>7.409122482056052E-3</v>
      </c>
      <c r="K746" s="11">
        <f t="shared" si="35"/>
        <v>2.9824769807635931E-3</v>
      </c>
    </row>
    <row r="747" spans="1:11" x14ac:dyDescent="0.15">
      <c r="A747" s="1">
        <v>44648</v>
      </c>
      <c r="B747" s="1"/>
      <c r="C747">
        <v>120.3</v>
      </c>
      <c r="D747">
        <v>87.2</v>
      </c>
      <c r="E747">
        <v>76.960710000000006</v>
      </c>
      <c r="G747" s="3">
        <v>2.8276178513302304E-3</v>
      </c>
      <c r="I747" s="11">
        <f t="shared" si="33"/>
        <v>9.2281879194631156E-3</v>
      </c>
      <c r="J747" s="11">
        <f t="shared" si="34"/>
        <v>2.0684900022984731E-3</v>
      </c>
      <c r="K747" s="11">
        <f t="shared" si="35"/>
        <v>6.0711441038514558E-3</v>
      </c>
    </row>
    <row r="748" spans="1:11" x14ac:dyDescent="0.15">
      <c r="A748" s="1">
        <v>44649</v>
      </c>
      <c r="B748" s="1"/>
      <c r="C748">
        <v>120.88</v>
      </c>
      <c r="D748">
        <v>89.38</v>
      </c>
      <c r="E748">
        <v>77.301910000000007</v>
      </c>
      <c r="G748" s="3">
        <v>1.3954994761740501E-2</v>
      </c>
      <c r="I748" s="11">
        <f t="shared" si="33"/>
        <v>4.8212801330007604E-3</v>
      </c>
      <c r="J748" s="11">
        <f t="shared" si="34"/>
        <v>2.4999999999999911E-2</v>
      </c>
      <c r="K748" s="11">
        <f t="shared" si="35"/>
        <v>4.4334310325360171E-3</v>
      </c>
    </row>
    <row r="749" spans="1:11" x14ac:dyDescent="0.15">
      <c r="A749" s="1">
        <v>44650</v>
      </c>
      <c r="B749" s="1"/>
      <c r="C749">
        <v>120.58</v>
      </c>
      <c r="D749">
        <v>88.84</v>
      </c>
      <c r="E749">
        <v>77.387214999999998</v>
      </c>
      <c r="G749" s="3">
        <v>-6.6407530522969403E-3</v>
      </c>
      <c r="I749" s="11">
        <f t="shared" si="33"/>
        <v>-2.4818001323626548E-3</v>
      </c>
      <c r="J749" s="11">
        <f t="shared" si="34"/>
        <v>-6.0416200492279248E-3</v>
      </c>
      <c r="K749" s="11">
        <f t="shared" si="35"/>
        <v>1.1035303008681829E-3</v>
      </c>
    </row>
    <row r="750" spans="1:11" x14ac:dyDescent="0.15">
      <c r="A750" s="1">
        <v>44651</v>
      </c>
      <c r="B750" s="1"/>
      <c r="C750">
        <v>120.2</v>
      </c>
      <c r="D750">
        <v>88.12</v>
      </c>
      <c r="E750">
        <v>77.008099999999999</v>
      </c>
      <c r="G750" s="3">
        <v>-6.7139726594929103E-3</v>
      </c>
      <c r="I750" s="11">
        <f t="shared" si="33"/>
        <v>-3.1514347321279779E-3</v>
      </c>
      <c r="J750" s="11">
        <f t="shared" si="34"/>
        <v>-8.1044574515983792E-3</v>
      </c>
      <c r="K750" s="11">
        <f t="shared" si="35"/>
        <v>-4.8989358255107085E-3</v>
      </c>
    </row>
    <row r="751" spans="1:11" x14ac:dyDescent="0.15">
      <c r="A751" s="1">
        <v>44652</v>
      </c>
      <c r="B751" s="1"/>
      <c r="C751">
        <v>120.86</v>
      </c>
      <c r="D751">
        <v>87.9</v>
      </c>
      <c r="E751">
        <v>76.392039999999994</v>
      </c>
      <c r="G751" s="3">
        <v>1.44301429607462E-3</v>
      </c>
      <c r="I751" s="11">
        <f t="shared" si="33"/>
        <v>5.4908485856903777E-3</v>
      </c>
      <c r="J751" s="11">
        <f t="shared" si="34"/>
        <v>-2.4965955515205973E-3</v>
      </c>
      <c r="K751" s="11">
        <f t="shared" si="35"/>
        <v>-7.9999376688946189E-3</v>
      </c>
    </row>
    <row r="752" spans="1:11" x14ac:dyDescent="0.15">
      <c r="A752" s="1">
        <v>44655</v>
      </c>
      <c r="B752" s="1"/>
      <c r="C752">
        <v>121.92</v>
      </c>
      <c r="D752">
        <v>87.62</v>
      </c>
      <c r="E752">
        <v>77.463040000000007</v>
      </c>
      <c r="G752" s="3">
        <v>1.3284479308108601E-2</v>
      </c>
      <c r="I752" s="11">
        <f t="shared" si="33"/>
        <v>8.7704782392852287E-3</v>
      </c>
      <c r="J752" s="11">
        <f t="shared" si="34"/>
        <v>-3.1854379977247493E-3</v>
      </c>
      <c r="K752" s="11">
        <f t="shared" si="35"/>
        <v>1.4019785307474608E-2</v>
      </c>
    </row>
    <row r="753" spans="1:11" x14ac:dyDescent="0.15">
      <c r="A753" s="1">
        <v>44656</v>
      </c>
      <c r="B753" s="1"/>
      <c r="C753">
        <v>123.58</v>
      </c>
      <c r="D753">
        <v>87.52</v>
      </c>
      <c r="E753">
        <v>77.79477</v>
      </c>
      <c r="G753" s="3">
        <v>2.9252948045117499E-3</v>
      </c>
      <c r="I753" s="11">
        <f t="shared" si="33"/>
        <v>1.3615485564304475E-2</v>
      </c>
      <c r="J753" s="11">
        <f t="shared" si="34"/>
        <v>-1.141291942479028E-3</v>
      </c>
      <c r="K753" s="11">
        <f t="shared" si="35"/>
        <v>4.2824294011698516E-3</v>
      </c>
    </row>
    <row r="754" spans="1:11" x14ac:dyDescent="0.15">
      <c r="A754" s="1">
        <v>44657</v>
      </c>
      <c r="B754" s="1"/>
      <c r="C754">
        <v>122.4</v>
      </c>
      <c r="D754">
        <v>87.5</v>
      </c>
      <c r="E754">
        <v>79.642960000000002</v>
      </c>
      <c r="G754" s="3">
        <v>-4.5947152448892999E-3</v>
      </c>
      <c r="I754" s="11">
        <f t="shared" si="33"/>
        <v>-9.5484706263149199E-3</v>
      </c>
      <c r="J754" s="11">
        <f t="shared" si="34"/>
        <v>-2.2851919561239775E-4</v>
      </c>
      <c r="K754" s="11">
        <f t="shared" si="35"/>
        <v>2.3757252576233734E-2</v>
      </c>
    </row>
    <row r="755" spans="1:11" x14ac:dyDescent="0.15">
      <c r="A755" s="1">
        <v>44658</v>
      </c>
      <c r="B755" s="1"/>
      <c r="C755">
        <v>123.14</v>
      </c>
      <c r="D755">
        <v>86.58</v>
      </c>
      <c r="E755">
        <v>80.401200000000003</v>
      </c>
      <c r="G755" s="3">
        <v>4.2502693581001304E-3</v>
      </c>
      <c r="I755" s="11">
        <f t="shared" si="33"/>
        <v>6.0457516339869066E-3</v>
      </c>
      <c r="J755" s="11">
        <f t="shared" si="34"/>
        <v>-1.0514285714285698E-2</v>
      </c>
      <c r="K755" s="11">
        <f t="shared" si="35"/>
        <v>9.5204899466319048E-3</v>
      </c>
    </row>
    <row r="756" spans="1:11" x14ac:dyDescent="0.15">
      <c r="A756" s="1">
        <v>44659</v>
      </c>
      <c r="B756" s="1"/>
      <c r="C756">
        <v>124.5</v>
      </c>
      <c r="D756">
        <v>87.88</v>
      </c>
      <c r="E756">
        <v>82.201999999999998</v>
      </c>
      <c r="G756" s="3">
        <v>1.09296284564603E-2</v>
      </c>
      <c r="I756" s="11">
        <f t="shared" si="33"/>
        <v>1.1044339775864831E-2</v>
      </c>
      <c r="J756" s="11">
        <f t="shared" si="34"/>
        <v>1.501501501501501E-2</v>
      </c>
      <c r="K756" s="11">
        <f t="shared" si="35"/>
        <v>2.2397675656582239E-2</v>
      </c>
    </row>
    <row r="757" spans="1:11" x14ac:dyDescent="0.15">
      <c r="A757" s="1">
        <v>44662</v>
      </c>
      <c r="B757" s="1"/>
      <c r="C757">
        <v>124.08</v>
      </c>
      <c r="D757">
        <v>89.3</v>
      </c>
      <c r="E757">
        <v>83.216139999999996</v>
      </c>
      <c r="G757" s="3">
        <v>1.67258956488081E-3</v>
      </c>
      <c r="I757" s="11">
        <f t="shared" si="33"/>
        <v>-3.3734939759035854E-3</v>
      </c>
      <c r="J757" s="11">
        <f t="shared" si="34"/>
        <v>1.6158397815202674E-2</v>
      </c>
      <c r="K757" s="11">
        <f t="shared" si="35"/>
        <v>1.2337169411936522E-2</v>
      </c>
    </row>
    <row r="758" spans="1:11" x14ac:dyDescent="0.15">
      <c r="A758" s="1">
        <v>44663</v>
      </c>
      <c r="B758" s="1"/>
      <c r="C758">
        <v>122.84</v>
      </c>
      <c r="D758">
        <v>88.36</v>
      </c>
      <c r="E758">
        <v>82.145133999999999</v>
      </c>
      <c r="G758" s="3">
        <v>-1.19515182880697E-2</v>
      </c>
      <c r="I758" s="11">
        <f t="shared" si="33"/>
        <v>-9.9935525467439446E-3</v>
      </c>
      <c r="J758" s="11">
        <f t="shared" si="34"/>
        <v>-1.0526315789473606E-2</v>
      </c>
      <c r="K758" s="11">
        <f t="shared" si="35"/>
        <v>-1.2870171579695944E-2</v>
      </c>
    </row>
    <row r="759" spans="1:11" x14ac:dyDescent="0.15">
      <c r="A759" s="1">
        <v>44664</v>
      </c>
      <c r="B759" s="1"/>
      <c r="C759">
        <v>123.78</v>
      </c>
      <c r="D759">
        <v>87.58</v>
      </c>
      <c r="E759">
        <v>82.154610000000005</v>
      </c>
      <c r="G759" s="3">
        <v>-1.55815616482701E-5</v>
      </c>
      <c r="I759" s="11">
        <f t="shared" si="33"/>
        <v>7.652230543796712E-3</v>
      </c>
      <c r="J759" s="11">
        <f t="shared" si="34"/>
        <v>-8.8275237664101613E-3</v>
      </c>
      <c r="K759" s="11">
        <f t="shared" si="35"/>
        <v>1.153568025100693E-4</v>
      </c>
    </row>
    <row r="760" spans="1:11" x14ac:dyDescent="0.15">
      <c r="A760" s="1">
        <v>44665</v>
      </c>
      <c r="B760" s="1"/>
      <c r="C760">
        <v>124.14</v>
      </c>
      <c r="D760">
        <v>89.18</v>
      </c>
      <c r="E760">
        <v>82.808586000000005</v>
      </c>
      <c r="G760" s="3">
        <v>7.7871118876737802E-3</v>
      </c>
      <c r="I760" s="11">
        <f t="shared" si="33"/>
        <v>2.9083858458556211E-3</v>
      </c>
      <c r="J760" s="11">
        <f t="shared" si="34"/>
        <v>1.8269011189769424E-2</v>
      </c>
      <c r="K760" s="11">
        <f t="shared" si="35"/>
        <v>7.9603080094956535E-3</v>
      </c>
    </row>
    <row r="761" spans="1:11" x14ac:dyDescent="0.15">
      <c r="A761" s="1">
        <v>44670</v>
      </c>
      <c r="B761" s="1"/>
      <c r="C761">
        <v>121.64</v>
      </c>
      <c r="D761">
        <v>82.42</v>
      </c>
      <c r="E761">
        <v>82.543199999999999</v>
      </c>
      <c r="G761" s="3">
        <v>-1.55231020957233E-2</v>
      </c>
      <c r="I761" s="11">
        <f t="shared" si="33"/>
        <v>-2.0138553246334734E-2</v>
      </c>
      <c r="J761" s="11">
        <f t="shared" si="34"/>
        <v>-7.5801749271137031E-2</v>
      </c>
      <c r="K761" s="11">
        <f t="shared" si="35"/>
        <v>-3.2048126024034618E-3</v>
      </c>
    </row>
    <row r="762" spans="1:11" x14ac:dyDescent="0.15">
      <c r="A762" s="1">
        <v>44671</v>
      </c>
      <c r="B762" s="1"/>
      <c r="C762">
        <v>121.8</v>
      </c>
      <c r="D762">
        <v>83.4</v>
      </c>
      <c r="E762">
        <v>81.851320000000001</v>
      </c>
      <c r="G762" s="3">
        <v>2.3405951387609398E-3</v>
      </c>
      <c r="I762" s="11">
        <f t="shared" si="33"/>
        <v>1.3153567905292984E-3</v>
      </c>
      <c r="J762" s="11">
        <f t="shared" si="34"/>
        <v>1.189031788400885E-2</v>
      </c>
      <c r="K762" s="11">
        <f t="shared" si="35"/>
        <v>-8.3820351040424512E-3</v>
      </c>
    </row>
    <row r="763" spans="1:11" x14ac:dyDescent="0.15">
      <c r="A763" s="1">
        <v>44672</v>
      </c>
      <c r="B763" s="1"/>
      <c r="C763">
        <v>122.68</v>
      </c>
      <c r="D763">
        <v>83.94</v>
      </c>
      <c r="E763">
        <v>81.737579999999994</v>
      </c>
      <c r="G763" s="3">
        <v>-7.1842076871964002E-4</v>
      </c>
      <c r="I763" s="11">
        <f t="shared" si="33"/>
        <v>7.2249589490969157E-3</v>
      </c>
      <c r="J763" s="11">
        <f t="shared" si="34"/>
        <v>6.4748201438848962E-3</v>
      </c>
      <c r="K763" s="11">
        <f t="shared" si="35"/>
        <v>-1.3895927396162522E-3</v>
      </c>
    </row>
    <row r="764" spans="1:11" x14ac:dyDescent="0.15">
      <c r="A764" s="1">
        <v>44673</v>
      </c>
      <c r="B764" s="1"/>
      <c r="C764">
        <v>124.96</v>
      </c>
      <c r="D764">
        <v>81.88</v>
      </c>
      <c r="E764">
        <v>81.538539999999998</v>
      </c>
      <c r="G764" s="3">
        <v>-3.4954812237248901E-3</v>
      </c>
      <c r="I764" s="11">
        <f t="shared" si="33"/>
        <v>1.8584936419954179E-2</v>
      </c>
      <c r="J764" s="11">
        <f t="shared" si="34"/>
        <v>-2.4541339051703637E-2</v>
      </c>
      <c r="K764" s="11">
        <f t="shared" si="35"/>
        <v>-2.4351100191613018E-3</v>
      </c>
    </row>
    <row r="765" spans="1:11" x14ac:dyDescent="0.15">
      <c r="A765" s="1">
        <v>44676</v>
      </c>
      <c r="B765" s="1"/>
      <c r="C765">
        <v>125.86</v>
      </c>
      <c r="D765">
        <v>78.900000000000006</v>
      </c>
      <c r="E765">
        <v>81.434290000000004</v>
      </c>
      <c r="G765" s="3">
        <v>-1.41411298532272E-2</v>
      </c>
      <c r="I765" s="11">
        <f t="shared" si="33"/>
        <v>7.2023047375160409E-3</v>
      </c>
      <c r="J765" s="11">
        <f t="shared" si="34"/>
        <v>-3.6394723986321376E-2</v>
      </c>
      <c r="K765" s="11">
        <f t="shared" si="35"/>
        <v>-1.2785365055590914E-3</v>
      </c>
    </row>
    <row r="766" spans="1:11" x14ac:dyDescent="0.15">
      <c r="A766" s="1">
        <v>44677</v>
      </c>
      <c r="B766" s="1"/>
      <c r="C766">
        <v>123.72</v>
      </c>
      <c r="D766">
        <v>79.959999999999994</v>
      </c>
      <c r="E766">
        <v>81.728099999999998</v>
      </c>
      <c r="G766" s="3">
        <v>-1.2552722678782101E-2</v>
      </c>
      <c r="I766" s="11">
        <f t="shared" si="33"/>
        <v>-1.7003019227713301E-2</v>
      </c>
      <c r="J766" s="11">
        <f t="shared" si="34"/>
        <v>1.343472750316832E-2</v>
      </c>
      <c r="K766" s="11">
        <f t="shared" si="35"/>
        <v>3.6079396038204425E-3</v>
      </c>
    </row>
    <row r="767" spans="1:11" x14ac:dyDescent="0.15">
      <c r="A767" s="1">
        <v>44678</v>
      </c>
      <c r="B767" s="1"/>
      <c r="C767">
        <v>125.2</v>
      </c>
      <c r="D767">
        <v>80.040000000000006</v>
      </c>
      <c r="E767">
        <v>82.277823999999995</v>
      </c>
      <c r="G767" s="3">
        <v>9.9052442514715403E-3</v>
      </c>
      <c r="I767" s="11">
        <f t="shared" si="33"/>
        <v>1.1962495958616204E-2</v>
      </c>
      <c r="J767" s="11">
        <f t="shared" si="34"/>
        <v>1.0005002501252136E-3</v>
      </c>
      <c r="K767" s="11">
        <f t="shared" si="35"/>
        <v>6.7262544950879022E-3</v>
      </c>
    </row>
    <row r="768" spans="1:11" x14ac:dyDescent="0.15">
      <c r="A768" s="1">
        <v>44679</v>
      </c>
      <c r="B768" s="1"/>
      <c r="C768">
        <v>125.86</v>
      </c>
      <c r="D768">
        <v>80.900000000000006</v>
      </c>
      <c r="E768">
        <v>82.353645</v>
      </c>
      <c r="G768" s="3">
        <v>1.4045324890739001E-3</v>
      </c>
      <c r="I768" s="11">
        <f t="shared" si="33"/>
        <v>5.2715654952075752E-3</v>
      </c>
      <c r="J768" s="11">
        <f t="shared" si="34"/>
        <v>1.0744627686156916E-2</v>
      </c>
      <c r="K768" s="11">
        <f t="shared" si="35"/>
        <v>9.2152412781354442E-4</v>
      </c>
    </row>
    <row r="769" spans="1:11" x14ac:dyDescent="0.15">
      <c r="A769" s="1">
        <v>44680</v>
      </c>
      <c r="B769" s="1"/>
      <c r="C769">
        <v>126</v>
      </c>
      <c r="D769">
        <v>80.319999999999993</v>
      </c>
      <c r="E769">
        <v>81.993483999999995</v>
      </c>
      <c r="G769" s="3">
        <v>5.0009676041553597E-3</v>
      </c>
      <c r="I769" s="11">
        <f t="shared" si="33"/>
        <v>1.1123470522802492E-3</v>
      </c>
      <c r="J769" s="11">
        <f t="shared" si="34"/>
        <v>-7.1693448702102591E-3</v>
      </c>
      <c r="K769" s="11">
        <f t="shared" si="35"/>
        <v>-4.3733461949377883E-3</v>
      </c>
    </row>
    <row r="770" spans="1:11" x14ac:dyDescent="0.15">
      <c r="A770" s="1">
        <v>44683</v>
      </c>
      <c r="B770" s="1"/>
      <c r="C770">
        <v>125.8</v>
      </c>
      <c r="D770">
        <v>79.36</v>
      </c>
      <c r="E770">
        <v>81.168909999999997</v>
      </c>
      <c r="G770" s="3">
        <v>-1.29473298618073E-2</v>
      </c>
      <c r="I770" s="11">
        <f t="shared" si="33"/>
        <v>-1.5873015873015817E-3</v>
      </c>
      <c r="J770" s="11">
        <f t="shared" si="34"/>
        <v>-1.1952191235059639E-2</v>
      </c>
      <c r="K770" s="11">
        <f t="shared" si="35"/>
        <v>-1.0056579617960804E-2</v>
      </c>
    </row>
    <row r="771" spans="1:11" x14ac:dyDescent="0.15">
      <c r="A771" s="1">
        <v>44684</v>
      </c>
      <c r="B771" s="1"/>
      <c r="C771">
        <v>125.3</v>
      </c>
      <c r="D771">
        <v>80.400000000000006</v>
      </c>
      <c r="E771">
        <v>81.367940000000004</v>
      </c>
      <c r="G771" s="3">
        <v>2.5185605748225797E-3</v>
      </c>
      <c r="I771" s="11">
        <f t="shared" si="33"/>
        <v>-3.9745627980921627E-3</v>
      </c>
      <c r="J771" s="11">
        <f t="shared" si="34"/>
        <v>1.3104838709677491E-2</v>
      </c>
      <c r="K771" s="11">
        <f t="shared" si="35"/>
        <v>2.45204721857184E-3</v>
      </c>
    </row>
    <row r="772" spans="1:11" x14ac:dyDescent="0.15">
      <c r="A772" s="1">
        <v>44685</v>
      </c>
      <c r="B772" s="1"/>
      <c r="C772">
        <v>123.98</v>
      </c>
      <c r="D772">
        <v>80.34</v>
      </c>
      <c r="E772">
        <v>80.856129999999993</v>
      </c>
      <c r="G772" s="3">
        <v>-1.0135447248006E-2</v>
      </c>
      <c r="I772" s="11">
        <f t="shared" ref="I772:I835" si="36">(C772/C771)-1</f>
        <v>-1.053471667996797E-2</v>
      </c>
      <c r="J772" s="11">
        <f t="shared" ref="J772:J835" si="37">(D772/D771)-1</f>
        <v>-7.4626865671645337E-4</v>
      </c>
      <c r="K772" s="11">
        <f t="shared" ref="K772:K835" si="38">(E772/E771)-1</f>
        <v>-6.290069528612996E-3</v>
      </c>
    </row>
    <row r="773" spans="1:11" x14ac:dyDescent="0.15">
      <c r="A773" s="1">
        <v>44686</v>
      </c>
      <c r="B773" s="1"/>
      <c r="C773">
        <v>124.8</v>
      </c>
      <c r="D773">
        <v>77.739999999999995</v>
      </c>
      <c r="E773">
        <v>80.78031</v>
      </c>
      <c r="G773" s="3">
        <v>-2.49254586387914E-4</v>
      </c>
      <c r="I773" s="11">
        <f t="shared" si="36"/>
        <v>6.6139699951603959E-3</v>
      </c>
      <c r="J773" s="11">
        <f t="shared" si="37"/>
        <v>-3.2362459546925626E-2</v>
      </c>
      <c r="K773" s="11">
        <f t="shared" si="38"/>
        <v>-9.3771492649963317E-4</v>
      </c>
    </row>
    <row r="774" spans="1:11" x14ac:dyDescent="0.15">
      <c r="A774" s="1">
        <v>44687</v>
      </c>
      <c r="B774" s="1"/>
      <c r="C774">
        <v>123.36</v>
      </c>
      <c r="D774">
        <v>78.16</v>
      </c>
      <c r="E774">
        <v>80.249549999999999</v>
      </c>
      <c r="G774" s="3">
        <v>-1.2364541208946801E-2</v>
      </c>
      <c r="I774" s="11">
        <f t="shared" si="36"/>
        <v>-1.1538461538461497E-2</v>
      </c>
      <c r="J774" s="11">
        <f t="shared" si="37"/>
        <v>5.402624131721101E-3</v>
      </c>
      <c r="K774" s="11">
        <f t="shared" si="38"/>
        <v>-6.570413012775056E-3</v>
      </c>
    </row>
    <row r="775" spans="1:11" x14ac:dyDescent="0.15">
      <c r="A775" s="1">
        <v>44690</v>
      </c>
      <c r="B775" s="1"/>
      <c r="C775">
        <v>120.38</v>
      </c>
      <c r="D775">
        <v>77.959999999999994</v>
      </c>
      <c r="E775">
        <v>79.026889999999995</v>
      </c>
      <c r="G775" s="3">
        <v>-2.4401528968493701E-2</v>
      </c>
      <c r="I775" s="11">
        <f t="shared" si="36"/>
        <v>-2.4156939040207548E-2</v>
      </c>
      <c r="J775" s="11">
        <f t="shared" si="37"/>
        <v>-2.5588536335722223E-3</v>
      </c>
      <c r="K775" s="11">
        <f t="shared" si="38"/>
        <v>-1.5235724063250244E-2</v>
      </c>
    </row>
    <row r="776" spans="1:11" x14ac:dyDescent="0.15">
      <c r="A776" s="1">
        <v>44691</v>
      </c>
      <c r="B776" s="1"/>
      <c r="C776">
        <v>119.96</v>
      </c>
      <c r="D776">
        <v>79.84</v>
      </c>
      <c r="E776">
        <v>79.529229999999998</v>
      </c>
      <c r="G776" s="3">
        <v>8.5230773079452097E-3</v>
      </c>
      <c r="I776" s="11">
        <f t="shared" si="36"/>
        <v>-3.4889516530984821E-3</v>
      </c>
      <c r="J776" s="11">
        <f t="shared" si="37"/>
        <v>2.4114930733709627E-2</v>
      </c>
      <c r="K776" s="11">
        <f t="shared" si="38"/>
        <v>6.3565705293477937E-3</v>
      </c>
    </row>
    <row r="777" spans="1:11" x14ac:dyDescent="0.15">
      <c r="A777" s="1">
        <v>44692</v>
      </c>
      <c r="B777" s="1"/>
      <c r="C777">
        <v>121.78</v>
      </c>
      <c r="D777">
        <v>80.760000000000005</v>
      </c>
      <c r="E777">
        <v>80.287459999999996</v>
      </c>
      <c r="G777" s="3">
        <v>1.0347903879579499E-3</v>
      </c>
      <c r="I777" s="11">
        <f t="shared" si="36"/>
        <v>1.5171723907969392E-2</v>
      </c>
      <c r="J777" s="11">
        <f t="shared" si="37"/>
        <v>1.1523046092184464E-2</v>
      </c>
      <c r="K777" s="11">
        <f t="shared" si="38"/>
        <v>9.5339788905286493E-3</v>
      </c>
    </row>
    <row r="778" spans="1:11" x14ac:dyDescent="0.15">
      <c r="A778" s="1">
        <v>44693</v>
      </c>
      <c r="B778" s="1"/>
      <c r="C778">
        <v>121.72</v>
      </c>
      <c r="D778">
        <v>81.22</v>
      </c>
      <c r="E778">
        <v>80.742400000000004</v>
      </c>
      <c r="G778" s="3">
        <v>-4.1138636140938198E-3</v>
      </c>
      <c r="I778" s="11">
        <f t="shared" si="36"/>
        <v>-4.9269173920185594E-4</v>
      </c>
      <c r="J778" s="11">
        <f t="shared" si="37"/>
        <v>5.6958890539871021E-3</v>
      </c>
      <c r="K778" s="11">
        <f t="shared" si="38"/>
        <v>5.6663892468389321E-3</v>
      </c>
    </row>
    <row r="779" spans="1:11" x14ac:dyDescent="0.15">
      <c r="A779" s="1">
        <v>44694</v>
      </c>
      <c r="B779" s="1"/>
      <c r="C779">
        <v>122.54</v>
      </c>
      <c r="D779">
        <v>81.540000000000006</v>
      </c>
      <c r="E779">
        <v>81.851320000000001</v>
      </c>
      <c r="G779" s="3">
        <v>1.25402533883196E-2</v>
      </c>
      <c r="I779" s="11">
        <f t="shared" si="36"/>
        <v>6.7367729214591332E-3</v>
      </c>
      <c r="J779" s="11">
        <f t="shared" si="37"/>
        <v>3.9399162767792539E-3</v>
      </c>
      <c r="K779" s="11">
        <f t="shared" si="38"/>
        <v>1.3734048034242274E-2</v>
      </c>
    </row>
    <row r="780" spans="1:11" x14ac:dyDescent="0.15">
      <c r="A780" s="1">
        <v>44697</v>
      </c>
      <c r="B780" s="1"/>
      <c r="C780">
        <v>123.32</v>
      </c>
      <c r="D780">
        <v>81.5</v>
      </c>
      <c r="E780">
        <v>82.960235999999995</v>
      </c>
      <c r="G780" s="3">
        <v>1.8724656661306398E-3</v>
      </c>
      <c r="I780" s="11">
        <f t="shared" si="36"/>
        <v>6.3652684837602891E-3</v>
      </c>
      <c r="J780" s="11">
        <f t="shared" si="37"/>
        <v>-4.905567819475376E-4</v>
      </c>
      <c r="K780" s="11">
        <f t="shared" si="38"/>
        <v>1.3547930564833832E-2</v>
      </c>
    </row>
    <row r="781" spans="1:11" x14ac:dyDescent="0.15">
      <c r="A781" s="1">
        <v>44698</v>
      </c>
      <c r="B781" s="1"/>
      <c r="C781">
        <v>122.6</v>
      </c>
      <c r="D781">
        <v>82.86</v>
      </c>
      <c r="E781">
        <v>82.846503999999996</v>
      </c>
      <c r="G781" s="3">
        <v>4.9870234506641494E-3</v>
      </c>
      <c r="I781" s="11">
        <f t="shared" si="36"/>
        <v>-5.8384690236782388E-3</v>
      </c>
      <c r="J781" s="11">
        <f t="shared" si="37"/>
        <v>1.6687116564417126E-2</v>
      </c>
      <c r="K781" s="11">
        <f t="shared" si="38"/>
        <v>-1.3709218474258211E-3</v>
      </c>
    </row>
    <row r="782" spans="1:11" x14ac:dyDescent="0.15">
      <c r="A782" s="1">
        <v>44699</v>
      </c>
      <c r="B782" s="1"/>
      <c r="C782">
        <v>119.38</v>
      </c>
      <c r="D782">
        <v>81.92</v>
      </c>
      <c r="E782">
        <v>82.457899999999995</v>
      </c>
      <c r="G782" s="3">
        <v>-1.28987165684828E-2</v>
      </c>
      <c r="I782" s="11">
        <f t="shared" si="36"/>
        <v>-2.6264274061990167E-2</v>
      </c>
      <c r="J782" s="11">
        <f t="shared" si="37"/>
        <v>-1.1344436398744828E-2</v>
      </c>
      <c r="K782" s="11">
        <f t="shared" si="38"/>
        <v>-4.6906505553934164E-3</v>
      </c>
    </row>
    <row r="783" spans="1:11" x14ac:dyDescent="0.15">
      <c r="A783" s="1">
        <v>44700</v>
      </c>
      <c r="B783" s="1"/>
      <c r="C783">
        <v>113.38</v>
      </c>
      <c r="D783">
        <v>79.040000000000006</v>
      </c>
      <c r="E783">
        <v>81.216300000000004</v>
      </c>
      <c r="G783" s="3">
        <v>-2.3287221592191498E-2</v>
      </c>
      <c r="I783" s="11">
        <f t="shared" si="36"/>
        <v>-5.025967498743511E-2</v>
      </c>
      <c r="J783" s="11">
        <f t="shared" si="37"/>
        <v>-3.5156249999999889E-2</v>
      </c>
      <c r="K783" s="11">
        <f t="shared" si="38"/>
        <v>-1.5057380796745901E-2</v>
      </c>
    </row>
    <row r="784" spans="1:11" x14ac:dyDescent="0.15">
      <c r="A784" s="1">
        <v>44701</v>
      </c>
      <c r="B784" s="1"/>
      <c r="C784">
        <v>113.2</v>
      </c>
      <c r="D784">
        <v>78.959999999999994</v>
      </c>
      <c r="E784">
        <v>82.173559999999995</v>
      </c>
      <c r="G784" s="3">
        <v>-4.5545428195681303E-5</v>
      </c>
      <c r="I784" s="11">
        <f t="shared" si="36"/>
        <v>-1.5875815840535878E-3</v>
      </c>
      <c r="J784" s="11">
        <f t="shared" si="37"/>
        <v>-1.0121457489880026E-3</v>
      </c>
      <c r="K784" s="11">
        <f t="shared" si="38"/>
        <v>1.1786550236836613E-2</v>
      </c>
    </row>
    <row r="785" spans="1:11" x14ac:dyDescent="0.15">
      <c r="A785" s="1">
        <v>44704</v>
      </c>
      <c r="B785" s="1"/>
      <c r="C785">
        <v>114.66</v>
      </c>
      <c r="D785">
        <v>79.58</v>
      </c>
      <c r="E785">
        <v>83.102400000000003</v>
      </c>
      <c r="G785" s="3">
        <v>1.3909351860530399E-2</v>
      </c>
      <c r="I785" s="11">
        <f t="shared" si="36"/>
        <v>1.2897526501766787E-2</v>
      </c>
      <c r="J785" s="11">
        <f t="shared" si="37"/>
        <v>7.8520770010133134E-3</v>
      </c>
      <c r="K785" s="11">
        <f t="shared" si="38"/>
        <v>1.130339247806722E-2</v>
      </c>
    </row>
    <row r="786" spans="1:11" x14ac:dyDescent="0.15">
      <c r="A786" s="1">
        <v>44705</v>
      </c>
      <c r="B786" s="1"/>
      <c r="C786">
        <v>114.74</v>
      </c>
      <c r="D786">
        <v>78.7</v>
      </c>
      <c r="E786">
        <v>83.102400000000003</v>
      </c>
      <c r="G786" s="3">
        <v>1.5076576647259298E-3</v>
      </c>
      <c r="I786" s="11">
        <f t="shared" si="36"/>
        <v>6.9771498342929839E-4</v>
      </c>
      <c r="J786" s="11">
        <f t="shared" si="37"/>
        <v>-1.1058054787634997E-2</v>
      </c>
      <c r="K786" s="11">
        <f t="shared" si="38"/>
        <v>0</v>
      </c>
    </row>
    <row r="787" spans="1:11" x14ac:dyDescent="0.15">
      <c r="A787" s="1">
        <v>44706</v>
      </c>
      <c r="B787" s="1"/>
      <c r="C787">
        <v>114.24</v>
      </c>
      <c r="D787">
        <v>78.94</v>
      </c>
      <c r="E787">
        <v>83.23509</v>
      </c>
      <c r="G787" s="3">
        <v>7.1763265448132596E-4</v>
      </c>
      <c r="I787" s="11">
        <f t="shared" si="36"/>
        <v>-4.3576782290395411E-3</v>
      </c>
      <c r="J787" s="11">
        <f t="shared" si="37"/>
        <v>3.0495552731892861E-3</v>
      </c>
      <c r="K787" s="11">
        <f t="shared" si="38"/>
        <v>1.5967047883094221E-3</v>
      </c>
    </row>
    <row r="788" spans="1:11" x14ac:dyDescent="0.15">
      <c r="A788" s="1">
        <v>44708</v>
      </c>
      <c r="B788" s="1"/>
      <c r="C788">
        <v>116.58</v>
      </c>
      <c r="D788">
        <v>80.36</v>
      </c>
      <c r="E788">
        <v>82.571640000000002</v>
      </c>
      <c r="G788" s="3">
        <v>1.35193607888632E-2</v>
      </c>
      <c r="I788" s="11">
        <f t="shared" si="36"/>
        <v>2.0483193277310852E-2</v>
      </c>
      <c r="J788" s="11">
        <f t="shared" si="37"/>
        <v>1.7988345578920706E-2</v>
      </c>
      <c r="K788" s="11">
        <f t="shared" si="38"/>
        <v>-7.9707969319189331E-3</v>
      </c>
    </row>
    <row r="789" spans="1:11" x14ac:dyDescent="0.15">
      <c r="A789" s="1">
        <v>44712</v>
      </c>
      <c r="B789" s="1"/>
      <c r="C789">
        <v>117</v>
      </c>
      <c r="D789">
        <v>78.92</v>
      </c>
      <c r="E789">
        <v>82.325209999999998</v>
      </c>
      <c r="G789" s="3">
        <v>-3.0727790976888803E-3</v>
      </c>
      <c r="I789" s="11">
        <f t="shared" si="36"/>
        <v>3.6026762738035067E-3</v>
      </c>
      <c r="J789" s="11">
        <f t="shared" si="37"/>
        <v>-1.7919362867098054E-2</v>
      </c>
      <c r="K789" s="11">
        <f t="shared" si="38"/>
        <v>-2.9844387249666759E-3</v>
      </c>
    </row>
    <row r="790" spans="1:11" x14ac:dyDescent="0.15">
      <c r="A790" s="1">
        <v>44713</v>
      </c>
      <c r="B790" s="1"/>
      <c r="C790">
        <v>115.08</v>
      </c>
      <c r="D790">
        <v>78.12</v>
      </c>
      <c r="E790">
        <v>81.680719999999994</v>
      </c>
      <c r="G790" s="3">
        <v>-1.0098556354084999E-2</v>
      </c>
      <c r="I790" s="11">
        <f t="shared" si="36"/>
        <v>-1.6410256410256396E-2</v>
      </c>
      <c r="J790" s="11">
        <f t="shared" si="37"/>
        <v>-1.0136847440445962E-2</v>
      </c>
      <c r="K790" s="11">
        <f t="shared" si="38"/>
        <v>-7.8285861645540633E-3</v>
      </c>
    </row>
    <row r="791" spans="1:11" x14ac:dyDescent="0.15">
      <c r="A791" s="1">
        <v>44714</v>
      </c>
      <c r="B791" s="1"/>
      <c r="C791">
        <v>114.74</v>
      </c>
      <c r="D791">
        <v>78.44</v>
      </c>
      <c r="E791">
        <v>81.131</v>
      </c>
      <c r="G791" s="3">
        <v>4.8788331769173895E-3</v>
      </c>
      <c r="I791" s="11">
        <f t="shared" si="36"/>
        <v>-2.9544664581161451E-3</v>
      </c>
      <c r="J791" s="11">
        <f t="shared" si="37"/>
        <v>4.0962621607782967E-3</v>
      </c>
      <c r="K791" s="11">
        <f t="shared" si="38"/>
        <v>-6.7301071782911448E-3</v>
      </c>
    </row>
    <row r="792" spans="1:11" x14ac:dyDescent="0.15">
      <c r="A792" s="1">
        <v>44715</v>
      </c>
      <c r="B792" s="1"/>
      <c r="C792">
        <v>114.9</v>
      </c>
      <c r="D792">
        <v>78.64</v>
      </c>
      <c r="E792">
        <v>81.348990000000001</v>
      </c>
      <c r="G792" s="3">
        <v>-1.8214257489073099E-3</v>
      </c>
      <c r="I792" s="11">
        <f t="shared" si="36"/>
        <v>1.394457033292662E-3</v>
      </c>
      <c r="J792" s="11">
        <f t="shared" si="37"/>
        <v>2.5497195308517018E-3</v>
      </c>
      <c r="K792" s="11">
        <f t="shared" si="38"/>
        <v>2.6868891052742594E-3</v>
      </c>
    </row>
    <row r="793" spans="1:11" x14ac:dyDescent="0.15">
      <c r="A793" s="1">
        <v>44719</v>
      </c>
      <c r="B793" s="1"/>
      <c r="C793">
        <v>113.84</v>
      </c>
      <c r="D793">
        <v>80.099999999999994</v>
      </c>
      <c r="E793">
        <v>81.443759999999997</v>
      </c>
      <c r="G793" s="3">
        <v>4.3557951632644499E-4</v>
      </c>
      <c r="I793" s="11">
        <f t="shared" si="36"/>
        <v>-9.2254134029591262E-3</v>
      </c>
      <c r="J793" s="11">
        <f t="shared" si="37"/>
        <v>1.8565615462868612E-2</v>
      </c>
      <c r="K793" s="11">
        <f t="shared" si="38"/>
        <v>1.1649806592557432E-3</v>
      </c>
    </row>
    <row r="794" spans="1:11" x14ac:dyDescent="0.15">
      <c r="A794" s="1">
        <v>44720</v>
      </c>
      <c r="B794" s="1"/>
      <c r="C794">
        <v>112.38</v>
      </c>
      <c r="D794">
        <v>78.8</v>
      </c>
      <c r="E794">
        <v>81.301599999999993</v>
      </c>
      <c r="G794" s="3">
        <v>-5.7903800877051603E-3</v>
      </c>
      <c r="I794" s="11">
        <f t="shared" si="36"/>
        <v>-1.2825017568517283E-2</v>
      </c>
      <c r="J794" s="11">
        <f t="shared" si="37"/>
        <v>-1.6229712858926271E-2</v>
      </c>
      <c r="K794" s="11">
        <f t="shared" si="38"/>
        <v>-1.7454989799096099E-3</v>
      </c>
    </row>
    <row r="795" spans="1:11" x14ac:dyDescent="0.15">
      <c r="A795" s="1">
        <v>44721</v>
      </c>
      <c r="B795" s="1"/>
      <c r="C795">
        <v>110.54</v>
      </c>
      <c r="D795">
        <v>78.88</v>
      </c>
      <c r="E795">
        <v>80.87509</v>
      </c>
      <c r="G795" s="3">
        <v>-1.2641609811855602E-2</v>
      </c>
      <c r="I795" s="11">
        <f t="shared" si="36"/>
        <v>-1.6373020110339809E-2</v>
      </c>
      <c r="J795" s="11">
        <f t="shared" si="37"/>
        <v>1.0152284263960087E-3</v>
      </c>
      <c r="K795" s="11">
        <f t="shared" si="38"/>
        <v>-5.2460222185048977E-3</v>
      </c>
    </row>
    <row r="796" spans="1:11" x14ac:dyDescent="0.15">
      <c r="A796" s="1">
        <v>44722</v>
      </c>
      <c r="B796" s="1"/>
      <c r="C796">
        <v>110.1</v>
      </c>
      <c r="D796">
        <v>77.040000000000006</v>
      </c>
      <c r="E796">
        <v>79.538703999999996</v>
      </c>
      <c r="G796" s="3">
        <v>-2.1003080028514098E-2</v>
      </c>
      <c r="I796" s="11">
        <f t="shared" si="36"/>
        <v>-3.9804595621495409E-3</v>
      </c>
      <c r="J796" s="11">
        <f t="shared" si="37"/>
        <v>-2.33265720081135E-2</v>
      </c>
      <c r="K796" s="11">
        <f t="shared" si="38"/>
        <v>-1.6524074347243456E-2</v>
      </c>
    </row>
    <row r="797" spans="1:11" x14ac:dyDescent="0.15">
      <c r="A797" s="1">
        <v>44725</v>
      </c>
      <c r="B797" s="1"/>
      <c r="C797">
        <v>110.74</v>
      </c>
      <c r="D797">
        <v>75.84</v>
      </c>
      <c r="E797">
        <v>78.458219999999997</v>
      </c>
      <c r="G797" s="3">
        <v>-1.6993507419772898E-2</v>
      </c>
      <c r="I797" s="11">
        <f t="shared" si="36"/>
        <v>5.8128973660309669E-3</v>
      </c>
      <c r="J797" s="11">
        <f t="shared" si="37"/>
        <v>-1.5576323987538943E-2</v>
      </c>
      <c r="K797" s="11">
        <f t="shared" si="38"/>
        <v>-1.3584380253417239E-2</v>
      </c>
    </row>
    <row r="798" spans="1:11" x14ac:dyDescent="0.15">
      <c r="A798" s="1">
        <v>44726</v>
      </c>
      <c r="B798" s="1"/>
      <c r="C798">
        <v>108.62</v>
      </c>
      <c r="D798">
        <v>76</v>
      </c>
      <c r="E798">
        <v>76.505769999999998</v>
      </c>
      <c r="G798" s="3">
        <v>-1.8096931711336903E-2</v>
      </c>
      <c r="I798" s="11">
        <f t="shared" si="36"/>
        <v>-1.9143940762145428E-2</v>
      </c>
      <c r="J798" s="11">
        <f t="shared" si="37"/>
        <v>2.1097046413500742E-3</v>
      </c>
      <c r="K798" s="11">
        <f t="shared" si="38"/>
        <v>-2.4885219165053707E-2</v>
      </c>
    </row>
    <row r="799" spans="1:11" x14ac:dyDescent="0.15">
      <c r="A799" s="1">
        <v>44727</v>
      </c>
      <c r="B799" s="1"/>
      <c r="C799">
        <v>107.76</v>
      </c>
      <c r="D799">
        <v>77.38</v>
      </c>
      <c r="E799">
        <v>76.828019999999995</v>
      </c>
      <c r="G799" s="3">
        <v>7.9004830997746398E-3</v>
      </c>
      <c r="I799" s="11">
        <f t="shared" si="36"/>
        <v>-7.9175105873687812E-3</v>
      </c>
      <c r="J799" s="11">
        <f t="shared" si="37"/>
        <v>1.8157894736842151E-2</v>
      </c>
      <c r="K799" s="11">
        <f t="shared" si="38"/>
        <v>4.2121006036537345E-3</v>
      </c>
    </row>
    <row r="800" spans="1:11" x14ac:dyDescent="0.15">
      <c r="A800" s="1">
        <v>44728</v>
      </c>
      <c r="B800" s="1"/>
      <c r="C800">
        <v>106.5</v>
      </c>
      <c r="D800">
        <v>73.739999999999995</v>
      </c>
      <c r="E800">
        <v>75.074600000000004</v>
      </c>
      <c r="G800" s="3">
        <v>-2.8582383829061003E-2</v>
      </c>
      <c r="I800" s="11">
        <f t="shared" si="36"/>
        <v>-1.1692650334075738E-2</v>
      </c>
      <c r="J800" s="11">
        <f t="shared" si="37"/>
        <v>-4.7040578960971802E-2</v>
      </c>
      <c r="K800" s="11">
        <f t="shared" si="38"/>
        <v>-2.2822662877424071E-2</v>
      </c>
    </row>
    <row r="801" spans="1:11" x14ac:dyDescent="0.15">
      <c r="A801" s="1">
        <v>44729</v>
      </c>
      <c r="B801" s="1"/>
      <c r="C801">
        <v>106.6</v>
      </c>
      <c r="D801">
        <v>73.84</v>
      </c>
      <c r="E801">
        <v>74.856610000000003</v>
      </c>
      <c r="G801" s="3">
        <v>-2.2968949440251799E-3</v>
      </c>
      <c r="I801" s="11">
        <f t="shared" si="36"/>
        <v>9.3896713615015948E-4</v>
      </c>
      <c r="J801" s="11">
        <f t="shared" si="37"/>
        <v>1.3561160835369179E-3</v>
      </c>
      <c r="K801" s="11">
        <f t="shared" si="38"/>
        <v>-2.9036451742666669E-3</v>
      </c>
    </row>
    <row r="802" spans="1:11" x14ac:dyDescent="0.15">
      <c r="A802" s="1">
        <v>44733</v>
      </c>
      <c r="B802" s="1"/>
      <c r="C802">
        <v>107.36</v>
      </c>
      <c r="D802">
        <v>74.239999999999995</v>
      </c>
      <c r="E802">
        <v>74.723915000000005</v>
      </c>
      <c r="G802" s="3">
        <v>2.72925493147413E-3</v>
      </c>
      <c r="I802" s="11">
        <f t="shared" si="36"/>
        <v>7.1294559099437382E-3</v>
      </c>
      <c r="J802" s="11">
        <f t="shared" si="37"/>
        <v>5.4171180931743557E-3</v>
      </c>
      <c r="K802" s="11">
        <f t="shared" si="38"/>
        <v>-1.7726557481029248E-3</v>
      </c>
    </row>
    <row r="803" spans="1:11" x14ac:dyDescent="0.15">
      <c r="A803" s="1">
        <v>44734</v>
      </c>
      <c r="B803" s="1"/>
      <c r="C803">
        <v>109.32</v>
      </c>
      <c r="D803">
        <v>74.02</v>
      </c>
      <c r="E803">
        <v>74.477490000000003</v>
      </c>
      <c r="G803" s="3">
        <v>4.6279042738184197E-3</v>
      </c>
      <c r="I803" s="11">
        <f t="shared" si="36"/>
        <v>1.8256333830104277E-2</v>
      </c>
      <c r="J803" s="11">
        <f t="shared" si="37"/>
        <v>-2.9633620689655249E-3</v>
      </c>
      <c r="K803" s="11">
        <f t="shared" si="38"/>
        <v>-3.2978063314803574E-3</v>
      </c>
    </row>
    <row r="804" spans="1:11" x14ac:dyDescent="0.15">
      <c r="A804" s="1">
        <v>44735</v>
      </c>
      <c r="B804" s="1"/>
      <c r="C804">
        <v>108.48</v>
      </c>
      <c r="D804">
        <v>72.959999999999994</v>
      </c>
      <c r="E804">
        <v>74.145769999999999</v>
      </c>
      <c r="G804" s="3">
        <v>-7.1263937352706794E-3</v>
      </c>
      <c r="I804" s="11">
        <f t="shared" si="36"/>
        <v>-7.6838638858396369E-3</v>
      </c>
      <c r="J804" s="11">
        <f t="shared" si="37"/>
        <v>-1.4320453931369936E-2</v>
      </c>
      <c r="K804" s="11">
        <f t="shared" si="38"/>
        <v>-4.4539632041843413E-3</v>
      </c>
    </row>
    <row r="805" spans="1:11" x14ac:dyDescent="0.15">
      <c r="A805" s="1">
        <v>44736</v>
      </c>
      <c r="B805" s="1"/>
      <c r="C805">
        <v>111.64</v>
      </c>
      <c r="D805">
        <v>75.12</v>
      </c>
      <c r="E805">
        <v>76.392039999999994</v>
      </c>
      <c r="G805" s="3">
        <v>3.5377447906093901E-2</v>
      </c>
      <c r="I805" s="11">
        <f t="shared" si="36"/>
        <v>2.912979351032452E-2</v>
      </c>
      <c r="J805" s="11">
        <f t="shared" si="37"/>
        <v>2.9605263157894912E-2</v>
      </c>
      <c r="K805" s="11">
        <f t="shared" si="38"/>
        <v>3.0295322309013661E-2</v>
      </c>
    </row>
    <row r="806" spans="1:11" x14ac:dyDescent="0.15">
      <c r="A806" s="1">
        <v>44739</v>
      </c>
      <c r="B806" s="1"/>
      <c r="C806">
        <v>112.58</v>
      </c>
      <c r="D806">
        <v>74.58</v>
      </c>
      <c r="E806">
        <v>77.756860000000003</v>
      </c>
      <c r="G806" s="3">
        <v>7.7336780422541098E-3</v>
      </c>
      <c r="I806" s="11">
        <f t="shared" si="36"/>
        <v>8.4199211752060688E-3</v>
      </c>
      <c r="J806" s="11">
        <f t="shared" si="37"/>
        <v>-7.1884984025559762E-3</v>
      </c>
      <c r="K806" s="11">
        <f t="shared" si="38"/>
        <v>1.7865997556813618E-2</v>
      </c>
    </row>
    <row r="807" spans="1:11" x14ac:dyDescent="0.15">
      <c r="A807" s="1">
        <v>44740</v>
      </c>
      <c r="B807" s="1"/>
      <c r="C807">
        <v>110.64</v>
      </c>
      <c r="D807">
        <v>75.3</v>
      </c>
      <c r="E807">
        <v>76.903840000000002</v>
      </c>
      <c r="G807" s="3">
        <v>-8.9165589020240299E-3</v>
      </c>
      <c r="I807" s="11">
        <f t="shared" si="36"/>
        <v>-1.7232190442352135E-2</v>
      </c>
      <c r="J807" s="11">
        <f t="shared" si="37"/>
        <v>9.6540627514078992E-3</v>
      </c>
      <c r="K807" s="11">
        <f t="shared" si="38"/>
        <v>-1.0970350397379702E-2</v>
      </c>
    </row>
    <row r="808" spans="1:11" x14ac:dyDescent="0.15">
      <c r="A808" s="1">
        <v>44741</v>
      </c>
      <c r="B808" s="1"/>
      <c r="C808">
        <v>112.4</v>
      </c>
      <c r="D808">
        <v>74.5</v>
      </c>
      <c r="E808">
        <v>76.951229999999995</v>
      </c>
      <c r="G808" s="3">
        <v>2.0213702102189703E-4</v>
      </c>
      <c r="I808" s="11">
        <f t="shared" si="36"/>
        <v>1.5907447577729661E-2</v>
      </c>
      <c r="J808" s="11">
        <f t="shared" si="37"/>
        <v>-1.0624169986719778E-2</v>
      </c>
      <c r="K808" s="11">
        <f t="shared" si="38"/>
        <v>6.1622410532424787E-4</v>
      </c>
    </row>
    <row r="809" spans="1:11" x14ac:dyDescent="0.15">
      <c r="A809" s="1">
        <v>44742</v>
      </c>
      <c r="B809" s="1"/>
      <c r="C809">
        <v>111.44</v>
      </c>
      <c r="D809">
        <v>73.98</v>
      </c>
      <c r="E809">
        <v>76.628979999999999</v>
      </c>
      <c r="G809" s="3">
        <v>-6.5252678714863201E-3</v>
      </c>
      <c r="I809" s="11">
        <f t="shared" si="36"/>
        <v>-8.5409252669039759E-3</v>
      </c>
      <c r="J809" s="11">
        <f t="shared" si="37"/>
        <v>-6.9798657718119772E-3</v>
      </c>
      <c r="K809" s="11">
        <f t="shared" si="38"/>
        <v>-4.1877173373316978E-3</v>
      </c>
    </row>
    <row r="810" spans="1:11" x14ac:dyDescent="0.15">
      <c r="A810" s="1">
        <v>44743</v>
      </c>
      <c r="B810" s="1"/>
      <c r="C810">
        <v>112.76</v>
      </c>
      <c r="D810">
        <v>73.94</v>
      </c>
      <c r="E810">
        <v>76.136129999999994</v>
      </c>
      <c r="G810" s="3">
        <v>2.7176272321516298E-3</v>
      </c>
      <c r="I810" s="11">
        <f t="shared" si="36"/>
        <v>1.1844938980617448E-2</v>
      </c>
      <c r="J810" s="11">
        <f t="shared" si="37"/>
        <v>-5.4068667207363141E-4</v>
      </c>
      <c r="K810" s="11">
        <f t="shared" si="38"/>
        <v>-6.4316398313014611E-3</v>
      </c>
    </row>
    <row r="811" spans="1:11" x14ac:dyDescent="0.15">
      <c r="A811" s="1">
        <v>44747</v>
      </c>
      <c r="B811" s="1"/>
      <c r="C811">
        <v>112.84</v>
      </c>
      <c r="D811">
        <v>71.599999999999994</v>
      </c>
      <c r="E811">
        <v>76.685850000000002</v>
      </c>
      <c r="G811" s="3">
        <v>-6.3039572247131003E-3</v>
      </c>
      <c r="I811" s="11">
        <f t="shared" si="36"/>
        <v>7.0947144377431215E-4</v>
      </c>
      <c r="J811" s="11">
        <f t="shared" si="37"/>
        <v>-3.1647281579659237E-2</v>
      </c>
      <c r="K811" s="11">
        <f t="shared" si="38"/>
        <v>7.2202251414670293E-3</v>
      </c>
    </row>
    <row r="812" spans="1:11" x14ac:dyDescent="0.15">
      <c r="A812" s="1">
        <v>44748</v>
      </c>
      <c r="B812" s="1"/>
      <c r="C812">
        <v>114.96</v>
      </c>
      <c r="D812">
        <v>71.42</v>
      </c>
      <c r="E812">
        <v>76.979669999999999</v>
      </c>
      <c r="G812" s="3">
        <v>1.2903865594772801E-2</v>
      </c>
      <c r="I812" s="11">
        <f t="shared" si="36"/>
        <v>1.8787663948954147E-2</v>
      </c>
      <c r="J812" s="11">
        <f t="shared" si="37"/>
        <v>-2.5139664804467721E-3</v>
      </c>
      <c r="K812" s="11">
        <f t="shared" si="38"/>
        <v>3.8314760806588133E-3</v>
      </c>
    </row>
    <row r="813" spans="1:11" x14ac:dyDescent="0.15">
      <c r="A813" s="1">
        <v>44749</v>
      </c>
      <c r="B813" s="1"/>
      <c r="C813">
        <v>114.38</v>
      </c>
      <c r="D813">
        <v>73.64</v>
      </c>
      <c r="E813">
        <v>77.823204000000004</v>
      </c>
      <c r="G813" s="3">
        <v>9.2596514552183394E-3</v>
      </c>
      <c r="I813" s="11">
        <f t="shared" si="36"/>
        <v>-5.0452331245650628E-3</v>
      </c>
      <c r="J813" s="11">
        <f t="shared" si="37"/>
        <v>3.1083730047605673E-2</v>
      </c>
      <c r="K813" s="11">
        <f t="shared" si="38"/>
        <v>1.0957880177974388E-2</v>
      </c>
    </row>
    <row r="814" spans="1:11" x14ac:dyDescent="0.15">
      <c r="A814" s="1">
        <v>44750</v>
      </c>
      <c r="B814" s="1"/>
      <c r="C814">
        <v>114.64</v>
      </c>
      <c r="D814">
        <v>74</v>
      </c>
      <c r="E814">
        <v>78.439269999999993</v>
      </c>
      <c r="G814" s="3">
        <v>6.7675097253989602E-3</v>
      </c>
      <c r="I814" s="11">
        <f t="shared" si="36"/>
        <v>2.2731246721454657E-3</v>
      </c>
      <c r="J814" s="11">
        <f t="shared" si="37"/>
        <v>4.888647474198704E-3</v>
      </c>
      <c r="K814" s="11">
        <f t="shared" si="38"/>
        <v>7.9162250888564767E-3</v>
      </c>
    </row>
    <row r="815" spans="1:11" x14ac:dyDescent="0.15">
      <c r="A815" s="1">
        <v>44753</v>
      </c>
      <c r="B815" s="1"/>
      <c r="C815">
        <v>115.18</v>
      </c>
      <c r="D815">
        <v>72.72</v>
      </c>
      <c r="E815">
        <v>78.666730000000001</v>
      </c>
      <c r="G815" s="3">
        <v>1.1012922350486199E-3</v>
      </c>
      <c r="I815" s="11">
        <f t="shared" si="36"/>
        <v>4.7103977669225028E-3</v>
      </c>
      <c r="J815" s="11">
        <f t="shared" si="37"/>
        <v>-1.7297297297297343E-2</v>
      </c>
      <c r="K815" s="11">
        <f t="shared" si="38"/>
        <v>2.8998230095718114E-3</v>
      </c>
    </row>
    <row r="816" spans="1:11" x14ac:dyDescent="0.15">
      <c r="A816" s="1">
        <v>44754</v>
      </c>
      <c r="B816" s="1"/>
      <c r="C816">
        <v>115.64</v>
      </c>
      <c r="D816">
        <v>73.900000000000006</v>
      </c>
      <c r="E816">
        <v>78.590909999999994</v>
      </c>
      <c r="G816" s="3">
        <v>3.86949230136868E-3</v>
      </c>
      <c r="I816" s="11">
        <f t="shared" si="36"/>
        <v>3.9937489147421346E-3</v>
      </c>
      <c r="J816" s="11">
        <f t="shared" si="37"/>
        <v>1.6226622662266266E-2</v>
      </c>
      <c r="K816" s="11">
        <f t="shared" si="38"/>
        <v>-9.6381278337120957E-4</v>
      </c>
    </row>
    <row r="817" spans="1:11" x14ac:dyDescent="0.15">
      <c r="A817" s="1">
        <v>44755</v>
      </c>
      <c r="B817" s="1"/>
      <c r="C817">
        <v>113.82</v>
      </c>
      <c r="D817">
        <v>72.819999999999993</v>
      </c>
      <c r="E817">
        <v>77.207139999999995</v>
      </c>
      <c r="G817" s="3">
        <v>-1.4903140445889401E-2</v>
      </c>
      <c r="I817" s="11">
        <f t="shared" si="36"/>
        <v>-1.57384987893463E-2</v>
      </c>
      <c r="J817" s="11">
        <f t="shared" si="37"/>
        <v>-1.4614343707713306E-2</v>
      </c>
      <c r="K817" s="11">
        <f t="shared" si="38"/>
        <v>-1.7607252543582974E-2</v>
      </c>
    </row>
    <row r="818" spans="1:11" x14ac:dyDescent="0.15">
      <c r="A818" s="1">
        <v>44756</v>
      </c>
      <c r="B818" s="1"/>
      <c r="C818">
        <v>113.06</v>
      </c>
      <c r="D818">
        <v>71.34</v>
      </c>
      <c r="E818">
        <v>76.790109999999999</v>
      </c>
      <c r="G818" s="3">
        <v>-9.6587563726783197E-3</v>
      </c>
      <c r="I818" s="11">
        <f t="shared" si="36"/>
        <v>-6.6772096292391225E-3</v>
      </c>
      <c r="J818" s="11">
        <f t="shared" si="37"/>
        <v>-2.0324086789343498E-2</v>
      </c>
      <c r="K818" s="11">
        <f t="shared" si="38"/>
        <v>-5.4014434416298496E-3</v>
      </c>
    </row>
    <row r="819" spans="1:11" x14ac:dyDescent="0.15">
      <c r="A819" s="1">
        <v>44757</v>
      </c>
      <c r="B819" s="1"/>
      <c r="C819">
        <v>115.22</v>
      </c>
      <c r="D819">
        <v>71.92</v>
      </c>
      <c r="E819">
        <v>78.306579999999997</v>
      </c>
      <c r="G819" s="3">
        <v>1.6904605484265801E-2</v>
      </c>
      <c r="I819" s="11">
        <f t="shared" si="36"/>
        <v>1.9104900053069196E-2</v>
      </c>
      <c r="J819" s="11">
        <f t="shared" si="37"/>
        <v>8.1300813008129413E-3</v>
      </c>
      <c r="K819" s="11">
        <f t="shared" si="38"/>
        <v>1.9748246225978816E-2</v>
      </c>
    </row>
    <row r="820" spans="1:11" x14ac:dyDescent="0.15">
      <c r="A820" s="1">
        <v>44760</v>
      </c>
      <c r="B820" s="1"/>
      <c r="C820">
        <v>114.94</v>
      </c>
      <c r="D820">
        <v>72.44</v>
      </c>
      <c r="E820">
        <v>77.823204000000004</v>
      </c>
      <c r="G820" s="3">
        <v>2.5582003602153602E-3</v>
      </c>
      <c r="I820" s="11">
        <f t="shared" si="36"/>
        <v>-2.430133657351119E-3</v>
      </c>
      <c r="J820" s="11">
        <f t="shared" si="37"/>
        <v>7.230255839822064E-3</v>
      </c>
      <c r="K820" s="11">
        <f t="shared" si="38"/>
        <v>-6.1728656774435731E-3</v>
      </c>
    </row>
    <row r="821" spans="1:11" x14ac:dyDescent="0.15">
      <c r="A821" s="1">
        <v>44761</v>
      </c>
      <c r="B821" s="1"/>
      <c r="C821">
        <v>115.28</v>
      </c>
      <c r="D821">
        <v>72.959999999999994</v>
      </c>
      <c r="E821">
        <v>78.960549999999998</v>
      </c>
      <c r="G821" s="3">
        <v>1.0163575274876699E-2</v>
      </c>
      <c r="I821" s="11">
        <f t="shared" si="36"/>
        <v>2.9580650774316819E-3</v>
      </c>
      <c r="J821" s="11">
        <f t="shared" si="37"/>
        <v>7.1783545002759297E-3</v>
      </c>
      <c r="K821" s="11">
        <f t="shared" si="38"/>
        <v>1.4614484389514404E-2</v>
      </c>
    </row>
    <row r="822" spans="1:11" x14ac:dyDescent="0.15">
      <c r="A822" s="1">
        <v>44762</v>
      </c>
      <c r="B822" s="1"/>
      <c r="C822">
        <v>113.26</v>
      </c>
      <c r="D822">
        <v>72.22</v>
      </c>
      <c r="E822">
        <v>77.984319999999997</v>
      </c>
      <c r="G822" s="3">
        <v>-5.6275188863024097E-3</v>
      </c>
      <c r="I822" s="11">
        <f t="shared" si="36"/>
        <v>-1.7522553782095773E-2</v>
      </c>
      <c r="J822" s="11">
        <f t="shared" si="37"/>
        <v>-1.0142543859649078E-2</v>
      </c>
      <c r="K822" s="11">
        <f t="shared" si="38"/>
        <v>-1.2363515704994499E-2</v>
      </c>
    </row>
    <row r="823" spans="1:11" x14ac:dyDescent="0.15">
      <c r="A823" s="1">
        <v>44763</v>
      </c>
      <c r="B823" s="1"/>
      <c r="C823">
        <v>115.02</v>
      </c>
      <c r="D823">
        <v>71.540000000000006</v>
      </c>
      <c r="E823">
        <v>78.638306</v>
      </c>
      <c r="G823" s="3">
        <v>6.8038747888492504E-3</v>
      </c>
      <c r="I823" s="11">
        <f t="shared" si="36"/>
        <v>1.5539466713755834E-2</v>
      </c>
      <c r="J823" s="11">
        <f t="shared" si="37"/>
        <v>-9.4156743284408151E-3</v>
      </c>
      <c r="K823" s="11">
        <f t="shared" si="38"/>
        <v>8.3861217229310725E-3</v>
      </c>
    </row>
    <row r="824" spans="1:11" x14ac:dyDescent="0.15">
      <c r="A824" s="1">
        <v>44764</v>
      </c>
      <c r="B824" s="1"/>
      <c r="C824">
        <v>116.24</v>
      </c>
      <c r="D824">
        <v>71.540000000000006</v>
      </c>
      <c r="E824">
        <v>78.619349999999997</v>
      </c>
      <c r="G824" s="3">
        <v>-3.4681942642972303E-3</v>
      </c>
      <c r="I824" s="11">
        <f t="shared" si="36"/>
        <v>1.0606850982437743E-2</v>
      </c>
      <c r="J824" s="11">
        <f t="shared" si="37"/>
        <v>0</v>
      </c>
      <c r="K824" s="11">
        <f t="shared" si="38"/>
        <v>-2.4105300538901364E-4</v>
      </c>
    </row>
    <row r="825" spans="1:11" x14ac:dyDescent="0.15">
      <c r="A825" s="1">
        <v>44767</v>
      </c>
      <c r="B825" s="1"/>
      <c r="C825">
        <v>116.88</v>
      </c>
      <c r="D825">
        <v>72.52</v>
      </c>
      <c r="E825">
        <v>78.657259999999994</v>
      </c>
      <c r="G825" s="3">
        <v>2.9945834182421001E-3</v>
      </c>
      <c r="I825" s="11">
        <f t="shared" si="36"/>
        <v>5.5058499655884496E-3</v>
      </c>
      <c r="J825" s="11">
        <f t="shared" si="37"/>
        <v>1.3698630136986134E-2</v>
      </c>
      <c r="K825" s="11">
        <f t="shared" si="38"/>
        <v>4.8219681287098304E-4</v>
      </c>
    </row>
    <row r="826" spans="1:11" x14ac:dyDescent="0.15">
      <c r="A826" s="1">
        <v>44768</v>
      </c>
      <c r="B826" s="1"/>
      <c r="C826">
        <v>117.28</v>
      </c>
      <c r="D826">
        <v>72.400000000000006</v>
      </c>
      <c r="E826">
        <v>79.500789999999995</v>
      </c>
      <c r="G826" s="3">
        <v>-2.4296043525465698E-3</v>
      </c>
      <c r="I826" s="11">
        <f t="shared" si="36"/>
        <v>3.4223134839150848E-3</v>
      </c>
      <c r="J826" s="11">
        <f t="shared" si="37"/>
        <v>-1.654715940430096E-3</v>
      </c>
      <c r="K826" s="11">
        <f t="shared" si="38"/>
        <v>1.0724121333491654E-2</v>
      </c>
    </row>
    <row r="827" spans="1:11" x14ac:dyDescent="0.15">
      <c r="A827" s="1">
        <v>44769</v>
      </c>
      <c r="B827" s="1"/>
      <c r="C827">
        <v>117.46</v>
      </c>
      <c r="D827">
        <v>72.66</v>
      </c>
      <c r="E827">
        <v>78.581435999999997</v>
      </c>
      <c r="G827" s="3">
        <v>-4.1042594066187299E-3</v>
      </c>
      <c r="I827" s="11">
        <f t="shared" si="36"/>
        <v>1.5347885402454686E-3</v>
      </c>
      <c r="J827" s="11">
        <f t="shared" si="37"/>
        <v>3.5911602209943716E-3</v>
      </c>
      <c r="K827" s="11">
        <f t="shared" si="38"/>
        <v>-1.1564086344299174E-2</v>
      </c>
    </row>
    <row r="828" spans="1:11" x14ac:dyDescent="0.15">
      <c r="A828" s="1">
        <v>44770</v>
      </c>
      <c r="B828" s="1"/>
      <c r="C828">
        <v>117</v>
      </c>
      <c r="D828">
        <v>71.66</v>
      </c>
      <c r="E828">
        <v>78.827860000000001</v>
      </c>
      <c r="G828" s="3">
        <v>6.5647644502211302E-3</v>
      </c>
      <c r="I828" s="11">
        <f t="shared" si="36"/>
        <v>-3.9162268006128764E-3</v>
      </c>
      <c r="J828" s="11">
        <f t="shared" si="37"/>
        <v>-1.3762730525736289E-2</v>
      </c>
      <c r="K828" s="11">
        <f t="shared" si="38"/>
        <v>3.1359060427453844E-3</v>
      </c>
    </row>
    <row r="829" spans="1:11" x14ac:dyDescent="0.15">
      <c r="A829" s="1">
        <v>44771</v>
      </c>
      <c r="B829" s="1"/>
      <c r="C829">
        <v>116.44</v>
      </c>
      <c r="D829">
        <v>71.3</v>
      </c>
      <c r="E829">
        <v>77.444084000000004</v>
      </c>
      <c r="G829" s="3">
        <v>1.4896109030837401E-3</v>
      </c>
      <c r="I829" s="11">
        <f t="shared" si="36"/>
        <v>-4.7863247863247915E-3</v>
      </c>
      <c r="J829" s="11">
        <f t="shared" si="37"/>
        <v>-5.0237231370360291E-3</v>
      </c>
      <c r="K829" s="11">
        <f t="shared" si="38"/>
        <v>-1.7554402720053486E-2</v>
      </c>
    </row>
    <row r="830" spans="1:11" x14ac:dyDescent="0.15">
      <c r="A830" s="1">
        <v>44775</v>
      </c>
      <c r="B830" s="1"/>
      <c r="C830">
        <v>117</v>
      </c>
      <c r="D830">
        <v>71.319999999999993</v>
      </c>
      <c r="E830">
        <v>77.472520000000003</v>
      </c>
      <c r="G830" s="3">
        <v>-2.4951921782794201E-3</v>
      </c>
      <c r="I830" s="11">
        <f t="shared" si="36"/>
        <v>4.809343868086513E-3</v>
      </c>
      <c r="J830" s="11">
        <f t="shared" si="37"/>
        <v>2.8050490883591017E-4</v>
      </c>
      <c r="K830" s="11">
        <f t="shared" si="38"/>
        <v>3.6718104897470738E-4</v>
      </c>
    </row>
    <row r="831" spans="1:11" x14ac:dyDescent="0.15">
      <c r="A831" s="1">
        <v>44776</v>
      </c>
      <c r="B831" s="1"/>
      <c r="C831">
        <v>116.7</v>
      </c>
      <c r="D831">
        <v>72.52</v>
      </c>
      <c r="E831">
        <v>77.614684999999994</v>
      </c>
      <c r="G831" s="3">
        <v>5.4773343209864002E-3</v>
      </c>
      <c r="I831" s="11">
        <f t="shared" si="36"/>
        <v>-2.564102564102555E-3</v>
      </c>
      <c r="J831" s="11">
        <f t="shared" si="37"/>
        <v>1.6825574873808202E-2</v>
      </c>
      <c r="K831" s="11">
        <f t="shared" si="38"/>
        <v>1.8350377656488615E-3</v>
      </c>
    </row>
    <row r="832" spans="1:11" x14ac:dyDescent="0.15">
      <c r="A832" s="1">
        <v>44777</v>
      </c>
      <c r="B832" s="1"/>
      <c r="C832">
        <v>116.88</v>
      </c>
      <c r="D832">
        <v>72.88</v>
      </c>
      <c r="E832">
        <v>77.112359999999995</v>
      </c>
      <c r="G832" s="3">
        <v>2.11657566227274E-3</v>
      </c>
      <c r="I832" s="11">
        <f t="shared" si="36"/>
        <v>1.5424164524420192E-3</v>
      </c>
      <c r="J832" s="11">
        <f t="shared" si="37"/>
        <v>4.964147821290732E-3</v>
      </c>
      <c r="K832" s="11">
        <f t="shared" si="38"/>
        <v>-6.4720355432738019E-3</v>
      </c>
    </row>
    <row r="833" spans="1:11" x14ac:dyDescent="0.15">
      <c r="A833" s="1">
        <v>44778</v>
      </c>
      <c r="B833" s="1"/>
      <c r="C833">
        <v>115.5</v>
      </c>
      <c r="D833">
        <v>73.180000000000007</v>
      </c>
      <c r="E833">
        <v>77.766334999999998</v>
      </c>
      <c r="G833" s="3">
        <v>-7.1041662501476399E-3</v>
      </c>
      <c r="I833" s="11">
        <f t="shared" si="36"/>
        <v>-1.1806981519507098E-2</v>
      </c>
      <c r="J833" s="11">
        <f t="shared" si="37"/>
        <v>4.1163556531285117E-3</v>
      </c>
      <c r="K833" s="11">
        <f t="shared" si="38"/>
        <v>8.4808064491865842E-3</v>
      </c>
    </row>
    <row r="834" spans="1:11" x14ac:dyDescent="0.15">
      <c r="A834" s="1">
        <v>44781</v>
      </c>
      <c r="B834" s="1"/>
      <c r="C834">
        <v>115.5</v>
      </c>
      <c r="D834">
        <v>73.72</v>
      </c>
      <c r="E834">
        <v>77.984319999999997</v>
      </c>
      <c r="G834" s="3">
        <v>3.8880785888672996E-3</v>
      </c>
      <c r="I834" s="11">
        <f t="shared" si="36"/>
        <v>0</v>
      </c>
      <c r="J834" s="11">
        <f t="shared" si="37"/>
        <v>7.3790653183929411E-3</v>
      </c>
      <c r="K834" s="11">
        <f t="shared" si="38"/>
        <v>2.8030766783595507E-3</v>
      </c>
    </row>
    <row r="835" spans="1:11" x14ac:dyDescent="0.15">
      <c r="A835" s="1">
        <v>44782</v>
      </c>
      <c r="B835" s="1"/>
      <c r="C835">
        <v>115.56</v>
      </c>
      <c r="D835">
        <v>74.180000000000007</v>
      </c>
      <c r="E835">
        <v>78.913160000000005</v>
      </c>
      <c r="G835" s="3">
        <v>-3.03025155442027E-3</v>
      </c>
      <c r="I835" s="11">
        <f t="shared" si="36"/>
        <v>5.1948051948058627E-4</v>
      </c>
      <c r="J835" s="11">
        <f t="shared" si="37"/>
        <v>6.2398263700489398E-3</v>
      </c>
      <c r="K835" s="11">
        <f t="shared" si="38"/>
        <v>1.191059946409756E-2</v>
      </c>
    </row>
    <row r="836" spans="1:11" x14ac:dyDescent="0.15">
      <c r="A836" s="1">
        <v>44783</v>
      </c>
      <c r="B836" s="1"/>
      <c r="C836">
        <v>114.34</v>
      </c>
      <c r="D836">
        <v>74.900000000000006</v>
      </c>
      <c r="E836">
        <v>78.20232</v>
      </c>
      <c r="G836" s="3">
        <v>2.0314349110426202E-3</v>
      </c>
      <c r="I836" s="11">
        <f t="shared" ref="I836:I899" si="39">(C836/C835)-1</f>
        <v>-1.0557286258220833E-2</v>
      </c>
      <c r="J836" s="11">
        <f t="shared" ref="J836:J899" si="40">(D836/D835)-1</f>
        <v>9.7061202480452913E-3</v>
      </c>
      <c r="K836" s="11">
        <f t="shared" ref="K836:K899" si="41">(E836/E835)-1</f>
        <v>-9.0078765062761024E-3</v>
      </c>
    </row>
    <row r="837" spans="1:11" x14ac:dyDescent="0.15">
      <c r="A837" s="1">
        <v>44784</v>
      </c>
      <c r="B837" s="1"/>
      <c r="C837">
        <v>115.18</v>
      </c>
      <c r="D837">
        <v>75.400000000000006</v>
      </c>
      <c r="E837">
        <v>76.809070000000006</v>
      </c>
      <c r="G837" s="3">
        <v>-4.64310578399684E-5</v>
      </c>
      <c r="I837" s="11">
        <f t="shared" si="39"/>
        <v>7.3465104075565169E-3</v>
      </c>
      <c r="J837" s="11">
        <f t="shared" si="40"/>
        <v>6.6755674232310547E-3</v>
      </c>
      <c r="K837" s="11">
        <f t="shared" si="41"/>
        <v>-1.7815967608122096E-2</v>
      </c>
    </row>
    <row r="838" spans="1:11" x14ac:dyDescent="0.15">
      <c r="A838" s="1">
        <v>44785</v>
      </c>
      <c r="B838" s="1"/>
      <c r="C838">
        <v>114.58</v>
      </c>
      <c r="D838">
        <v>76</v>
      </c>
      <c r="E838">
        <v>75.918139999999994</v>
      </c>
      <c r="G838" s="3">
        <v>-2.3610431565388402E-3</v>
      </c>
      <c r="I838" s="11">
        <f t="shared" si="39"/>
        <v>-5.209237714881132E-3</v>
      </c>
      <c r="J838" s="11">
        <f t="shared" si="40"/>
        <v>7.9575596816976457E-3</v>
      </c>
      <c r="K838" s="11">
        <f t="shared" si="41"/>
        <v>-1.1599281178642173E-2</v>
      </c>
    </row>
    <row r="839" spans="1:11" x14ac:dyDescent="0.15">
      <c r="A839" s="1">
        <v>44788</v>
      </c>
      <c r="B839" s="1"/>
      <c r="C839">
        <v>115.64</v>
      </c>
      <c r="D839">
        <v>76.16</v>
      </c>
      <c r="E839">
        <v>76.249859999999998</v>
      </c>
      <c r="G839" s="3">
        <v>3.8912875299648097E-3</v>
      </c>
      <c r="I839" s="11">
        <f t="shared" si="39"/>
        <v>9.2511782160935585E-3</v>
      </c>
      <c r="J839" s="11">
        <f t="shared" si="40"/>
        <v>2.1052631578946102E-3</v>
      </c>
      <c r="K839" s="11">
        <f t="shared" si="41"/>
        <v>4.3694431923648747E-3</v>
      </c>
    </row>
    <row r="840" spans="1:11" x14ac:dyDescent="0.15">
      <c r="A840" s="1">
        <v>44789</v>
      </c>
      <c r="B840" s="1"/>
      <c r="C840">
        <v>115.22</v>
      </c>
      <c r="D840">
        <v>75.86</v>
      </c>
      <c r="E840">
        <v>76.752200000000002</v>
      </c>
      <c r="G840" s="3">
        <v>-3.67919911887426E-3</v>
      </c>
      <c r="I840" s="11">
        <f t="shared" si="39"/>
        <v>-3.6319612590799411E-3</v>
      </c>
      <c r="J840" s="11">
        <f t="shared" si="40"/>
        <v>-3.9390756302520868E-3</v>
      </c>
      <c r="K840" s="11">
        <f t="shared" si="41"/>
        <v>6.588077669913206E-3</v>
      </c>
    </row>
    <row r="841" spans="1:11" x14ac:dyDescent="0.15">
      <c r="A841" s="1">
        <v>44790</v>
      </c>
      <c r="B841" s="1"/>
      <c r="C841">
        <v>116.86</v>
      </c>
      <c r="D841">
        <v>74.760000000000005</v>
      </c>
      <c r="E841">
        <v>76.989140000000006</v>
      </c>
      <c r="G841" s="3">
        <v>-2.0263878455295498E-4</v>
      </c>
      <c r="I841" s="11">
        <f t="shared" si="39"/>
        <v>1.4233639993056713E-2</v>
      </c>
      <c r="J841" s="11">
        <f t="shared" si="40"/>
        <v>-1.4500395465330773E-2</v>
      </c>
      <c r="K841" s="11">
        <f t="shared" si="41"/>
        <v>3.0870776342568629E-3</v>
      </c>
    </row>
    <row r="842" spans="1:11" x14ac:dyDescent="0.15">
      <c r="A842" s="1">
        <v>44791</v>
      </c>
      <c r="B842" s="1"/>
      <c r="C842">
        <v>116.42</v>
      </c>
      <c r="D842">
        <v>75.06</v>
      </c>
      <c r="E842">
        <v>76.865930000000006</v>
      </c>
      <c r="G842" s="3">
        <v>3.5405880176353401E-3</v>
      </c>
      <c r="I842" s="11">
        <f t="shared" si="39"/>
        <v>-3.7651891151805339E-3</v>
      </c>
      <c r="J842" s="11">
        <f t="shared" si="40"/>
        <v>4.0128410914928025E-3</v>
      </c>
      <c r="K842" s="11">
        <f t="shared" si="41"/>
        <v>-1.6003555826185067E-3</v>
      </c>
    </row>
    <row r="843" spans="1:11" x14ac:dyDescent="0.15">
      <c r="A843" s="1">
        <v>44792</v>
      </c>
      <c r="B843" s="1"/>
      <c r="C843">
        <v>116.92</v>
      </c>
      <c r="D843">
        <v>74.739999999999995</v>
      </c>
      <c r="E843">
        <v>77.728424000000004</v>
      </c>
      <c r="G843" s="3">
        <v>-9.7265583290617698E-4</v>
      </c>
      <c r="I843" s="11">
        <f t="shared" si="39"/>
        <v>4.294794708812999E-3</v>
      </c>
      <c r="J843" s="11">
        <f t="shared" si="40"/>
        <v>-4.2632560618173221E-3</v>
      </c>
      <c r="K843" s="11">
        <f t="shared" si="41"/>
        <v>1.1220758013335663E-2</v>
      </c>
    </row>
    <row r="844" spans="1:11" x14ac:dyDescent="0.15">
      <c r="A844" s="1">
        <v>44795</v>
      </c>
      <c r="B844" s="1"/>
      <c r="C844">
        <v>117.24</v>
      </c>
      <c r="D844">
        <v>74.08</v>
      </c>
      <c r="E844">
        <v>77.586250000000007</v>
      </c>
      <c r="G844" s="3">
        <v>-6.3539548489914797E-3</v>
      </c>
      <c r="I844" s="11">
        <f t="shared" si="39"/>
        <v>2.7369141293192012E-3</v>
      </c>
      <c r="J844" s="11">
        <f t="shared" si="40"/>
        <v>-8.8306127910088295E-3</v>
      </c>
      <c r="K844" s="11">
        <f t="shared" si="41"/>
        <v>-1.8291120890344681E-3</v>
      </c>
    </row>
    <row r="845" spans="1:11" x14ac:dyDescent="0.15">
      <c r="A845" s="1">
        <v>44796</v>
      </c>
      <c r="B845" s="1"/>
      <c r="C845">
        <v>115.14</v>
      </c>
      <c r="D845">
        <v>73.760000000000005</v>
      </c>
      <c r="E845">
        <v>76.012919999999994</v>
      </c>
      <c r="G845" s="3">
        <v>-1.3781016116322299E-2</v>
      </c>
      <c r="I845" s="11">
        <f t="shared" si="39"/>
        <v>-1.7911975435005112E-2</v>
      </c>
      <c r="J845" s="11">
        <f t="shared" si="40"/>
        <v>-4.3196544276457027E-3</v>
      </c>
      <c r="K845" s="11">
        <f t="shared" si="41"/>
        <v>-2.0278464289742226E-2</v>
      </c>
    </row>
    <row r="846" spans="1:11" x14ac:dyDescent="0.15">
      <c r="A846" s="1">
        <v>44797</v>
      </c>
      <c r="B846" s="1"/>
      <c r="C846">
        <v>116.28</v>
      </c>
      <c r="D846">
        <v>73.760000000000005</v>
      </c>
      <c r="E846">
        <v>76.591070000000002</v>
      </c>
      <c r="G846" s="3">
        <v>7.2999964074984504E-3</v>
      </c>
      <c r="I846" s="11">
        <f t="shared" si="39"/>
        <v>9.9009900990099098E-3</v>
      </c>
      <c r="J846" s="11">
        <f t="shared" si="40"/>
        <v>0</v>
      </c>
      <c r="K846" s="11">
        <f t="shared" si="41"/>
        <v>7.6059438316540273E-3</v>
      </c>
    </row>
    <row r="847" spans="1:11" x14ac:dyDescent="0.15">
      <c r="A847" s="1">
        <v>44798</v>
      </c>
      <c r="B847" s="1"/>
      <c r="C847">
        <v>116.84</v>
      </c>
      <c r="D847">
        <v>74.58</v>
      </c>
      <c r="E847">
        <v>76.012919999999994</v>
      </c>
      <c r="G847" s="3">
        <v>4.6312013288856103E-3</v>
      </c>
      <c r="I847" s="11">
        <f t="shared" si="39"/>
        <v>4.8159614723082278E-3</v>
      </c>
      <c r="J847" s="11">
        <f t="shared" si="40"/>
        <v>1.1117136659435811E-2</v>
      </c>
      <c r="K847" s="11">
        <f t="shared" si="41"/>
        <v>-7.5485301354323298E-3</v>
      </c>
    </row>
    <row r="848" spans="1:11" x14ac:dyDescent="0.15">
      <c r="A848" s="1">
        <v>44799</v>
      </c>
      <c r="B848" s="1"/>
      <c r="C848">
        <v>115.5</v>
      </c>
      <c r="D848">
        <v>73.98</v>
      </c>
      <c r="E848">
        <v>76.174040000000005</v>
      </c>
      <c r="G848" s="3">
        <v>-1.10011627256274E-2</v>
      </c>
      <c r="I848" s="11">
        <f t="shared" si="39"/>
        <v>-1.146867511126326E-2</v>
      </c>
      <c r="J848" s="11">
        <f t="shared" si="40"/>
        <v>-8.0450522928398049E-3</v>
      </c>
      <c r="K848" s="11">
        <f t="shared" si="41"/>
        <v>2.1196396612577217E-3</v>
      </c>
    </row>
    <row r="849" spans="1:11" x14ac:dyDescent="0.15">
      <c r="A849" s="1">
        <v>44802</v>
      </c>
      <c r="B849" s="1"/>
      <c r="C849">
        <v>115.46</v>
      </c>
      <c r="D849">
        <v>73.760000000000005</v>
      </c>
      <c r="E849">
        <v>75.794929999999994</v>
      </c>
      <c r="G849" s="3">
        <v>-4.1513031626062499E-3</v>
      </c>
      <c r="I849" s="11">
        <f t="shared" si="39"/>
        <v>-3.4632034632042785E-4</v>
      </c>
      <c r="J849" s="11">
        <f t="shared" si="40"/>
        <v>-2.9737766964044177E-3</v>
      </c>
      <c r="K849" s="11">
        <f t="shared" si="41"/>
        <v>-4.9768923901110096E-3</v>
      </c>
    </row>
    <row r="850" spans="1:11" x14ac:dyDescent="0.15">
      <c r="A850" s="1">
        <v>44803</v>
      </c>
      <c r="B850" s="1"/>
      <c r="C850">
        <v>115.16</v>
      </c>
      <c r="D850">
        <v>74.2</v>
      </c>
      <c r="E850">
        <v>75.027214000000001</v>
      </c>
      <c r="G850" s="3">
        <v>-1.08150562128284E-3</v>
      </c>
      <c r="I850" s="11">
        <f t="shared" si="39"/>
        <v>-2.5983024424042211E-3</v>
      </c>
      <c r="J850" s="11">
        <f t="shared" si="40"/>
        <v>5.9652928416484841E-3</v>
      </c>
      <c r="K850" s="11">
        <f t="shared" si="41"/>
        <v>-1.0128856903753203E-2</v>
      </c>
    </row>
    <row r="851" spans="1:11" x14ac:dyDescent="0.15">
      <c r="A851" s="1">
        <v>44804</v>
      </c>
      <c r="B851" s="1"/>
      <c r="C851">
        <v>114.58</v>
      </c>
      <c r="D851">
        <v>76.180000000000007</v>
      </c>
      <c r="E851">
        <v>74.998779999999996</v>
      </c>
      <c r="G851" s="3">
        <v>-2.74843666904256E-3</v>
      </c>
      <c r="I851" s="11">
        <f t="shared" si="39"/>
        <v>-5.0364709968738763E-3</v>
      </c>
      <c r="J851" s="11">
        <f t="shared" si="40"/>
        <v>2.6684636118598393E-2</v>
      </c>
      <c r="K851" s="11">
        <f t="shared" si="41"/>
        <v>-3.7898248494216968E-4</v>
      </c>
    </row>
    <row r="852" spans="1:11" x14ac:dyDescent="0.15">
      <c r="A852" s="1">
        <v>44805</v>
      </c>
      <c r="B852" s="1"/>
      <c r="C852">
        <v>112.96</v>
      </c>
      <c r="D852">
        <v>76.180000000000007</v>
      </c>
      <c r="E852">
        <v>74.458534</v>
      </c>
      <c r="G852" s="3">
        <v>-1.76502237242506E-2</v>
      </c>
      <c r="I852" s="11">
        <f t="shared" si="39"/>
        <v>-1.4138593122709042E-2</v>
      </c>
      <c r="J852" s="11">
        <f t="shared" si="40"/>
        <v>0</v>
      </c>
      <c r="K852" s="11">
        <f t="shared" si="41"/>
        <v>-7.2033971752606396E-3</v>
      </c>
    </row>
    <row r="853" spans="1:11" x14ac:dyDescent="0.15">
      <c r="A853" s="1">
        <v>44806</v>
      </c>
      <c r="B853" s="1"/>
      <c r="C853">
        <v>113.42</v>
      </c>
      <c r="D853">
        <v>79</v>
      </c>
      <c r="E853">
        <v>75.302070000000001</v>
      </c>
      <c r="G853" s="3">
        <v>2.1406979244576498E-2</v>
      </c>
      <c r="I853" s="11">
        <f t="shared" si="39"/>
        <v>4.0722379603399528E-3</v>
      </c>
      <c r="J853" s="11">
        <f t="shared" si="40"/>
        <v>3.7017589918613814E-2</v>
      </c>
      <c r="K853" s="11">
        <f t="shared" si="41"/>
        <v>1.1328936452066118E-2</v>
      </c>
    </row>
    <row r="854" spans="1:11" x14ac:dyDescent="0.15">
      <c r="A854" s="1">
        <v>44810</v>
      </c>
      <c r="B854" s="1"/>
      <c r="C854">
        <v>112.42</v>
      </c>
      <c r="D854">
        <v>79.2</v>
      </c>
      <c r="E854">
        <v>75.036689999999993</v>
      </c>
      <c r="G854" s="3">
        <v>-5.2822604957600801E-3</v>
      </c>
      <c r="I854" s="11">
        <f t="shared" si="39"/>
        <v>-8.8167871627579109E-3</v>
      </c>
      <c r="J854" s="11">
        <f t="shared" si="40"/>
        <v>2.5316455696202667E-3</v>
      </c>
      <c r="K854" s="11">
        <f t="shared" si="41"/>
        <v>-3.5242059082839505E-3</v>
      </c>
    </row>
    <row r="855" spans="1:11" x14ac:dyDescent="0.15">
      <c r="A855" s="1">
        <v>44811</v>
      </c>
      <c r="B855" s="1"/>
      <c r="C855">
        <v>111.2</v>
      </c>
      <c r="D855">
        <v>79.260000000000005</v>
      </c>
      <c r="E855">
        <v>74.913480000000007</v>
      </c>
      <c r="G855" s="3">
        <v>-2.6784177944726402E-3</v>
      </c>
      <c r="I855" s="11">
        <f t="shared" si="39"/>
        <v>-1.0852161537093008E-2</v>
      </c>
      <c r="J855" s="11">
        <f t="shared" si="40"/>
        <v>7.575757575757347E-4</v>
      </c>
      <c r="K855" s="11">
        <f t="shared" si="41"/>
        <v>-1.6419967351969378E-3</v>
      </c>
    </row>
    <row r="856" spans="1:11" x14ac:dyDescent="0.15">
      <c r="A856" s="1">
        <v>44812</v>
      </c>
      <c r="B856" s="1"/>
      <c r="C856">
        <v>110.1</v>
      </c>
      <c r="D856">
        <v>81.06</v>
      </c>
      <c r="E856">
        <v>74.667050000000003</v>
      </c>
      <c r="G856" s="3">
        <v>-1.3731735892534799E-3</v>
      </c>
      <c r="I856" s="11">
        <f t="shared" si="39"/>
        <v>-9.8920863309353013E-3</v>
      </c>
      <c r="J856" s="11">
        <f t="shared" si="40"/>
        <v>2.2710068130204375E-2</v>
      </c>
      <c r="K856" s="11">
        <f t="shared" si="41"/>
        <v>-3.2895281329875514E-3</v>
      </c>
    </row>
    <row r="857" spans="1:11" x14ac:dyDescent="0.15">
      <c r="A857" s="1">
        <v>44813</v>
      </c>
      <c r="B857" s="1"/>
      <c r="C857">
        <v>111.62</v>
      </c>
      <c r="D857">
        <v>81.38</v>
      </c>
      <c r="E857">
        <v>75.216774000000001</v>
      </c>
      <c r="G857" s="3">
        <v>1.01864131174216E-2</v>
      </c>
      <c r="I857" s="11">
        <f t="shared" si="39"/>
        <v>1.3805631244323546E-2</v>
      </c>
      <c r="J857" s="11">
        <f t="shared" si="40"/>
        <v>3.9476930668640442E-3</v>
      </c>
      <c r="K857" s="11">
        <f t="shared" si="41"/>
        <v>7.3623372022866285E-3</v>
      </c>
    </row>
    <row r="858" spans="1:11" x14ac:dyDescent="0.15">
      <c r="A858" s="1">
        <v>44816</v>
      </c>
      <c r="B858" s="1"/>
      <c r="C858">
        <v>111.86</v>
      </c>
      <c r="D858">
        <v>83.48</v>
      </c>
      <c r="E858">
        <v>75.956050000000005</v>
      </c>
      <c r="G858" s="3">
        <v>8.303569927271541E-3</v>
      </c>
      <c r="I858" s="11">
        <f t="shared" si="39"/>
        <v>2.1501523024547442E-3</v>
      </c>
      <c r="J858" s="11">
        <f t="shared" si="40"/>
        <v>2.5804866060457288E-2</v>
      </c>
      <c r="K858" s="11">
        <f t="shared" si="41"/>
        <v>9.8286055182319476E-3</v>
      </c>
    </row>
    <row r="859" spans="1:11" x14ac:dyDescent="0.15">
      <c r="A859" s="1">
        <v>44817</v>
      </c>
      <c r="B859" s="1"/>
      <c r="C859">
        <v>112.08</v>
      </c>
      <c r="D859">
        <v>83.16</v>
      </c>
      <c r="E859">
        <v>75.273635999999996</v>
      </c>
      <c r="G859" s="3">
        <v>-9.0264368747104903E-3</v>
      </c>
      <c r="I859" s="11">
        <f t="shared" si="39"/>
        <v>1.9667441444661815E-3</v>
      </c>
      <c r="J859" s="11">
        <f t="shared" si="40"/>
        <v>-3.833253473886078E-3</v>
      </c>
      <c r="K859" s="11">
        <f t="shared" si="41"/>
        <v>-8.9843271207495912E-3</v>
      </c>
    </row>
    <row r="860" spans="1:11" x14ac:dyDescent="0.15">
      <c r="A860" s="1">
        <v>44818</v>
      </c>
      <c r="B860" s="1"/>
      <c r="C860">
        <v>109.1</v>
      </c>
      <c r="D860">
        <v>82.2</v>
      </c>
      <c r="E860">
        <v>74.013080000000002</v>
      </c>
      <c r="G860" s="3">
        <v>-1.2591616888051301E-2</v>
      </c>
      <c r="I860" s="11">
        <f t="shared" si="39"/>
        <v>-2.658815132048542E-2</v>
      </c>
      <c r="J860" s="11">
        <f t="shared" si="40"/>
        <v>-1.1544011544011523E-2</v>
      </c>
      <c r="K860" s="11">
        <f t="shared" si="41"/>
        <v>-1.6746314738934509E-2</v>
      </c>
    </row>
    <row r="861" spans="1:11" x14ac:dyDescent="0.15">
      <c r="A861" s="1">
        <v>44819</v>
      </c>
      <c r="B861" s="1"/>
      <c r="C861">
        <v>108.74</v>
      </c>
      <c r="D861">
        <v>82.66</v>
      </c>
      <c r="E861">
        <v>73.709779999999995</v>
      </c>
      <c r="G861" s="3">
        <v>-7.1568006035171994E-4</v>
      </c>
      <c r="I861" s="11">
        <f t="shared" si="39"/>
        <v>-3.2997250229147568E-3</v>
      </c>
      <c r="J861" s="11">
        <f t="shared" si="40"/>
        <v>5.5961070559609194E-3</v>
      </c>
      <c r="K861" s="11">
        <f t="shared" si="41"/>
        <v>-4.0979243128377307E-3</v>
      </c>
    </row>
    <row r="862" spans="1:11" x14ac:dyDescent="0.15">
      <c r="A862" s="1">
        <v>44820</v>
      </c>
      <c r="B862" s="1"/>
      <c r="C862">
        <v>106.82</v>
      </c>
      <c r="D862">
        <v>82.34</v>
      </c>
      <c r="E862">
        <v>73.482315</v>
      </c>
      <c r="G862" s="3">
        <v>-1.2659966709259601E-2</v>
      </c>
      <c r="I862" s="11">
        <f t="shared" si="39"/>
        <v>-1.7656796027220922E-2</v>
      </c>
      <c r="J862" s="11">
        <f t="shared" si="40"/>
        <v>-3.8712799419307053E-3</v>
      </c>
      <c r="K862" s="11">
        <f t="shared" si="41"/>
        <v>-3.0859541298318138E-3</v>
      </c>
    </row>
    <row r="863" spans="1:11" x14ac:dyDescent="0.15">
      <c r="A863" s="1">
        <v>44823</v>
      </c>
      <c r="B863" s="1"/>
      <c r="C863">
        <v>107.84</v>
      </c>
      <c r="D863">
        <v>81.44</v>
      </c>
      <c r="E863">
        <v>73.624480000000005</v>
      </c>
      <c r="G863" s="3">
        <v>5.9922419816960104E-4</v>
      </c>
      <c r="I863" s="11">
        <f t="shared" si="39"/>
        <v>9.5487736378956356E-3</v>
      </c>
      <c r="J863" s="11">
        <f t="shared" si="40"/>
        <v>-1.0930289045421482E-2</v>
      </c>
      <c r="K863" s="11">
        <f t="shared" si="41"/>
        <v>1.9346831955417976E-3</v>
      </c>
    </row>
    <row r="864" spans="1:11" x14ac:dyDescent="0.15">
      <c r="A864" s="1">
        <v>44824</v>
      </c>
      <c r="B864" s="1"/>
      <c r="C864">
        <v>106.32</v>
      </c>
      <c r="D864">
        <v>80.16</v>
      </c>
      <c r="E864">
        <v>72.837813999999995</v>
      </c>
      <c r="G864" s="3">
        <v>-1.3230836335006499E-2</v>
      </c>
      <c r="I864" s="11">
        <f t="shared" si="39"/>
        <v>-1.4094955489614369E-2</v>
      </c>
      <c r="J864" s="11">
        <f t="shared" si="40"/>
        <v>-1.5717092337917515E-2</v>
      </c>
      <c r="K864" s="11">
        <f t="shared" si="41"/>
        <v>-1.068484286748117E-2</v>
      </c>
    </row>
    <row r="865" spans="1:11" x14ac:dyDescent="0.15">
      <c r="A865" s="1">
        <v>44825</v>
      </c>
      <c r="B865" s="1"/>
      <c r="C865">
        <v>106.34</v>
      </c>
      <c r="D865">
        <v>79.2</v>
      </c>
      <c r="E865">
        <v>71.833150000000003</v>
      </c>
      <c r="G865" s="3">
        <v>-4.4989427082441306E-3</v>
      </c>
      <c r="I865" s="11">
        <f t="shared" si="39"/>
        <v>1.8811136192642408E-4</v>
      </c>
      <c r="J865" s="11">
        <f t="shared" si="40"/>
        <v>-1.1976047904191489E-2</v>
      </c>
      <c r="K865" s="11">
        <f t="shared" si="41"/>
        <v>-1.379316518203022E-2</v>
      </c>
    </row>
    <row r="866" spans="1:11" x14ac:dyDescent="0.15">
      <c r="A866" s="1">
        <v>44826</v>
      </c>
      <c r="B866" s="1"/>
      <c r="C866">
        <v>107.38</v>
      </c>
      <c r="D866">
        <v>78.3</v>
      </c>
      <c r="E866">
        <v>71.131789999999995</v>
      </c>
      <c r="G866" s="3">
        <v>-1.26333029281229E-2</v>
      </c>
      <c r="I866" s="11">
        <f t="shared" si="39"/>
        <v>9.7799511002443218E-3</v>
      </c>
      <c r="J866" s="11">
        <f t="shared" si="40"/>
        <v>-1.1363636363636465E-2</v>
      </c>
      <c r="K866" s="11">
        <f t="shared" si="41"/>
        <v>-9.7637372160347402E-3</v>
      </c>
    </row>
    <row r="867" spans="1:11" x14ac:dyDescent="0.15">
      <c r="A867" s="1">
        <v>44827</v>
      </c>
      <c r="B867" s="1"/>
      <c r="C867">
        <v>107.08</v>
      </c>
      <c r="D867">
        <v>76.12</v>
      </c>
      <c r="E867">
        <v>70.477810000000005</v>
      </c>
      <c r="G867" s="3">
        <v>-1.5524389787561701E-2</v>
      </c>
      <c r="I867" s="11">
        <f t="shared" si="39"/>
        <v>-2.7938163531383564E-3</v>
      </c>
      <c r="J867" s="11">
        <f t="shared" si="40"/>
        <v>-2.7841634738186349E-2</v>
      </c>
      <c r="K867" s="11">
        <f t="shared" si="41"/>
        <v>-9.1939201867405895E-3</v>
      </c>
    </row>
    <row r="868" spans="1:11" x14ac:dyDescent="0.15">
      <c r="A868" s="1">
        <v>44830</v>
      </c>
      <c r="B868" s="1"/>
      <c r="C868">
        <v>106.52</v>
      </c>
      <c r="D868">
        <v>74.099999999999994</v>
      </c>
      <c r="E868">
        <v>70.117649999999998</v>
      </c>
      <c r="G868" s="3">
        <v>-6.4275676063383306E-3</v>
      </c>
      <c r="I868" s="11">
        <f t="shared" si="39"/>
        <v>-5.2297347777362502E-3</v>
      </c>
      <c r="J868" s="11">
        <f t="shared" si="40"/>
        <v>-2.6537046768260741E-2</v>
      </c>
      <c r="K868" s="11">
        <f t="shared" si="41"/>
        <v>-5.1102609459631188E-3</v>
      </c>
    </row>
    <row r="869" spans="1:11" x14ac:dyDescent="0.15">
      <c r="A869" s="1">
        <v>44831</v>
      </c>
      <c r="B869" s="1"/>
      <c r="C869">
        <v>106.32</v>
      </c>
      <c r="D869">
        <v>72.56</v>
      </c>
      <c r="E869">
        <v>70.506249999999994</v>
      </c>
      <c r="G869" s="3">
        <v>5.3419723324579201E-3</v>
      </c>
      <c r="I869" s="11">
        <f t="shared" si="39"/>
        <v>-1.8775816748028973E-3</v>
      </c>
      <c r="J869" s="11">
        <f t="shared" si="40"/>
        <v>-2.0782726045883826E-2</v>
      </c>
      <c r="K869" s="11">
        <f t="shared" si="41"/>
        <v>5.5421138614883958E-3</v>
      </c>
    </row>
    <row r="870" spans="1:11" x14ac:dyDescent="0.15">
      <c r="A870" s="1">
        <v>44832</v>
      </c>
      <c r="B870" s="1"/>
      <c r="C870">
        <v>105.76</v>
      </c>
      <c r="D870">
        <v>71.22</v>
      </c>
      <c r="E870">
        <v>70.913794999999993</v>
      </c>
      <c r="G870" s="3">
        <v>9.3153913100136806E-3</v>
      </c>
      <c r="I870" s="11">
        <f t="shared" si="39"/>
        <v>-5.2671181339352113E-3</v>
      </c>
      <c r="J870" s="11">
        <f t="shared" si="40"/>
        <v>-1.8467475192943783E-2</v>
      </c>
      <c r="K870" s="11">
        <f t="shared" si="41"/>
        <v>5.7802677067635422E-3</v>
      </c>
    </row>
    <row r="871" spans="1:11" x14ac:dyDescent="0.15">
      <c r="A871" s="1">
        <v>44833</v>
      </c>
      <c r="B871" s="1"/>
      <c r="C871">
        <v>106.56</v>
      </c>
      <c r="D871">
        <v>72.28</v>
      </c>
      <c r="E871">
        <v>71.008574999999993</v>
      </c>
      <c r="G871" s="3">
        <v>-9.1746153973963889E-3</v>
      </c>
      <c r="I871" s="11">
        <f t="shared" si="39"/>
        <v>7.5642965204236745E-3</v>
      </c>
      <c r="J871" s="11">
        <f t="shared" si="40"/>
        <v>1.4883459702330848E-2</v>
      </c>
      <c r="K871" s="11">
        <f t="shared" si="41"/>
        <v>1.3365523591002404E-3</v>
      </c>
    </row>
    <row r="872" spans="1:11" x14ac:dyDescent="0.15">
      <c r="A872" s="1">
        <v>44834</v>
      </c>
      <c r="B872" s="1"/>
      <c r="C872">
        <v>107.08</v>
      </c>
      <c r="D872">
        <v>73.16</v>
      </c>
      <c r="E872">
        <v>71.586730000000003</v>
      </c>
      <c r="G872" s="3">
        <v>1.3880033800654099E-2</v>
      </c>
      <c r="I872" s="11">
        <f t="shared" si="39"/>
        <v>4.8798798798799226E-3</v>
      </c>
      <c r="J872" s="11">
        <f t="shared" si="40"/>
        <v>1.2174875484227909E-2</v>
      </c>
      <c r="K872" s="11">
        <f t="shared" si="41"/>
        <v>8.1420448164184478E-3</v>
      </c>
    </row>
    <row r="873" spans="1:11" x14ac:dyDescent="0.15">
      <c r="A873" s="1">
        <v>44837</v>
      </c>
      <c r="B873" s="1"/>
      <c r="C873">
        <v>106.46</v>
      </c>
      <c r="D873">
        <v>73.180000000000007</v>
      </c>
      <c r="E873">
        <v>72.013239999999996</v>
      </c>
      <c r="G873" s="3">
        <v>2.2554221487360803E-3</v>
      </c>
      <c r="I873" s="11">
        <f t="shared" si="39"/>
        <v>-5.7900635039223047E-3</v>
      </c>
      <c r="J873" s="11">
        <f t="shared" si="40"/>
        <v>2.7337342810285215E-4</v>
      </c>
      <c r="K873" s="11">
        <f t="shared" si="41"/>
        <v>5.9579477928379809E-3</v>
      </c>
    </row>
    <row r="874" spans="1:11" x14ac:dyDescent="0.15">
      <c r="A874" s="1">
        <v>44838</v>
      </c>
      <c r="B874" s="1"/>
      <c r="C874">
        <v>107.48</v>
      </c>
      <c r="D874">
        <v>75.5</v>
      </c>
      <c r="E874">
        <v>72.951549999999997</v>
      </c>
      <c r="G874" s="3">
        <v>2.9172916552215801E-2</v>
      </c>
      <c r="I874" s="11">
        <f t="shared" si="39"/>
        <v>9.5810633101636178E-3</v>
      </c>
      <c r="J874" s="11">
        <f t="shared" si="40"/>
        <v>3.1702650997540216E-2</v>
      </c>
      <c r="K874" s="11">
        <f t="shared" si="41"/>
        <v>1.3029687318609762E-2</v>
      </c>
    </row>
    <row r="875" spans="1:11" x14ac:dyDescent="0.15">
      <c r="A875" s="1">
        <v>44839</v>
      </c>
      <c r="B875" s="1"/>
      <c r="C875">
        <v>107.06</v>
      </c>
      <c r="D875">
        <v>74.34</v>
      </c>
      <c r="E875">
        <v>72.363913999999994</v>
      </c>
      <c r="G875" s="3">
        <v>-1.0691354454764499E-2</v>
      </c>
      <c r="I875" s="11">
        <f t="shared" si="39"/>
        <v>-3.9077037588388652E-3</v>
      </c>
      <c r="J875" s="11">
        <f t="shared" si="40"/>
        <v>-1.5364238410595976E-2</v>
      </c>
      <c r="K875" s="11">
        <f t="shared" si="41"/>
        <v>-8.055154414128296E-3</v>
      </c>
    </row>
    <row r="876" spans="1:11" x14ac:dyDescent="0.15">
      <c r="A876" s="1">
        <v>44840</v>
      </c>
      <c r="B876" s="1"/>
      <c r="C876">
        <v>106.34</v>
      </c>
      <c r="D876">
        <v>72.5</v>
      </c>
      <c r="E876">
        <v>71.596209999999999</v>
      </c>
      <c r="G876" s="3">
        <v>-8.2613577668720888E-3</v>
      </c>
      <c r="I876" s="11">
        <f t="shared" si="39"/>
        <v>-6.7252008219689241E-3</v>
      </c>
      <c r="J876" s="11">
        <f t="shared" si="40"/>
        <v>-2.4751143395211228E-2</v>
      </c>
      <c r="K876" s="11">
        <f t="shared" si="41"/>
        <v>-1.0608934171249973E-2</v>
      </c>
    </row>
    <row r="877" spans="1:11" x14ac:dyDescent="0.15">
      <c r="A877" s="1">
        <v>44841</v>
      </c>
      <c r="B877" s="1"/>
      <c r="C877">
        <v>106.02</v>
      </c>
      <c r="D877">
        <v>71.34</v>
      </c>
      <c r="E877">
        <v>71.596209999999999</v>
      </c>
      <c r="G877" s="3">
        <v>-7.944648523626861E-3</v>
      </c>
      <c r="I877" s="11">
        <f t="shared" si="39"/>
        <v>-3.0092157231522698E-3</v>
      </c>
      <c r="J877" s="11">
        <f t="shared" si="40"/>
        <v>-1.5999999999999903E-2</v>
      </c>
      <c r="K877" s="11">
        <f t="shared" si="41"/>
        <v>0</v>
      </c>
    </row>
    <row r="878" spans="1:11" x14ac:dyDescent="0.15">
      <c r="A878" s="1">
        <v>44844</v>
      </c>
      <c r="B878" s="1"/>
      <c r="C878">
        <v>105.98</v>
      </c>
      <c r="D878">
        <v>70.400000000000006</v>
      </c>
      <c r="E878">
        <v>71.624639999999999</v>
      </c>
      <c r="G878" s="3">
        <v>-4.4670956661631003E-3</v>
      </c>
      <c r="I878" s="11">
        <f t="shared" si="39"/>
        <v>-3.7728730428210344E-4</v>
      </c>
      <c r="J878" s="11">
        <f t="shared" si="40"/>
        <v>-1.317633865993828E-2</v>
      </c>
      <c r="K878" s="11">
        <f t="shared" si="41"/>
        <v>3.9708805815275028E-4</v>
      </c>
    </row>
    <row r="879" spans="1:11" x14ac:dyDescent="0.15">
      <c r="A879" s="1">
        <v>44845</v>
      </c>
      <c r="B879" s="1"/>
      <c r="C879">
        <v>105.74</v>
      </c>
      <c r="D879">
        <v>69.58</v>
      </c>
      <c r="E879">
        <v>71.795240000000007</v>
      </c>
      <c r="G879" s="3">
        <v>-5.32965439736343E-3</v>
      </c>
      <c r="I879" s="11">
        <f t="shared" si="39"/>
        <v>-2.2645782223061905E-3</v>
      </c>
      <c r="J879" s="11">
        <f t="shared" si="40"/>
        <v>-1.1647727272727337E-2</v>
      </c>
      <c r="K879" s="11">
        <f t="shared" si="41"/>
        <v>2.3818618844018147E-3</v>
      </c>
    </row>
    <row r="880" spans="1:11" x14ac:dyDescent="0.15">
      <c r="A880" s="1">
        <v>44846</v>
      </c>
      <c r="B880" s="1"/>
      <c r="C880">
        <v>106.14</v>
      </c>
      <c r="D880">
        <v>69.900000000000006</v>
      </c>
      <c r="E880">
        <v>71.804726000000002</v>
      </c>
      <c r="G880" s="3">
        <v>-8.3351338106296593E-4</v>
      </c>
      <c r="I880" s="11">
        <f t="shared" si="39"/>
        <v>3.7828636277663641E-3</v>
      </c>
      <c r="J880" s="11">
        <f t="shared" si="40"/>
        <v>4.5990227076746493E-3</v>
      </c>
      <c r="K880" s="11">
        <f t="shared" si="41"/>
        <v>1.3212575095500334E-4</v>
      </c>
    </row>
    <row r="881" spans="1:11" x14ac:dyDescent="0.15">
      <c r="A881" s="1">
        <v>44847</v>
      </c>
      <c r="B881" s="1"/>
      <c r="C881">
        <v>104.98</v>
      </c>
      <c r="D881">
        <v>70.459999999999994</v>
      </c>
      <c r="E881">
        <v>71.605689999999996</v>
      </c>
      <c r="G881" s="3">
        <v>2.8017059285754199E-3</v>
      </c>
      <c r="I881" s="11">
        <f t="shared" si="39"/>
        <v>-1.0928961748633892E-2</v>
      </c>
      <c r="J881" s="11">
        <f t="shared" si="40"/>
        <v>8.0114449213160022E-3</v>
      </c>
      <c r="K881" s="11">
        <f t="shared" si="41"/>
        <v>-2.7719066848052032E-3</v>
      </c>
    </row>
    <row r="882" spans="1:11" x14ac:dyDescent="0.15">
      <c r="A882" s="1">
        <v>44848</v>
      </c>
      <c r="B882" s="1"/>
      <c r="C882">
        <v>105.66</v>
      </c>
      <c r="D882">
        <v>72.52</v>
      </c>
      <c r="E882">
        <v>72.022710000000004</v>
      </c>
      <c r="G882" s="3">
        <v>9.9189401077057707E-3</v>
      </c>
      <c r="I882" s="11">
        <f t="shared" si="39"/>
        <v>6.4774242712897223E-3</v>
      </c>
      <c r="J882" s="11">
        <f t="shared" si="40"/>
        <v>2.9236446210616052E-2</v>
      </c>
      <c r="K882" s="11">
        <f t="shared" si="41"/>
        <v>5.8238388597331436E-3</v>
      </c>
    </row>
    <row r="883" spans="1:11" x14ac:dyDescent="0.15">
      <c r="A883" s="1">
        <v>44851</v>
      </c>
      <c r="B883" s="1"/>
      <c r="C883">
        <v>107.56</v>
      </c>
      <c r="D883">
        <v>73.28</v>
      </c>
      <c r="E883">
        <v>72.970505000000003</v>
      </c>
      <c r="G883" s="3">
        <v>1.6396707282694201E-2</v>
      </c>
      <c r="I883" s="11">
        <f t="shared" si="39"/>
        <v>1.7982207079310975E-2</v>
      </c>
      <c r="J883" s="11">
        <f t="shared" si="40"/>
        <v>1.0479867622724903E-2</v>
      </c>
      <c r="K883" s="11">
        <f t="shared" si="41"/>
        <v>1.3159668665619462E-2</v>
      </c>
    </row>
    <row r="884" spans="1:11" x14ac:dyDescent="0.15">
      <c r="A884" s="1">
        <v>44852</v>
      </c>
      <c r="B884" s="1"/>
      <c r="C884">
        <v>107.78</v>
      </c>
      <c r="D884">
        <v>73.48</v>
      </c>
      <c r="E884">
        <v>73.254845000000003</v>
      </c>
      <c r="G884" s="3">
        <v>7.6247919082117399E-3</v>
      </c>
      <c r="I884" s="11">
        <f t="shared" si="39"/>
        <v>2.0453700260318897E-3</v>
      </c>
      <c r="J884" s="11">
        <f t="shared" si="40"/>
        <v>2.7292576419213344E-3</v>
      </c>
      <c r="K884" s="11">
        <f t="shared" si="41"/>
        <v>3.8966428970170774E-3</v>
      </c>
    </row>
    <row r="885" spans="1:11" x14ac:dyDescent="0.15">
      <c r="A885" s="1">
        <v>44853</v>
      </c>
      <c r="B885" s="1"/>
      <c r="C885">
        <v>106.4</v>
      </c>
      <c r="D885">
        <v>74.400000000000006</v>
      </c>
      <c r="E885">
        <v>72.771469999999994</v>
      </c>
      <c r="G885" s="3">
        <v>-8.9445644749569491E-3</v>
      </c>
      <c r="I885" s="11">
        <f t="shared" si="39"/>
        <v>-1.2803859714232702E-2</v>
      </c>
      <c r="J885" s="11">
        <f t="shared" si="40"/>
        <v>1.2520413718018597E-2</v>
      </c>
      <c r="K885" s="11">
        <f t="shared" si="41"/>
        <v>-6.5985396597318946E-3</v>
      </c>
    </row>
    <row r="886" spans="1:11" x14ac:dyDescent="0.15">
      <c r="A886" s="1">
        <v>44854</v>
      </c>
      <c r="B886" s="1"/>
      <c r="C886">
        <v>105.86</v>
      </c>
      <c r="D886">
        <v>74.72</v>
      </c>
      <c r="E886">
        <v>72.22175</v>
      </c>
      <c r="G886" s="3">
        <v>-1.02000587563066E-3</v>
      </c>
      <c r="I886" s="11">
        <f t="shared" si="39"/>
        <v>-5.0751879699248992E-3</v>
      </c>
      <c r="J886" s="11">
        <f t="shared" si="40"/>
        <v>4.3010752688170673E-3</v>
      </c>
      <c r="K886" s="11">
        <f t="shared" si="41"/>
        <v>-7.5540593037353165E-3</v>
      </c>
    </row>
    <row r="887" spans="1:11" x14ac:dyDescent="0.15">
      <c r="A887" s="1">
        <v>44855</v>
      </c>
      <c r="B887" s="1"/>
      <c r="C887">
        <v>105.34</v>
      </c>
      <c r="D887">
        <v>75.08</v>
      </c>
      <c r="E887">
        <v>72.562950000000001</v>
      </c>
      <c r="G887" s="3">
        <v>-5.2362732056844196E-3</v>
      </c>
      <c r="I887" s="11">
        <f t="shared" si="39"/>
        <v>-4.9121481201586104E-3</v>
      </c>
      <c r="J887" s="11">
        <f t="shared" si="40"/>
        <v>4.8179871520341866E-3</v>
      </c>
      <c r="K887" s="11">
        <f t="shared" si="41"/>
        <v>4.7243385822137718E-3</v>
      </c>
    </row>
    <row r="888" spans="1:11" x14ac:dyDescent="0.15">
      <c r="A888" s="1">
        <v>44858</v>
      </c>
      <c r="B888" s="1"/>
      <c r="C888">
        <v>107.12</v>
      </c>
      <c r="D888">
        <v>76.099999999999994</v>
      </c>
      <c r="E888">
        <v>73.908820000000006</v>
      </c>
      <c r="G888" s="3">
        <v>1.6981564576388799E-2</v>
      </c>
      <c r="I888" s="11">
        <f t="shared" si="39"/>
        <v>1.6897664704765614E-2</v>
      </c>
      <c r="J888" s="11">
        <f t="shared" si="40"/>
        <v>1.3585508790623368E-2</v>
      </c>
      <c r="K888" s="11">
        <f t="shared" si="41"/>
        <v>1.8547619687457662E-2</v>
      </c>
    </row>
    <row r="889" spans="1:11" x14ac:dyDescent="0.15">
      <c r="A889" s="1">
        <v>44859</v>
      </c>
      <c r="B889" s="1"/>
      <c r="C889">
        <v>108.16</v>
      </c>
      <c r="D889">
        <v>76.38</v>
      </c>
      <c r="E889">
        <v>73.776120000000006</v>
      </c>
      <c r="G889" s="3">
        <v>1.6781481628177199E-2</v>
      </c>
      <c r="I889" s="11">
        <f t="shared" si="39"/>
        <v>9.7087378640776656E-3</v>
      </c>
      <c r="J889" s="11">
        <f t="shared" si="40"/>
        <v>3.6793692509855536E-3</v>
      </c>
      <c r="K889" s="11">
        <f t="shared" si="41"/>
        <v>-1.7954555356181068E-3</v>
      </c>
    </row>
    <row r="890" spans="1:11" x14ac:dyDescent="0.15">
      <c r="A890" s="1">
        <v>44860</v>
      </c>
      <c r="B890" s="1"/>
      <c r="C890">
        <v>108.36</v>
      </c>
      <c r="D890">
        <v>76.56</v>
      </c>
      <c r="E890">
        <v>74.534360000000007</v>
      </c>
      <c r="G890" s="3">
        <v>4.0724491703063494E-3</v>
      </c>
      <c r="I890" s="11">
        <f t="shared" si="39"/>
        <v>1.8491124260355818E-3</v>
      </c>
      <c r="J890" s="11">
        <f t="shared" si="40"/>
        <v>2.3566378633150808E-3</v>
      </c>
      <c r="K890" s="11">
        <f t="shared" si="41"/>
        <v>1.027758033358217E-2</v>
      </c>
    </row>
    <row r="891" spans="1:11" x14ac:dyDescent="0.15">
      <c r="A891" s="1">
        <v>44861</v>
      </c>
      <c r="B891" s="1"/>
      <c r="C891">
        <v>107.3</v>
      </c>
      <c r="D891">
        <v>77.239999999999995</v>
      </c>
      <c r="E891">
        <v>74.524879999999996</v>
      </c>
      <c r="G891" s="3">
        <v>-1.0224000450326801E-2</v>
      </c>
      <c r="I891" s="11">
        <f t="shared" si="39"/>
        <v>-9.7822074566260575E-3</v>
      </c>
      <c r="J891" s="11">
        <f t="shared" si="40"/>
        <v>8.8819226750260771E-3</v>
      </c>
      <c r="K891" s="11">
        <f t="shared" si="41"/>
        <v>-1.2718966125169207E-4</v>
      </c>
    </row>
    <row r="892" spans="1:11" x14ac:dyDescent="0.15">
      <c r="A892" s="1">
        <v>44862</v>
      </c>
      <c r="B892" s="1"/>
      <c r="C892">
        <v>107.76</v>
      </c>
      <c r="D892">
        <v>75.42</v>
      </c>
      <c r="E892">
        <v>75.899185000000003</v>
      </c>
      <c r="G892" s="3">
        <v>6.1417928264482198E-3</v>
      </c>
      <c r="I892" s="11">
        <f t="shared" si="39"/>
        <v>4.2870456663561818E-3</v>
      </c>
      <c r="J892" s="11">
        <f t="shared" si="40"/>
        <v>-2.3562920766442175E-2</v>
      </c>
      <c r="K892" s="11">
        <f t="shared" si="41"/>
        <v>1.8440888465704353E-2</v>
      </c>
    </row>
    <row r="893" spans="1:11" x14ac:dyDescent="0.15">
      <c r="A893" s="1">
        <v>44865</v>
      </c>
      <c r="B893" s="1"/>
      <c r="C893">
        <v>109.04</v>
      </c>
      <c r="D893">
        <v>74.400000000000006</v>
      </c>
      <c r="E893">
        <v>76.676379999999995</v>
      </c>
      <c r="G893" s="3">
        <v>5.1575234794680701E-3</v>
      </c>
      <c r="I893" s="11">
        <f t="shared" si="39"/>
        <v>1.1878247958426069E-2</v>
      </c>
      <c r="J893" s="11">
        <f t="shared" si="40"/>
        <v>-1.352426412092278E-2</v>
      </c>
      <c r="K893" s="11">
        <f t="shared" si="41"/>
        <v>1.023983327357203E-2</v>
      </c>
    </row>
    <row r="894" spans="1:11" x14ac:dyDescent="0.15">
      <c r="A894" s="1">
        <v>44866</v>
      </c>
      <c r="B894" s="1"/>
      <c r="C894">
        <v>108.44</v>
      </c>
      <c r="D894">
        <v>74.72</v>
      </c>
      <c r="E894">
        <v>76.496290000000002</v>
      </c>
      <c r="G894" s="3">
        <v>-4.0895287069447799E-3</v>
      </c>
      <c r="I894" s="11">
        <f t="shared" si="39"/>
        <v>-5.5025678650036935E-3</v>
      </c>
      <c r="J894" s="11">
        <f t="shared" si="40"/>
        <v>4.3010752688170673E-3</v>
      </c>
      <c r="K894" s="11">
        <f t="shared" si="41"/>
        <v>-2.3487024296138248E-3</v>
      </c>
    </row>
    <row r="895" spans="1:11" x14ac:dyDescent="0.15">
      <c r="A895" s="1">
        <v>44867</v>
      </c>
      <c r="B895" s="1"/>
      <c r="C895">
        <v>108.98</v>
      </c>
      <c r="D895">
        <v>74.319999999999993</v>
      </c>
      <c r="E895">
        <v>76.913319999999999</v>
      </c>
      <c r="G895" s="3">
        <v>2.0932980802203997E-3</v>
      </c>
      <c r="I895" s="11">
        <f t="shared" si="39"/>
        <v>4.9797122832904162E-3</v>
      </c>
      <c r="J895" s="11">
        <f t="shared" si="40"/>
        <v>-5.3533190578158862E-3</v>
      </c>
      <c r="K895" s="11">
        <f t="shared" si="41"/>
        <v>5.4516369355950278E-3</v>
      </c>
    </row>
    <row r="896" spans="1:11" x14ac:dyDescent="0.15">
      <c r="A896" s="1">
        <v>44868</v>
      </c>
      <c r="B896" s="1"/>
      <c r="C896">
        <v>108.16</v>
      </c>
      <c r="D896">
        <v>74.180000000000007</v>
      </c>
      <c r="E896">
        <v>76.970184000000003</v>
      </c>
      <c r="G896" s="3">
        <v>-8.8498761030009199E-3</v>
      </c>
      <c r="I896" s="11">
        <f t="shared" si="39"/>
        <v>-7.5243163883281783E-3</v>
      </c>
      <c r="J896" s="11">
        <f t="shared" si="40"/>
        <v>-1.8837459634013509E-3</v>
      </c>
      <c r="K896" s="11">
        <f t="shared" si="41"/>
        <v>7.3932577608148975E-4</v>
      </c>
    </row>
    <row r="897" spans="1:11" x14ac:dyDescent="0.15">
      <c r="A897" s="1">
        <v>44869</v>
      </c>
      <c r="B897" s="1"/>
      <c r="C897">
        <v>108.66</v>
      </c>
      <c r="D897">
        <v>75.319999999999993</v>
      </c>
      <c r="E897">
        <v>76.932274000000007</v>
      </c>
      <c r="G897" s="3">
        <v>7.2054927882798606E-3</v>
      </c>
      <c r="I897" s="11">
        <f t="shared" si="39"/>
        <v>4.6227810650887324E-3</v>
      </c>
      <c r="J897" s="11">
        <f t="shared" si="40"/>
        <v>1.53680237260716E-2</v>
      </c>
      <c r="K897" s="11">
        <f t="shared" si="41"/>
        <v>-4.9252837956048623E-4</v>
      </c>
    </row>
    <row r="898" spans="1:11" x14ac:dyDescent="0.15">
      <c r="A898" s="1">
        <v>44872</v>
      </c>
      <c r="B898" s="1"/>
      <c r="C898">
        <v>107.58</v>
      </c>
      <c r="D898">
        <v>74.48</v>
      </c>
      <c r="E898">
        <v>76.392039999999994</v>
      </c>
      <c r="G898" s="3">
        <v>-3.46444475472196E-3</v>
      </c>
      <c r="I898" s="11">
        <f t="shared" si="39"/>
        <v>-9.9392600773053896E-3</v>
      </c>
      <c r="J898" s="11">
        <f t="shared" si="40"/>
        <v>-1.1152416356877137E-2</v>
      </c>
      <c r="K898" s="11">
        <f t="shared" si="41"/>
        <v>-7.0222024114354742E-3</v>
      </c>
    </row>
    <row r="899" spans="1:11" x14ac:dyDescent="0.15">
      <c r="A899" s="1">
        <v>44873</v>
      </c>
      <c r="B899" s="1"/>
      <c r="C899">
        <v>107.92</v>
      </c>
      <c r="D899">
        <v>74.86</v>
      </c>
      <c r="E899">
        <v>76.628979999999999</v>
      </c>
      <c r="G899" s="3">
        <v>7.1297207947771304E-3</v>
      </c>
      <c r="I899" s="11">
        <f t="shared" si="39"/>
        <v>3.1604387432608849E-3</v>
      </c>
      <c r="J899" s="11">
        <f t="shared" si="40"/>
        <v>5.1020408163264808E-3</v>
      </c>
      <c r="K899" s="11">
        <f t="shared" si="41"/>
        <v>3.1016320548580278E-3</v>
      </c>
    </row>
    <row r="900" spans="1:11" x14ac:dyDescent="0.15">
      <c r="A900" s="1">
        <v>44874</v>
      </c>
      <c r="B900" s="1"/>
      <c r="C900">
        <v>109.12</v>
      </c>
      <c r="D900">
        <v>76.400000000000006</v>
      </c>
      <c r="E900">
        <v>77.538864000000004</v>
      </c>
      <c r="G900" s="3">
        <v>7.1389532407539705E-3</v>
      </c>
      <c r="I900" s="11">
        <f t="shared" ref="I900:I963" si="42">(C900/C899)-1</f>
        <v>1.111934766493694E-2</v>
      </c>
      <c r="J900" s="11">
        <f t="shared" ref="J900:J963" si="43">(D900/D899)-1</f>
        <v>2.057173390328626E-2</v>
      </c>
      <c r="K900" s="11">
        <f t="shared" ref="K900:K963" si="44">(E900/E899)-1</f>
        <v>1.1873888964723411E-2</v>
      </c>
    </row>
    <row r="901" spans="1:11" x14ac:dyDescent="0.15">
      <c r="A901" s="1">
        <v>44875</v>
      </c>
      <c r="B901" s="1"/>
      <c r="C901">
        <v>110.08</v>
      </c>
      <c r="D901">
        <v>78.38</v>
      </c>
      <c r="E901">
        <v>78.003280000000004</v>
      </c>
      <c r="G901" s="3">
        <v>1.9823023434097201E-2</v>
      </c>
      <c r="I901" s="11">
        <f t="shared" si="42"/>
        <v>8.7976539589442737E-3</v>
      </c>
      <c r="J901" s="11">
        <f t="shared" si="43"/>
        <v>2.5916230366491932E-2</v>
      </c>
      <c r="K901" s="11">
        <f t="shared" si="44"/>
        <v>5.9894609753374795E-3</v>
      </c>
    </row>
    <row r="902" spans="1:11" x14ac:dyDescent="0.15">
      <c r="A902" s="1">
        <v>44876</v>
      </c>
      <c r="B902" s="1"/>
      <c r="C902">
        <v>108.06</v>
      </c>
      <c r="D902">
        <v>80.16</v>
      </c>
      <c r="E902">
        <v>74.885050000000007</v>
      </c>
      <c r="G902" s="3">
        <v>5.9857989482714393E-4</v>
      </c>
      <c r="I902" s="11">
        <f t="shared" si="42"/>
        <v>-1.8350290697674354E-2</v>
      </c>
      <c r="J902" s="11">
        <f t="shared" si="43"/>
        <v>2.270987496810406E-2</v>
      </c>
      <c r="K902" s="11">
        <f t="shared" si="44"/>
        <v>-3.9975626665955555E-2</v>
      </c>
    </row>
    <row r="903" spans="1:11" x14ac:dyDescent="0.15">
      <c r="A903" s="1">
        <v>44879</v>
      </c>
      <c r="B903" s="1"/>
      <c r="C903">
        <v>108.08</v>
      </c>
      <c r="D903">
        <v>80.66</v>
      </c>
      <c r="E903">
        <v>74.686009999999996</v>
      </c>
      <c r="G903" s="3">
        <v>-1.14639349161387E-2</v>
      </c>
      <c r="I903" s="11">
        <f t="shared" si="42"/>
        <v>1.850823616509345E-4</v>
      </c>
      <c r="J903" s="11">
        <f t="shared" si="43"/>
        <v>6.2375249500998819E-3</v>
      </c>
      <c r="K903" s="11">
        <f t="shared" si="44"/>
        <v>-2.6579404033250098E-3</v>
      </c>
    </row>
    <row r="904" spans="1:11" x14ac:dyDescent="0.15">
      <c r="A904" s="1">
        <v>44880</v>
      </c>
      <c r="B904" s="1"/>
      <c r="C904">
        <v>107.76</v>
      </c>
      <c r="D904">
        <v>79.819999999999993</v>
      </c>
      <c r="E904">
        <v>75.501114000000001</v>
      </c>
      <c r="G904" s="3">
        <v>2.42134200886989E-3</v>
      </c>
      <c r="I904" s="11">
        <f t="shared" si="42"/>
        <v>-2.9607698001479221E-3</v>
      </c>
      <c r="J904" s="11">
        <f t="shared" si="43"/>
        <v>-1.0414083808579222E-2</v>
      </c>
      <c r="K904" s="11">
        <f t="shared" si="44"/>
        <v>1.0913744086743948E-2</v>
      </c>
    </row>
    <row r="905" spans="1:11" x14ac:dyDescent="0.15">
      <c r="A905" s="1">
        <v>44881</v>
      </c>
      <c r="B905" s="1"/>
      <c r="C905">
        <v>108.46</v>
      </c>
      <c r="D905">
        <v>78.86</v>
      </c>
      <c r="E905">
        <v>74.913480000000007</v>
      </c>
      <c r="G905" s="3">
        <v>-8.1257187089511795E-3</v>
      </c>
      <c r="I905" s="11">
        <f t="shared" si="42"/>
        <v>6.4959168522642496E-3</v>
      </c>
      <c r="J905" s="11">
        <f t="shared" si="43"/>
        <v>-1.2027060886995677E-2</v>
      </c>
      <c r="K905" s="11">
        <f t="shared" si="44"/>
        <v>-7.7831169484465779E-3</v>
      </c>
    </row>
    <row r="906" spans="1:11" x14ac:dyDescent="0.15">
      <c r="A906" s="1">
        <v>44882</v>
      </c>
      <c r="B906" s="1"/>
      <c r="C906">
        <v>109.88</v>
      </c>
      <c r="D906">
        <v>79.28</v>
      </c>
      <c r="E906">
        <v>74.951390000000004</v>
      </c>
      <c r="G906" s="3">
        <v>-1.7138826629714498E-3</v>
      </c>
      <c r="I906" s="11">
        <f t="shared" si="42"/>
        <v>1.3092384289138836E-2</v>
      </c>
      <c r="J906" s="11">
        <f t="shared" si="43"/>
        <v>5.3258939893481294E-3</v>
      </c>
      <c r="K906" s="11">
        <f t="shared" si="44"/>
        <v>5.0605044646157005E-4</v>
      </c>
    </row>
    <row r="907" spans="1:11" x14ac:dyDescent="0.15">
      <c r="A907" s="1">
        <v>44883</v>
      </c>
      <c r="B907" s="1"/>
      <c r="C907">
        <v>110.88</v>
      </c>
      <c r="D907">
        <v>80.52</v>
      </c>
      <c r="E907">
        <v>77.254524000000004</v>
      </c>
      <c r="G907" s="3">
        <v>1.1688557139026098E-2</v>
      </c>
      <c r="I907" s="11">
        <f t="shared" si="42"/>
        <v>9.1008372770295942E-3</v>
      </c>
      <c r="J907" s="11">
        <f t="shared" si="43"/>
        <v>1.5640766902119019E-2</v>
      </c>
      <c r="K907" s="11">
        <f t="shared" si="44"/>
        <v>3.0728369413829393E-2</v>
      </c>
    </row>
    <row r="908" spans="1:11" x14ac:dyDescent="0.15">
      <c r="A908" s="1">
        <v>44886</v>
      </c>
      <c r="B908" s="1"/>
      <c r="C908">
        <v>112.14</v>
      </c>
      <c r="D908">
        <v>80.12</v>
      </c>
      <c r="E908">
        <v>78.600390000000004</v>
      </c>
      <c r="G908" s="3">
        <v>3.5805560355346398E-3</v>
      </c>
      <c r="I908" s="11">
        <f t="shared" si="42"/>
        <v>1.1363636363636465E-2</v>
      </c>
      <c r="J908" s="11">
        <f t="shared" si="43"/>
        <v>-4.9677098857425772E-3</v>
      </c>
      <c r="K908" s="11">
        <f t="shared" si="44"/>
        <v>1.7421193353026165E-2</v>
      </c>
    </row>
    <row r="909" spans="1:11" x14ac:dyDescent="0.15">
      <c r="A909" s="1">
        <v>44887</v>
      </c>
      <c r="B909" s="1"/>
      <c r="C909">
        <v>112.28</v>
      </c>
      <c r="D909">
        <v>80.180000000000007</v>
      </c>
      <c r="E909">
        <v>79.159583999999995</v>
      </c>
      <c r="G909" s="3">
        <v>-9.6931540111055894E-4</v>
      </c>
      <c r="I909" s="11">
        <f t="shared" si="42"/>
        <v>1.2484394506866447E-3</v>
      </c>
      <c r="J909" s="11">
        <f t="shared" si="43"/>
        <v>7.4887668497258808E-4</v>
      </c>
      <c r="K909" s="11">
        <f t="shared" si="44"/>
        <v>7.1143921804965871E-3</v>
      </c>
    </row>
    <row r="910" spans="1:11" x14ac:dyDescent="0.15">
      <c r="A910" s="1">
        <v>44888</v>
      </c>
      <c r="B910" s="1"/>
      <c r="C910">
        <v>112.92</v>
      </c>
      <c r="D910">
        <v>81.62</v>
      </c>
      <c r="E910">
        <v>77.766334999999998</v>
      </c>
      <c r="G910" s="3">
        <v>1.8201749358361899E-3</v>
      </c>
      <c r="I910" s="11">
        <f t="shared" si="42"/>
        <v>5.7000356252225881E-3</v>
      </c>
      <c r="J910" s="11">
        <f t="shared" si="43"/>
        <v>1.7959590920429092E-2</v>
      </c>
      <c r="K910" s="11">
        <f t="shared" si="44"/>
        <v>-1.7600509371044626E-2</v>
      </c>
    </row>
    <row r="911" spans="1:11" x14ac:dyDescent="0.15">
      <c r="A911" s="1">
        <v>44890</v>
      </c>
      <c r="B911" s="1"/>
      <c r="C911">
        <v>113</v>
      </c>
      <c r="D911">
        <v>82.58</v>
      </c>
      <c r="E911">
        <v>78.695170000000005</v>
      </c>
      <c r="G911" s="3">
        <v>6.6316308587941394E-3</v>
      </c>
      <c r="I911" s="11">
        <f t="shared" si="42"/>
        <v>7.0846617074038498E-4</v>
      </c>
      <c r="J911" s="11">
        <f t="shared" si="43"/>
        <v>1.1761823082577783E-2</v>
      </c>
      <c r="K911" s="11">
        <f t="shared" si="44"/>
        <v>1.1943921492507004E-2</v>
      </c>
    </row>
    <row r="912" spans="1:11" x14ac:dyDescent="0.15">
      <c r="A912" s="1">
        <v>44893</v>
      </c>
      <c r="B912" s="1"/>
      <c r="C912">
        <v>113.5</v>
      </c>
      <c r="D912">
        <v>83.78</v>
      </c>
      <c r="E912">
        <v>78.932109999999994</v>
      </c>
      <c r="G912" s="3">
        <v>-5.2568915089978808E-4</v>
      </c>
      <c r="I912" s="11">
        <f t="shared" si="42"/>
        <v>4.4247787610618428E-3</v>
      </c>
      <c r="J912" s="11">
        <f t="shared" si="43"/>
        <v>1.4531363526277596E-2</v>
      </c>
      <c r="K912" s="11">
        <f t="shared" si="44"/>
        <v>3.0108582267500683E-3</v>
      </c>
    </row>
    <row r="913" spans="1:11" x14ac:dyDescent="0.15">
      <c r="A913" s="1">
        <v>44894</v>
      </c>
      <c r="B913" s="1"/>
      <c r="C913">
        <v>111.26</v>
      </c>
      <c r="D913">
        <v>84.52</v>
      </c>
      <c r="E913">
        <v>78.951070000000001</v>
      </c>
      <c r="G913" s="3">
        <v>-7.5570144796535095E-3</v>
      </c>
      <c r="I913" s="11">
        <f t="shared" si="42"/>
        <v>-1.9735682819383205E-2</v>
      </c>
      <c r="J913" s="11">
        <f t="shared" si="43"/>
        <v>8.8326569587013903E-3</v>
      </c>
      <c r="K913" s="11">
        <f t="shared" si="44"/>
        <v>2.40206425496714E-4</v>
      </c>
    </row>
    <row r="914" spans="1:11" x14ac:dyDescent="0.15">
      <c r="A914" s="1">
        <v>44895</v>
      </c>
      <c r="B914" s="1"/>
      <c r="C914">
        <v>112.34</v>
      </c>
      <c r="D914">
        <v>84.22</v>
      </c>
      <c r="E914">
        <v>79.282799999999995</v>
      </c>
      <c r="G914" s="3">
        <v>4.50986148419896E-3</v>
      </c>
      <c r="I914" s="11">
        <f t="shared" si="42"/>
        <v>9.7069926298758435E-3</v>
      </c>
      <c r="J914" s="11">
        <f t="shared" si="43"/>
        <v>-3.5494557501183355E-3</v>
      </c>
      <c r="K914" s="11">
        <f t="shared" si="44"/>
        <v>4.2017163288603498E-3</v>
      </c>
    </row>
    <row r="915" spans="1:11" x14ac:dyDescent="0.15">
      <c r="A915" s="1">
        <v>44896</v>
      </c>
      <c r="B915" s="1"/>
      <c r="C915">
        <v>113.72</v>
      </c>
      <c r="D915">
        <v>84.98</v>
      </c>
      <c r="E915">
        <v>79.709305000000001</v>
      </c>
      <c r="G915" s="3">
        <v>9.9241895086656894E-3</v>
      </c>
      <c r="I915" s="11">
        <f t="shared" si="42"/>
        <v>1.2284137439914522E-2</v>
      </c>
      <c r="J915" s="11">
        <f t="shared" si="43"/>
        <v>9.0239848017099611E-3</v>
      </c>
      <c r="K915" s="11">
        <f t="shared" si="44"/>
        <v>5.3795400767884249E-3</v>
      </c>
    </row>
    <row r="916" spans="1:11" x14ac:dyDescent="0.15">
      <c r="A916" s="1">
        <v>44897</v>
      </c>
      <c r="B916" s="1"/>
      <c r="C916">
        <v>113</v>
      </c>
      <c r="D916">
        <v>84.66</v>
      </c>
      <c r="E916">
        <v>79.747214999999997</v>
      </c>
      <c r="G916" s="3">
        <v>-3.5655804774693501E-3</v>
      </c>
      <c r="I916" s="11">
        <f t="shared" si="42"/>
        <v>-6.3313401336616559E-3</v>
      </c>
      <c r="J916" s="11">
        <f t="shared" si="43"/>
        <v>-3.7655919039775165E-3</v>
      </c>
      <c r="K916" s="11">
        <f t="shared" si="44"/>
        <v>4.7560319337880408E-4</v>
      </c>
    </row>
    <row r="917" spans="1:11" x14ac:dyDescent="0.15">
      <c r="A917" s="1">
        <v>44900</v>
      </c>
      <c r="B917" s="1"/>
      <c r="C917">
        <v>111.3</v>
      </c>
      <c r="D917">
        <v>85.46</v>
      </c>
      <c r="E917">
        <v>81.32056</v>
      </c>
      <c r="G917" s="3">
        <v>-3.0845605525375798E-4</v>
      </c>
      <c r="I917" s="11">
        <f t="shared" si="42"/>
        <v>-1.5044247787610598E-2</v>
      </c>
      <c r="J917" s="11">
        <f t="shared" si="43"/>
        <v>9.4495629577131535E-3</v>
      </c>
      <c r="K917" s="11">
        <f t="shared" si="44"/>
        <v>1.9729152924023774E-2</v>
      </c>
    </row>
    <row r="918" spans="1:11" x14ac:dyDescent="0.15">
      <c r="A918" s="1">
        <v>44901</v>
      </c>
      <c r="B918" s="1"/>
      <c r="C918">
        <v>111.58</v>
      </c>
      <c r="D918">
        <v>85</v>
      </c>
      <c r="E918">
        <v>80.827699999999993</v>
      </c>
      <c r="G918" s="3">
        <v>-7.62384651954672E-3</v>
      </c>
      <c r="I918" s="11">
        <f t="shared" si="42"/>
        <v>2.515723270440251E-3</v>
      </c>
      <c r="J918" s="11">
        <f t="shared" si="43"/>
        <v>-5.3826351509477233E-3</v>
      </c>
      <c r="K918" s="11">
        <f t="shared" si="44"/>
        <v>-6.0607059272588248E-3</v>
      </c>
    </row>
    <row r="919" spans="1:11" x14ac:dyDescent="0.15">
      <c r="A919" s="1">
        <v>44902</v>
      </c>
      <c r="B919" s="1"/>
      <c r="C919">
        <v>109.26</v>
      </c>
      <c r="D919">
        <v>84.92</v>
      </c>
      <c r="E919">
        <v>81.301599999999993</v>
      </c>
      <c r="G919" s="3">
        <v>-8.9457313236667099E-3</v>
      </c>
      <c r="I919" s="11">
        <f t="shared" si="42"/>
        <v>-2.0792256676823717E-2</v>
      </c>
      <c r="J919" s="11">
        <f t="shared" si="43"/>
        <v>-9.4117647058822307E-4</v>
      </c>
      <c r="K919" s="11">
        <f t="shared" si="44"/>
        <v>5.8630890152757686E-3</v>
      </c>
    </row>
    <row r="920" spans="1:11" x14ac:dyDescent="0.15">
      <c r="A920" s="1">
        <v>44903</v>
      </c>
      <c r="B920" s="1"/>
      <c r="C920">
        <v>109.42</v>
      </c>
      <c r="D920">
        <v>86.44</v>
      </c>
      <c r="E920">
        <v>80.84666</v>
      </c>
      <c r="G920" s="3">
        <v>-4.9245697903155207E-4</v>
      </c>
      <c r="I920" s="11">
        <f t="shared" si="42"/>
        <v>1.4643968515466455E-3</v>
      </c>
      <c r="J920" s="11">
        <f t="shared" si="43"/>
        <v>1.7899199246349529E-2</v>
      </c>
      <c r="K920" s="11">
        <f t="shared" si="44"/>
        <v>-5.5957078335481247E-3</v>
      </c>
    </row>
    <row r="921" spans="1:11" x14ac:dyDescent="0.15">
      <c r="A921" s="1">
        <v>44904</v>
      </c>
      <c r="B921" s="1"/>
      <c r="C921">
        <v>109.24</v>
      </c>
      <c r="D921">
        <v>87.04</v>
      </c>
      <c r="E921">
        <v>81.017264999999995</v>
      </c>
      <c r="G921" s="3">
        <v>5.7952071872311396E-3</v>
      </c>
      <c r="I921" s="11">
        <f t="shared" si="42"/>
        <v>-1.6450374702979831E-3</v>
      </c>
      <c r="J921" s="11">
        <f t="shared" si="43"/>
        <v>6.9412309116150261E-3</v>
      </c>
      <c r="K921" s="11">
        <f t="shared" si="44"/>
        <v>2.1102294145485256E-3</v>
      </c>
    </row>
    <row r="922" spans="1:11" x14ac:dyDescent="0.15">
      <c r="A922" s="1">
        <v>44907</v>
      </c>
      <c r="B922" s="1"/>
      <c r="C922">
        <v>109.5</v>
      </c>
      <c r="D922">
        <v>86.08</v>
      </c>
      <c r="E922">
        <v>80.49597</v>
      </c>
      <c r="G922" s="3">
        <v>-3.1317383089425298E-3</v>
      </c>
      <c r="I922" s="11">
        <f t="shared" si="42"/>
        <v>2.3800805565727945E-3</v>
      </c>
      <c r="J922" s="11">
        <f t="shared" si="43"/>
        <v>-1.1029411764705954E-2</v>
      </c>
      <c r="K922" s="11">
        <f t="shared" si="44"/>
        <v>-6.4343692668469288E-3</v>
      </c>
    </row>
    <row r="923" spans="1:11" x14ac:dyDescent="0.15">
      <c r="A923" s="1">
        <v>44908</v>
      </c>
      <c r="B923" s="1"/>
      <c r="C923">
        <v>109.56</v>
      </c>
      <c r="D923">
        <v>86.46</v>
      </c>
      <c r="E923">
        <v>80.372765000000001</v>
      </c>
      <c r="G923" s="3">
        <v>9.3340138391559899E-3</v>
      </c>
      <c r="I923" s="11">
        <f t="shared" si="42"/>
        <v>5.4794520547951642E-4</v>
      </c>
      <c r="J923" s="11">
        <f t="shared" si="43"/>
        <v>4.4144981412639339E-3</v>
      </c>
      <c r="K923" s="11">
        <f t="shared" si="44"/>
        <v>-1.5305735181525559E-3</v>
      </c>
    </row>
    <row r="924" spans="1:11" x14ac:dyDescent="0.15">
      <c r="A924" s="1">
        <v>44909</v>
      </c>
      <c r="B924" s="1"/>
      <c r="C924">
        <v>111.04</v>
      </c>
      <c r="D924">
        <v>86.42</v>
      </c>
      <c r="E924">
        <v>81.633319999999998</v>
      </c>
      <c r="G924" s="3">
        <v>2.1614081249641203E-3</v>
      </c>
      <c r="I924" s="11">
        <f t="shared" si="42"/>
        <v>1.3508579773640061E-2</v>
      </c>
      <c r="J924" s="11">
        <f t="shared" si="43"/>
        <v>-4.626416840156633E-4</v>
      </c>
      <c r="K924" s="11">
        <f t="shared" si="44"/>
        <v>1.5683857585339966E-2</v>
      </c>
    </row>
    <row r="925" spans="1:11" x14ac:dyDescent="0.15">
      <c r="A925" s="1">
        <v>44910</v>
      </c>
      <c r="B925" s="1"/>
      <c r="C925">
        <v>107.66</v>
      </c>
      <c r="D925">
        <v>84.68</v>
      </c>
      <c r="E925">
        <v>80.202160000000006</v>
      </c>
      <c r="G925" s="3">
        <v>-2.5137447315674199E-2</v>
      </c>
      <c r="I925" s="11">
        <f t="shared" si="42"/>
        <v>-3.0439481268011659E-2</v>
      </c>
      <c r="J925" s="11">
        <f t="shared" si="43"/>
        <v>-2.0134228187919434E-2</v>
      </c>
      <c r="K925" s="11">
        <f t="shared" si="44"/>
        <v>-1.7531566767099438E-2</v>
      </c>
    </row>
    <row r="926" spans="1:11" x14ac:dyDescent="0.15">
      <c r="A926" s="1">
        <v>44911</v>
      </c>
      <c r="B926" s="1"/>
      <c r="C926">
        <v>107.16</v>
      </c>
      <c r="D926">
        <v>84.16</v>
      </c>
      <c r="E926">
        <v>79.841994999999997</v>
      </c>
      <c r="G926" s="3">
        <v>-1.00885768534851E-2</v>
      </c>
      <c r="I926" s="11">
        <f t="shared" si="42"/>
        <v>-4.6442504179825539E-3</v>
      </c>
      <c r="J926" s="11">
        <f t="shared" si="43"/>
        <v>-6.1407652338215657E-3</v>
      </c>
      <c r="K926" s="11">
        <f t="shared" si="44"/>
        <v>-4.4907144645481845E-3</v>
      </c>
    </row>
    <row r="927" spans="1:11" x14ac:dyDescent="0.15">
      <c r="A927" s="1">
        <v>44914</v>
      </c>
      <c r="B927" s="1"/>
      <c r="C927">
        <v>107.92</v>
      </c>
      <c r="D927">
        <v>84.52</v>
      </c>
      <c r="E927">
        <v>79.747214999999997</v>
      </c>
      <c r="G927" s="3">
        <v>2.6484924983694003E-4</v>
      </c>
      <c r="I927" s="11">
        <f t="shared" si="42"/>
        <v>7.0921985815604049E-3</v>
      </c>
      <c r="J927" s="11">
        <f t="shared" si="43"/>
        <v>4.2775665399239493E-3</v>
      </c>
      <c r="K927" s="11">
        <f t="shared" si="44"/>
        <v>-1.1870945860007476E-3</v>
      </c>
    </row>
    <row r="928" spans="1:11" x14ac:dyDescent="0.15">
      <c r="A928" s="1">
        <v>44915</v>
      </c>
      <c r="B928" s="1"/>
      <c r="C928">
        <v>106.94</v>
      </c>
      <c r="D928">
        <v>84.54</v>
      </c>
      <c r="E928">
        <v>79.216449999999995</v>
      </c>
      <c r="G928" s="3">
        <v>-1.05855106294243E-2</v>
      </c>
      <c r="I928" s="11">
        <f t="shared" si="42"/>
        <v>-9.0808005930319569E-3</v>
      </c>
      <c r="J928" s="11">
        <f t="shared" si="43"/>
        <v>2.3663038334142961E-4</v>
      </c>
      <c r="K928" s="11">
        <f t="shared" si="44"/>
        <v>-6.6555929257215984E-3</v>
      </c>
    </row>
    <row r="929" spans="1:11" x14ac:dyDescent="0.15">
      <c r="A929" s="1">
        <v>44916</v>
      </c>
      <c r="B929" s="1"/>
      <c r="C929">
        <v>108.46</v>
      </c>
      <c r="D929">
        <v>87</v>
      </c>
      <c r="E929">
        <v>80.287459999999996</v>
      </c>
      <c r="G929" s="3">
        <v>1.7487297798563797E-2</v>
      </c>
      <c r="I929" s="11">
        <f t="shared" si="42"/>
        <v>1.4213577707125502E-2</v>
      </c>
      <c r="J929" s="11">
        <f t="shared" si="43"/>
        <v>2.9098651525904851E-2</v>
      </c>
      <c r="K929" s="11">
        <f t="shared" si="44"/>
        <v>1.3520045394611824E-2</v>
      </c>
    </row>
    <row r="930" spans="1:11" x14ac:dyDescent="0.15">
      <c r="A930" s="1">
        <v>44917</v>
      </c>
      <c r="B930" s="1"/>
      <c r="C930">
        <v>107.98</v>
      </c>
      <c r="D930">
        <v>86.88</v>
      </c>
      <c r="E930">
        <v>80.126334999999997</v>
      </c>
      <c r="G930" s="3">
        <v>-6.5419943690684301E-3</v>
      </c>
      <c r="I930" s="11">
        <f t="shared" si="42"/>
        <v>-4.4255946892862719E-3</v>
      </c>
      <c r="J930" s="11">
        <f t="shared" si="43"/>
        <v>-1.3793103448276334E-3</v>
      </c>
      <c r="K930" s="11">
        <f t="shared" si="44"/>
        <v>-2.0068513812742106E-3</v>
      </c>
    </row>
    <row r="931" spans="1:11" x14ac:dyDescent="0.15">
      <c r="A931" s="1">
        <v>44918</v>
      </c>
      <c r="B931" s="1"/>
      <c r="C931">
        <v>107.82</v>
      </c>
      <c r="D931">
        <v>87.46</v>
      </c>
      <c r="E931">
        <v>80.296936000000002</v>
      </c>
      <c r="G931" s="3">
        <v>2.7882569466210999E-3</v>
      </c>
      <c r="I931" s="11">
        <f t="shared" si="42"/>
        <v>-1.4817558807187492E-3</v>
      </c>
      <c r="J931" s="11">
        <f t="shared" si="43"/>
        <v>6.6758747697974741E-3</v>
      </c>
      <c r="K931" s="11">
        <f t="shared" si="44"/>
        <v>2.1291501726616868E-3</v>
      </c>
    </row>
    <row r="932" spans="1:11" x14ac:dyDescent="0.15">
      <c r="A932" s="1">
        <v>44922</v>
      </c>
      <c r="B932" s="1"/>
      <c r="C932">
        <v>108.1</v>
      </c>
      <c r="D932">
        <v>87.7</v>
      </c>
      <c r="E932">
        <v>80.353806000000006</v>
      </c>
      <c r="G932" s="3">
        <v>3.1966886248835304E-3</v>
      </c>
      <c r="I932" s="11">
        <f t="shared" si="42"/>
        <v>2.5969207939158245E-3</v>
      </c>
      <c r="J932" s="11">
        <f t="shared" si="43"/>
        <v>2.7441115938715566E-3</v>
      </c>
      <c r="K932" s="11">
        <f t="shared" si="44"/>
        <v>7.0824620257003978E-4</v>
      </c>
    </row>
    <row r="933" spans="1:11" x14ac:dyDescent="0.15">
      <c r="A933" s="1">
        <v>44923</v>
      </c>
      <c r="B933" s="1"/>
      <c r="C933">
        <v>108.1</v>
      </c>
      <c r="D933">
        <v>87.32</v>
      </c>
      <c r="E933">
        <v>80.069469999999995</v>
      </c>
      <c r="G933" s="3">
        <v>-2.4491821275389701E-3</v>
      </c>
      <c r="I933" s="11">
        <f t="shared" si="42"/>
        <v>0</v>
      </c>
      <c r="J933" s="11">
        <f t="shared" si="43"/>
        <v>-4.3329532497150547E-3</v>
      </c>
      <c r="K933" s="11">
        <f t="shared" si="44"/>
        <v>-3.538550495044479E-3</v>
      </c>
    </row>
    <row r="934" spans="1:11" x14ac:dyDescent="0.15">
      <c r="A934" s="1">
        <v>44924</v>
      </c>
      <c r="B934" s="1"/>
      <c r="C934">
        <v>108.26</v>
      </c>
      <c r="D934">
        <v>88.1</v>
      </c>
      <c r="E934">
        <v>80.334854000000007</v>
      </c>
      <c r="G934" s="3">
        <v>4.13164455776837E-3</v>
      </c>
      <c r="I934" s="11">
        <f t="shared" si="42"/>
        <v>1.4801110083257907E-3</v>
      </c>
      <c r="J934" s="11">
        <f t="shared" si="43"/>
        <v>8.9326614750344646E-3</v>
      </c>
      <c r="K934" s="11">
        <f t="shared" si="44"/>
        <v>3.3144218389358215E-3</v>
      </c>
    </row>
    <row r="935" spans="1:11" x14ac:dyDescent="0.15">
      <c r="A935" s="1">
        <v>44925</v>
      </c>
      <c r="B935" s="1"/>
      <c r="C935">
        <v>107.14</v>
      </c>
      <c r="D935">
        <v>86.48</v>
      </c>
      <c r="E935">
        <v>79.225930000000005</v>
      </c>
      <c r="G935" s="3">
        <v>-1.1784797808688201E-2</v>
      </c>
      <c r="I935" s="11">
        <f t="shared" si="42"/>
        <v>-1.0345464622205869E-2</v>
      </c>
      <c r="J935" s="11">
        <f t="shared" si="43"/>
        <v>-1.8388195232689974E-2</v>
      </c>
      <c r="K935" s="11">
        <f t="shared" si="44"/>
        <v>-1.3803771897064721E-2</v>
      </c>
    </row>
    <row r="936" spans="1:11" x14ac:dyDescent="0.15">
      <c r="A936" s="1">
        <v>44929</v>
      </c>
      <c r="B936" s="1"/>
      <c r="C936">
        <v>108.92</v>
      </c>
      <c r="D936">
        <v>89.58</v>
      </c>
      <c r="E936">
        <v>81.348990000000001</v>
      </c>
      <c r="G936" s="3">
        <v>2.32296245593119E-2</v>
      </c>
      <c r="I936" s="11">
        <f t="shared" si="42"/>
        <v>1.6613776367369715E-2</v>
      </c>
      <c r="J936" s="11">
        <f t="shared" si="43"/>
        <v>3.5846438482886045E-2</v>
      </c>
      <c r="K936" s="11">
        <f t="shared" si="44"/>
        <v>2.6797539643901969E-2</v>
      </c>
    </row>
    <row r="937" spans="1:11" x14ac:dyDescent="0.15">
      <c r="A937" s="1">
        <v>44930</v>
      </c>
      <c r="B937" s="1"/>
      <c r="C937">
        <v>110.8</v>
      </c>
      <c r="D937">
        <v>93.68</v>
      </c>
      <c r="E937">
        <v>81.273160000000004</v>
      </c>
      <c r="G937" s="3">
        <v>1.47228439587809E-2</v>
      </c>
      <c r="I937" s="11">
        <f t="shared" si="42"/>
        <v>1.72603745868527E-2</v>
      </c>
      <c r="J937" s="11">
        <f t="shared" si="43"/>
        <v>4.5769144898414993E-2</v>
      </c>
      <c r="K937" s="11">
        <f t="shared" si="44"/>
        <v>-9.3215662542334154E-4</v>
      </c>
    </row>
    <row r="938" spans="1:11" x14ac:dyDescent="0.15">
      <c r="A938" s="1">
        <v>44931</v>
      </c>
      <c r="B938" s="1"/>
      <c r="C938">
        <v>110.48</v>
      </c>
      <c r="D938">
        <v>93.44</v>
      </c>
      <c r="E938">
        <v>80.467545000000001</v>
      </c>
      <c r="G938" s="3">
        <v>-7.4395079229303499E-3</v>
      </c>
      <c r="I938" s="11">
        <f t="shared" si="42"/>
        <v>-2.888086642599208E-3</v>
      </c>
      <c r="J938" s="11">
        <f t="shared" si="43"/>
        <v>-2.5619128949616599E-3</v>
      </c>
      <c r="K938" s="11">
        <f t="shared" si="44"/>
        <v>-9.9124360366941167E-3</v>
      </c>
    </row>
    <row r="939" spans="1:11" x14ac:dyDescent="0.15">
      <c r="A939" s="1">
        <v>44932</v>
      </c>
      <c r="B939" s="1"/>
      <c r="C939">
        <v>111.1</v>
      </c>
      <c r="D939">
        <v>94.9</v>
      </c>
      <c r="E939">
        <v>81.292113999999998</v>
      </c>
      <c r="G939" s="3">
        <v>7.8812647923121003E-3</v>
      </c>
      <c r="I939" s="11">
        <f t="shared" si="42"/>
        <v>5.6118754525704695E-3</v>
      </c>
      <c r="J939" s="11">
        <f t="shared" si="43"/>
        <v>1.5625E-2</v>
      </c>
      <c r="K939" s="11">
        <f t="shared" si="44"/>
        <v>1.0247224517661024E-2</v>
      </c>
    </row>
    <row r="940" spans="1:11" x14ac:dyDescent="0.15">
      <c r="A940" s="1">
        <v>44935</v>
      </c>
      <c r="B940" s="1"/>
      <c r="C940">
        <v>111.62</v>
      </c>
      <c r="D940">
        <v>94.04</v>
      </c>
      <c r="E940">
        <v>80.856129999999993</v>
      </c>
      <c r="G940" s="3">
        <v>6.1042909614572507E-3</v>
      </c>
      <c r="I940" s="11">
        <f t="shared" si="42"/>
        <v>4.6804680468046644E-3</v>
      </c>
      <c r="J940" s="11">
        <f t="shared" si="43"/>
        <v>-9.062170706006345E-3</v>
      </c>
      <c r="K940" s="11">
        <f t="shared" si="44"/>
        <v>-5.3631770481452623E-3</v>
      </c>
    </row>
    <row r="941" spans="1:11" x14ac:dyDescent="0.15">
      <c r="A941" s="1">
        <v>44936</v>
      </c>
      <c r="B941" s="1"/>
      <c r="C941">
        <v>111.38</v>
      </c>
      <c r="D941">
        <v>92.86</v>
      </c>
      <c r="E941">
        <v>79.159583999999995</v>
      </c>
      <c r="G941" s="3">
        <v>-4.4967798794930403E-3</v>
      </c>
      <c r="I941" s="11">
        <f t="shared" si="42"/>
        <v>-2.1501523024548552E-3</v>
      </c>
      <c r="J941" s="11">
        <f t="shared" si="43"/>
        <v>-1.2547851977881774E-2</v>
      </c>
      <c r="K941" s="11">
        <f t="shared" si="44"/>
        <v>-2.0982280502418238E-2</v>
      </c>
    </row>
    <row r="942" spans="1:11" x14ac:dyDescent="0.15">
      <c r="A942" s="1">
        <v>44937</v>
      </c>
      <c r="B942" s="1"/>
      <c r="C942">
        <v>112.98</v>
      </c>
      <c r="D942">
        <v>91.5</v>
      </c>
      <c r="E942">
        <v>79.519750000000002</v>
      </c>
      <c r="G942" s="3">
        <v>7.5125681621988002E-3</v>
      </c>
      <c r="I942" s="11">
        <f t="shared" si="42"/>
        <v>1.4365236128568881E-2</v>
      </c>
      <c r="J942" s="11">
        <f t="shared" si="43"/>
        <v>-1.4645703209132055E-2</v>
      </c>
      <c r="K942" s="11">
        <f t="shared" si="44"/>
        <v>4.5498723186823131E-3</v>
      </c>
    </row>
    <row r="943" spans="1:11" x14ac:dyDescent="0.15">
      <c r="A943" s="1">
        <v>44938</v>
      </c>
      <c r="B943" s="1"/>
      <c r="C943">
        <v>113.58</v>
      </c>
      <c r="D943">
        <v>93.24</v>
      </c>
      <c r="E943">
        <v>79.728263999999996</v>
      </c>
      <c r="G943" s="3">
        <v>3.7183091553307703E-3</v>
      </c>
      <c r="I943" s="11">
        <f t="shared" si="42"/>
        <v>5.3106744556559171E-3</v>
      </c>
      <c r="J943" s="11">
        <f t="shared" si="43"/>
        <v>1.9016393442622848E-2</v>
      </c>
      <c r="K943" s="11">
        <f t="shared" si="44"/>
        <v>2.6221661914178629E-3</v>
      </c>
    </row>
    <row r="944" spans="1:11" x14ac:dyDescent="0.15">
      <c r="A944" s="1">
        <v>44939</v>
      </c>
      <c r="B944" s="1"/>
      <c r="C944">
        <v>113.96</v>
      </c>
      <c r="D944">
        <v>92.64</v>
      </c>
      <c r="E944">
        <v>80.088425000000001</v>
      </c>
      <c r="G944" s="3">
        <v>2.6251230507035001E-4</v>
      </c>
      <c r="I944" s="11">
        <f t="shared" si="42"/>
        <v>3.3456594470857581E-3</v>
      </c>
      <c r="J944" s="11">
        <f t="shared" si="43"/>
        <v>-6.4350064350063851E-3</v>
      </c>
      <c r="K944" s="11">
        <f t="shared" si="44"/>
        <v>4.5173566051808223E-3</v>
      </c>
    </row>
    <row r="945" spans="1:11" x14ac:dyDescent="0.15">
      <c r="A945" s="1">
        <v>44943</v>
      </c>
      <c r="B945" s="1"/>
      <c r="C945">
        <v>114.6</v>
      </c>
      <c r="D945">
        <v>92.08</v>
      </c>
      <c r="E945">
        <v>81.140469999999993</v>
      </c>
      <c r="G945" s="3">
        <v>9.8487423966167002E-3</v>
      </c>
      <c r="I945" s="11">
        <f t="shared" si="42"/>
        <v>5.6160056160057259E-3</v>
      </c>
      <c r="J945" s="11">
        <f t="shared" si="43"/>
        <v>-6.0449050086356371E-3</v>
      </c>
      <c r="K945" s="11">
        <f t="shared" si="44"/>
        <v>1.3136043067397019E-2</v>
      </c>
    </row>
    <row r="946" spans="1:11" x14ac:dyDescent="0.15">
      <c r="A946" s="1">
        <v>44944</v>
      </c>
      <c r="B946" s="1"/>
      <c r="C946">
        <v>112.44</v>
      </c>
      <c r="D946">
        <v>93.4</v>
      </c>
      <c r="E946">
        <v>80.315894999999998</v>
      </c>
      <c r="G946" s="3">
        <v>-3.1019320559912901E-3</v>
      </c>
      <c r="I946" s="11">
        <f t="shared" si="42"/>
        <v>-1.8848167539266991E-2</v>
      </c>
      <c r="J946" s="11">
        <f t="shared" si="43"/>
        <v>1.4335360556038346E-2</v>
      </c>
      <c r="K946" s="11">
        <f t="shared" si="44"/>
        <v>-1.0162314810352902E-2</v>
      </c>
    </row>
    <row r="947" spans="1:11" x14ac:dyDescent="0.15">
      <c r="A947" s="1">
        <v>44945</v>
      </c>
      <c r="B947" s="1"/>
      <c r="C947">
        <v>112.32</v>
      </c>
      <c r="D947">
        <v>92.98</v>
      </c>
      <c r="E947">
        <v>80.097899999999996</v>
      </c>
      <c r="G947" s="3">
        <v>-9.4701236572252104E-3</v>
      </c>
      <c r="I947" s="11">
        <f t="shared" si="42"/>
        <v>-1.0672358591249376E-3</v>
      </c>
      <c r="J947" s="11">
        <f t="shared" si="43"/>
        <v>-4.4967880085653444E-3</v>
      </c>
      <c r="K947" s="11">
        <f t="shared" si="44"/>
        <v>-2.7142198938330253E-3</v>
      </c>
    </row>
    <row r="948" spans="1:11" x14ac:dyDescent="0.15">
      <c r="A948" s="1">
        <v>44946</v>
      </c>
      <c r="B948" s="1"/>
      <c r="C948">
        <v>112.04</v>
      </c>
      <c r="D948">
        <v>94.4</v>
      </c>
      <c r="E948">
        <v>80.069469999999995</v>
      </c>
      <c r="G948" s="3">
        <v>3.2014449869219802E-3</v>
      </c>
      <c r="I948" s="11">
        <f t="shared" si="42"/>
        <v>-2.49287749287741E-3</v>
      </c>
      <c r="J948" s="11">
        <f t="shared" si="43"/>
        <v>1.5272101527210147E-2</v>
      </c>
      <c r="K948" s="11">
        <f t="shared" si="44"/>
        <v>-3.5494064139007797E-4</v>
      </c>
    </row>
    <row r="949" spans="1:11" x14ac:dyDescent="0.15">
      <c r="A949" s="1">
        <v>44949</v>
      </c>
      <c r="B949" s="1"/>
      <c r="C949">
        <v>113.18</v>
      </c>
      <c r="D949">
        <v>94.18</v>
      </c>
      <c r="E949">
        <v>80.96987</v>
      </c>
      <c r="G949" s="3">
        <v>9.8497834645463397E-3</v>
      </c>
      <c r="I949" s="11">
        <f t="shared" si="42"/>
        <v>1.0174937522313465E-2</v>
      </c>
      <c r="J949" s="11">
        <f t="shared" si="43"/>
        <v>-2.3305084745762761E-3</v>
      </c>
      <c r="K949" s="11">
        <f t="shared" si="44"/>
        <v>1.1245234919127212E-2</v>
      </c>
    </row>
    <row r="950" spans="1:11" x14ac:dyDescent="0.15">
      <c r="A950" s="1">
        <v>44950</v>
      </c>
      <c r="B950" s="1"/>
      <c r="C950">
        <v>112.56</v>
      </c>
      <c r="D950">
        <v>95.78</v>
      </c>
      <c r="E950">
        <v>80.619190000000003</v>
      </c>
      <c r="G950" s="3">
        <v>1.7582869056287299E-6</v>
      </c>
      <c r="I950" s="11">
        <f t="shared" si="42"/>
        <v>-5.4779996465806891E-3</v>
      </c>
      <c r="J950" s="11">
        <f t="shared" si="43"/>
        <v>1.6988744956466295E-2</v>
      </c>
      <c r="K950" s="11">
        <f t="shared" si="44"/>
        <v>-4.3309937387820963E-3</v>
      </c>
    </row>
    <row r="951" spans="1:11" x14ac:dyDescent="0.15">
      <c r="A951" s="1">
        <v>44951</v>
      </c>
      <c r="B951" s="1"/>
      <c r="C951">
        <v>112.7</v>
      </c>
      <c r="D951">
        <v>95.64</v>
      </c>
      <c r="E951">
        <v>80.84666</v>
      </c>
      <c r="G951" s="3">
        <v>-1.3384978164354599E-4</v>
      </c>
      <c r="I951" s="11">
        <f t="shared" si="42"/>
        <v>1.2437810945273853E-3</v>
      </c>
      <c r="J951" s="11">
        <f t="shared" si="43"/>
        <v>-1.4616830235957279E-3</v>
      </c>
      <c r="K951" s="11">
        <f t="shared" si="44"/>
        <v>2.8215366589516844E-3</v>
      </c>
    </row>
    <row r="952" spans="1:11" x14ac:dyDescent="0.15">
      <c r="A952" s="1">
        <v>44952</v>
      </c>
      <c r="B952" s="1"/>
      <c r="C952">
        <v>109.8</v>
      </c>
      <c r="D952">
        <v>96.02</v>
      </c>
      <c r="E952">
        <v>78.363439999999997</v>
      </c>
      <c r="G952" s="3">
        <v>-7.6461672953166407E-3</v>
      </c>
      <c r="I952" s="11">
        <f t="shared" si="42"/>
        <v>-2.5732031943212164E-2</v>
      </c>
      <c r="J952" s="11">
        <f t="shared" si="43"/>
        <v>3.9732329569217573E-3</v>
      </c>
      <c r="K952" s="11">
        <f t="shared" si="44"/>
        <v>-3.0715183533865265E-2</v>
      </c>
    </row>
    <row r="953" spans="1:11" x14ac:dyDescent="0.15">
      <c r="A953" s="1">
        <v>44953</v>
      </c>
      <c r="B953" s="1"/>
      <c r="C953">
        <v>109.54</v>
      </c>
      <c r="D953">
        <v>95.02</v>
      </c>
      <c r="E953">
        <v>78.268659999999997</v>
      </c>
      <c r="G953" s="3">
        <v>1.3017965341568499E-3</v>
      </c>
      <c r="I953" s="11">
        <f t="shared" si="42"/>
        <v>-2.3679417122038915E-3</v>
      </c>
      <c r="J953" s="11">
        <f t="shared" si="43"/>
        <v>-1.0414496979795906E-2</v>
      </c>
      <c r="K953" s="11">
        <f t="shared" si="44"/>
        <v>-1.2094925899118758E-3</v>
      </c>
    </row>
    <row r="954" spans="1:11" x14ac:dyDescent="0.15">
      <c r="A954" s="1">
        <v>44956</v>
      </c>
      <c r="B954" s="1"/>
      <c r="C954">
        <v>111.18</v>
      </c>
      <c r="D954">
        <v>95.78</v>
      </c>
      <c r="E954">
        <v>78.827860000000001</v>
      </c>
      <c r="G954" s="3">
        <v>4.1779333765416997E-3</v>
      </c>
      <c r="I954" s="11">
        <f t="shared" si="42"/>
        <v>1.4971699835676366E-2</v>
      </c>
      <c r="J954" s="11">
        <f t="shared" si="43"/>
        <v>7.9983161439698414E-3</v>
      </c>
      <c r="K954" s="11">
        <f t="shared" si="44"/>
        <v>7.1446221258930631E-3</v>
      </c>
    </row>
    <row r="955" spans="1:11" x14ac:dyDescent="0.15">
      <c r="A955" s="1">
        <v>44957</v>
      </c>
      <c r="B955" s="1"/>
      <c r="C955">
        <v>111.48</v>
      </c>
      <c r="D955">
        <v>95.56</v>
      </c>
      <c r="E955">
        <v>78.154929999999993</v>
      </c>
      <c r="G955" s="3">
        <v>-8.24798866264842E-3</v>
      </c>
      <c r="I955" s="11">
        <f t="shared" si="42"/>
        <v>2.6983270372369361E-3</v>
      </c>
      <c r="J955" s="11">
        <f t="shared" si="43"/>
        <v>-2.2969304656503819E-3</v>
      </c>
      <c r="K955" s="11">
        <f t="shared" si="44"/>
        <v>-8.5367026328002638E-3</v>
      </c>
    </row>
    <row r="956" spans="1:11" x14ac:dyDescent="0.15">
      <c r="A956" s="1">
        <v>44958</v>
      </c>
      <c r="B956" s="1"/>
      <c r="C956">
        <v>111.02</v>
      </c>
      <c r="D956">
        <v>94.38</v>
      </c>
      <c r="E956">
        <v>76.031875999999997</v>
      </c>
      <c r="G956" s="3">
        <v>-7.5185762864946604E-3</v>
      </c>
      <c r="I956" s="11">
        <f t="shared" si="42"/>
        <v>-4.1263006817366943E-3</v>
      </c>
      <c r="J956" s="11">
        <f t="shared" si="43"/>
        <v>-1.2348262871494375E-2</v>
      </c>
      <c r="K956" s="11">
        <f t="shared" si="44"/>
        <v>-2.7164684300785558E-2</v>
      </c>
    </row>
    <row r="957" spans="1:11" x14ac:dyDescent="0.15">
      <c r="A957" s="1">
        <v>44959</v>
      </c>
      <c r="B957" s="1"/>
      <c r="C957">
        <v>109.82</v>
      </c>
      <c r="D957">
        <v>94.74</v>
      </c>
      <c r="E957">
        <v>74.174199999999999</v>
      </c>
      <c r="G957" s="3">
        <v>-1.11727987155763E-3</v>
      </c>
      <c r="I957" s="11">
        <f t="shared" si="42"/>
        <v>-1.0808863267879665E-2</v>
      </c>
      <c r="J957" s="11">
        <f t="shared" si="43"/>
        <v>3.8143674507311598E-3</v>
      </c>
      <c r="K957" s="11">
        <f t="shared" si="44"/>
        <v>-2.4432857608301051E-2</v>
      </c>
    </row>
    <row r="958" spans="1:11" x14ac:dyDescent="0.15">
      <c r="A958" s="1">
        <v>44960</v>
      </c>
      <c r="B958" s="1"/>
      <c r="C958">
        <v>111.78</v>
      </c>
      <c r="D958">
        <v>94.36</v>
      </c>
      <c r="E958">
        <v>75.387375000000006</v>
      </c>
      <c r="G958" s="3">
        <v>1.4387221457204001E-2</v>
      </c>
      <c r="I958" s="11">
        <f t="shared" si="42"/>
        <v>1.7847386632671824E-2</v>
      </c>
      <c r="J958" s="11">
        <f t="shared" si="43"/>
        <v>-4.0109774118639585E-3</v>
      </c>
      <c r="K958" s="11">
        <f t="shared" si="44"/>
        <v>1.635575442674142E-2</v>
      </c>
    </row>
    <row r="959" spans="1:11" x14ac:dyDescent="0.15">
      <c r="A959" s="1">
        <v>44963</v>
      </c>
      <c r="B959" s="1"/>
      <c r="C959">
        <v>111.48</v>
      </c>
      <c r="D959">
        <v>93.38</v>
      </c>
      <c r="E959">
        <v>75.017740000000003</v>
      </c>
      <c r="G959" s="3">
        <v>-5.8271892957205695E-3</v>
      </c>
      <c r="I959" s="11">
        <f t="shared" si="42"/>
        <v>-2.6838432635534204E-3</v>
      </c>
      <c r="J959" s="11">
        <f t="shared" si="43"/>
        <v>-1.0385756676557945E-2</v>
      </c>
      <c r="K959" s="11">
        <f t="shared" si="44"/>
        <v>-4.903141938554012E-3</v>
      </c>
    </row>
    <row r="960" spans="1:11" x14ac:dyDescent="0.15">
      <c r="A960" s="1">
        <v>44964</v>
      </c>
      <c r="B960" s="1"/>
      <c r="C960">
        <v>110.04</v>
      </c>
      <c r="D960">
        <v>93.9</v>
      </c>
      <c r="E960">
        <v>75.159903999999997</v>
      </c>
      <c r="G960" s="3">
        <v>-4.3767271232479895E-3</v>
      </c>
      <c r="I960" s="11">
        <f t="shared" si="42"/>
        <v>-1.2917115177610294E-2</v>
      </c>
      <c r="J960" s="11">
        <f t="shared" si="43"/>
        <v>5.5686442493039223E-3</v>
      </c>
      <c r="K960" s="11">
        <f t="shared" si="44"/>
        <v>1.8950717523613658E-3</v>
      </c>
    </row>
    <row r="961" spans="1:11" x14ac:dyDescent="0.15">
      <c r="A961" s="1">
        <v>44965</v>
      </c>
      <c r="B961" s="1"/>
      <c r="C961">
        <v>110.38</v>
      </c>
      <c r="D961">
        <v>94.56</v>
      </c>
      <c r="E961">
        <v>76.126655999999997</v>
      </c>
      <c r="G961" s="3">
        <v>3.77530469148879E-3</v>
      </c>
      <c r="I961" s="11">
        <f t="shared" si="42"/>
        <v>3.0897855325335843E-3</v>
      </c>
      <c r="J961" s="11">
        <f t="shared" si="43"/>
        <v>7.0287539936102483E-3</v>
      </c>
      <c r="K961" s="11">
        <f t="shared" si="44"/>
        <v>1.2862602911254406E-2</v>
      </c>
    </row>
    <row r="962" spans="1:11" x14ac:dyDescent="0.15">
      <c r="A962" s="1">
        <v>44966</v>
      </c>
      <c r="B962" s="1"/>
      <c r="C962">
        <v>109</v>
      </c>
      <c r="D962">
        <v>95.08</v>
      </c>
      <c r="E962">
        <v>75.908659999999998</v>
      </c>
      <c r="G962" s="3">
        <v>-5.1922272741729003E-3</v>
      </c>
      <c r="I962" s="11">
        <f t="shared" si="42"/>
        <v>-1.2502264903062055E-2</v>
      </c>
      <c r="J962" s="11">
        <f t="shared" si="43"/>
        <v>5.4991539763113995E-3</v>
      </c>
      <c r="K962" s="11">
        <f t="shared" si="44"/>
        <v>-2.8635961626897188E-3</v>
      </c>
    </row>
    <row r="963" spans="1:11" x14ac:dyDescent="0.15">
      <c r="A963" s="1">
        <v>44967</v>
      </c>
      <c r="B963" s="1"/>
      <c r="C963">
        <v>109.48</v>
      </c>
      <c r="D963">
        <v>94.14</v>
      </c>
      <c r="E963">
        <v>75.605360000000005</v>
      </c>
      <c r="G963" s="3">
        <v>-7.7792305833934705E-3</v>
      </c>
      <c r="I963" s="11">
        <f t="shared" si="42"/>
        <v>4.4036697247706869E-3</v>
      </c>
      <c r="J963" s="11">
        <f t="shared" si="43"/>
        <v>-9.886411442995402E-3</v>
      </c>
      <c r="K963" s="11">
        <f t="shared" si="44"/>
        <v>-3.995591543836885E-3</v>
      </c>
    </row>
    <row r="964" spans="1:11" x14ac:dyDescent="0.15">
      <c r="A964" s="1">
        <v>44970</v>
      </c>
      <c r="B964" s="1"/>
      <c r="C964">
        <v>110.96</v>
      </c>
      <c r="D964">
        <v>95.08</v>
      </c>
      <c r="E964">
        <v>76.221429999999998</v>
      </c>
      <c r="G964" s="3">
        <v>7.0864825482044305E-3</v>
      </c>
      <c r="I964" s="11">
        <f t="shared" ref="I964:I1027" si="45">(C964/C963)-1</f>
        <v>1.3518450858604147E-2</v>
      </c>
      <c r="J964" s="11">
        <f t="shared" ref="J964:J1027" si="46">(D964/D963)-1</f>
        <v>9.9851285319736416E-3</v>
      </c>
      <c r="K964" s="11">
        <f t="shared" ref="K964:K1027" si="47">(E964/E963)-1</f>
        <v>8.1484963499940388E-3</v>
      </c>
    </row>
    <row r="965" spans="1:11" x14ac:dyDescent="0.15">
      <c r="A965" s="1">
        <v>44971</v>
      </c>
      <c r="B965" s="1"/>
      <c r="C965">
        <v>111.3</v>
      </c>
      <c r="D965">
        <v>95.24</v>
      </c>
      <c r="E965">
        <v>76.221429999999998</v>
      </c>
      <c r="G965" s="3">
        <v>2.0136461029709399E-3</v>
      </c>
      <c r="I965" s="11">
        <f t="shared" si="45"/>
        <v>3.0641672674838194E-3</v>
      </c>
      <c r="J965" s="11">
        <f t="shared" si="46"/>
        <v>1.6827934371055342E-3</v>
      </c>
      <c r="K965" s="11">
        <f t="shared" si="47"/>
        <v>0</v>
      </c>
    </row>
    <row r="966" spans="1:11" x14ac:dyDescent="0.15">
      <c r="A966" s="1">
        <v>44972</v>
      </c>
      <c r="B966" s="1"/>
      <c r="C966">
        <v>110.7</v>
      </c>
      <c r="D966">
        <v>95.74</v>
      </c>
      <c r="E966">
        <v>76.486810000000006</v>
      </c>
      <c r="G966" s="3">
        <v>3.6286344881646298E-3</v>
      </c>
      <c r="I966" s="11">
        <f t="shared" si="45"/>
        <v>-5.3908355795148077E-3</v>
      </c>
      <c r="J966" s="11">
        <f t="shared" si="46"/>
        <v>5.2498950021000468E-3</v>
      </c>
      <c r="K966" s="11">
        <f t="shared" si="47"/>
        <v>3.4816979949079396E-3</v>
      </c>
    </row>
    <row r="967" spans="1:11" x14ac:dyDescent="0.15">
      <c r="A967" s="1">
        <v>44973</v>
      </c>
      <c r="B967" s="1"/>
      <c r="C967">
        <v>107.9</v>
      </c>
      <c r="D967">
        <v>96.16</v>
      </c>
      <c r="E967">
        <v>75.216774000000001</v>
      </c>
      <c r="G967" s="3">
        <v>-6.89752743338956E-3</v>
      </c>
      <c r="I967" s="11">
        <f t="shared" si="45"/>
        <v>-2.5293586269195978E-2</v>
      </c>
      <c r="J967" s="11">
        <f t="shared" si="46"/>
        <v>4.3868811364111693E-3</v>
      </c>
      <c r="K967" s="11">
        <f t="shared" si="47"/>
        <v>-1.6604640721714081E-2</v>
      </c>
    </row>
    <row r="968" spans="1:11" x14ac:dyDescent="0.15">
      <c r="A968" s="1">
        <v>44974</v>
      </c>
      <c r="B968" s="1"/>
      <c r="C968">
        <v>109.28</v>
      </c>
      <c r="D968">
        <v>96.14</v>
      </c>
      <c r="E968">
        <v>76.098219999999998</v>
      </c>
      <c r="G968" s="3">
        <v>5.4823263817402801E-3</v>
      </c>
      <c r="I968" s="11">
        <f t="shared" si="45"/>
        <v>1.2789620018535564E-2</v>
      </c>
      <c r="J968" s="11">
        <f t="shared" si="46"/>
        <v>-2.0798668885191329E-4</v>
      </c>
      <c r="K968" s="11">
        <f t="shared" si="47"/>
        <v>1.1718742417748507E-2</v>
      </c>
    </row>
    <row r="969" spans="1:11" x14ac:dyDescent="0.15">
      <c r="A969" s="1">
        <v>44978</v>
      </c>
      <c r="B969" s="1"/>
      <c r="C969">
        <v>109.62</v>
      </c>
      <c r="D969">
        <v>96.5</v>
      </c>
      <c r="E969">
        <v>76.515249999999995</v>
      </c>
      <c r="G969" s="3">
        <v>2.2983824529698698E-3</v>
      </c>
      <c r="I969" s="11">
        <f t="shared" si="45"/>
        <v>3.1112737920937494E-3</v>
      </c>
      <c r="J969" s="11">
        <f t="shared" si="46"/>
        <v>3.7445392136468136E-3</v>
      </c>
      <c r="K969" s="11">
        <f t="shared" si="47"/>
        <v>5.4801544635341148E-3</v>
      </c>
    </row>
    <row r="970" spans="1:11" x14ac:dyDescent="0.15">
      <c r="A970" s="1">
        <v>44979</v>
      </c>
      <c r="B970" s="1"/>
      <c r="C970">
        <v>110.36</v>
      </c>
      <c r="D970">
        <v>97.08</v>
      </c>
      <c r="E970">
        <v>76.884889999999999</v>
      </c>
      <c r="G970" s="3">
        <v>1.6071045867263002E-3</v>
      </c>
      <c r="I970" s="11">
        <f t="shared" si="45"/>
        <v>6.7505929574893653E-3</v>
      </c>
      <c r="J970" s="11">
        <f t="shared" si="46"/>
        <v>6.0103626943004418E-3</v>
      </c>
      <c r="K970" s="11">
        <f t="shared" si="47"/>
        <v>4.8309323958295458E-3</v>
      </c>
    </row>
    <row r="971" spans="1:11" x14ac:dyDescent="0.15">
      <c r="A971" s="1">
        <v>44980</v>
      </c>
      <c r="B971" s="1"/>
      <c r="C971">
        <v>108.66</v>
      </c>
      <c r="D971">
        <v>96.96</v>
      </c>
      <c r="E971">
        <v>76.306730000000002</v>
      </c>
      <c r="G971" s="3">
        <v>-4.6497893683888902E-3</v>
      </c>
      <c r="I971" s="11">
        <f t="shared" si="45"/>
        <v>-1.5404131931859411E-2</v>
      </c>
      <c r="J971" s="11">
        <f t="shared" si="46"/>
        <v>-1.2360939431397266E-3</v>
      </c>
      <c r="K971" s="11">
        <f t="shared" si="47"/>
        <v>-7.519813060797742E-3</v>
      </c>
    </row>
    <row r="972" spans="1:11" x14ac:dyDescent="0.15">
      <c r="A972" s="1">
        <v>44981</v>
      </c>
      <c r="B972" s="1"/>
      <c r="C972">
        <v>108.32</v>
      </c>
      <c r="D972">
        <v>97.1</v>
      </c>
      <c r="E972">
        <v>76.477339999999998</v>
      </c>
      <c r="G972" s="3">
        <v>-5.8659809025908205E-3</v>
      </c>
      <c r="I972" s="11">
        <f t="shared" si="45"/>
        <v>-3.1290263206331659E-3</v>
      </c>
      <c r="J972" s="11">
        <f t="shared" si="46"/>
        <v>1.4438943894390377E-3</v>
      </c>
      <c r="K972" s="11">
        <f t="shared" si="47"/>
        <v>2.2358447282433414E-3</v>
      </c>
    </row>
    <row r="973" spans="1:11" x14ac:dyDescent="0.15">
      <c r="A973" s="1">
        <v>44984</v>
      </c>
      <c r="B973" s="1"/>
      <c r="C973">
        <v>108.64</v>
      </c>
      <c r="D973">
        <v>97.54</v>
      </c>
      <c r="E973">
        <v>76.183520000000001</v>
      </c>
      <c r="G973" s="3">
        <v>3.4125959248996101E-3</v>
      </c>
      <c r="I973" s="11">
        <f t="shared" si="45"/>
        <v>2.9542097488921559E-3</v>
      </c>
      <c r="J973" s="11">
        <f t="shared" si="46"/>
        <v>4.5314109165810468E-3</v>
      </c>
      <c r="K973" s="11">
        <f t="shared" si="47"/>
        <v>-3.8419223262733393E-3</v>
      </c>
    </row>
    <row r="974" spans="1:11" x14ac:dyDescent="0.15">
      <c r="A974" s="1">
        <v>44985</v>
      </c>
      <c r="B974" s="1"/>
      <c r="C974">
        <v>106.08</v>
      </c>
      <c r="D974">
        <v>98.2</v>
      </c>
      <c r="E974">
        <v>75.140945000000002</v>
      </c>
      <c r="G974" s="3">
        <v>-1.08358436701818E-2</v>
      </c>
      <c r="I974" s="11">
        <f t="shared" si="45"/>
        <v>-2.3564064801178231E-2</v>
      </c>
      <c r="J974" s="11">
        <f t="shared" si="46"/>
        <v>6.7664547877792636E-3</v>
      </c>
      <c r="K974" s="11">
        <f t="shared" si="47"/>
        <v>-1.3685046319729E-2</v>
      </c>
    </row>
    <row r="975" spans="1:11" x14ac:dyDescent="0.15">
      <c r="A975" s="1">
        <v>44986</v>
      </c>
      <c r="B975" s="1"/>
      <c r="C975">
        <v>105.6</v>
      </c>
      <c r="D975">
        <v>97.5</v>
      </c>
      <c r="E975">
        <v>74.496449999999996</v>
      </c>
      <c r="G975" s="3">
        <v>-3.80836349605928E-3</v>
      </c>
      <c r="I975" s="11">
        <f t="shared" si="45"/>
        <v>-4.5248868778280382E-3</v>
      </c>
      <c r="J975" s="11">
        <f t="shared" si="46"/>
        <v>-7.1283095723014833E-3</v>
      </c>
      <c r="K975" s="11">
        <f t="shared" si="47"/>
        <v>-8.5771479184885147E-3</v>
      </c>
    </row>
    <row r="976" spans="1:11" x14ac:dyDescent="0.15">
      <c r="A976" s="1">
        <v>44987</v>
      </c>
      <c r="B976" s="1"/>
      <c r="C976">
        <v>107.74</v>
      </c>
      <c r="D976">
        <v>98.08</v>
      </c>
      <c r="E976">
        <v>75.643280000000004</v>
      </c>
      <c r="G976" s="3">
        <v>9.9034041150818305E-3</v>
      </c>
      <c r="I976" s="11">
        <f t="shared" si="45"/>
        <v>2.0265151515151514E-2</v>
      </c>
      <c r="J976" s="11">
        <f t="shared" si="46"/>
        <v>5.9487179487178743E-3</v>
      </c>
      <c r="K976" s="11">
        <f t="shared" si="47"/>
        <v>1.539442483500908E-2</v>
      </c>
    </row>
    <row r="977" spans="1:11" x14ac:dyDescent="0.15">
      <c r="A977" s="1">
        <v>44988</v>
      </c>
      <c r="B977" s="1"/>
      <c r="C977">
        <v>107.56</v>
      </c>
      <c r="D977">
        <v>98.08</v>
      </c>
      <c r="E977">
        <v>75.20729</v>
      </c>
      <c r="G977" s="3">
        <v>2.1955308903229801E-3</v>
      </c>
      <c r="I977" s="11">
        <f t="shared" si="45"/>
        <v>-1.670688695006417E-3</v>
      </c>
      <c r="J977" s="11">
        <f t="shared" si="46"/>
        <v>0</v>
      </c>
      <c r="K977" s="11">
        <f t="shared" si="47"/>
        <v>-5.7637638135206171E-3</v>
      </c>
    </row>
    <row r="978" spans="1:11" x14ac:dyDescent="0.15">
      <c r="A978" s="1">
        <v>44991</v>
      </c>
      <c r="B978" s="1"/>
      <c r="C978">
        <v>105</v>
      </c>
      <c r="D978">
        <v>98.98</v>
      </c>
      <c r="E978">
        <v>75.08408</v>
      </c>
      <c r="G978" s="3">
        <v>-3.8287684123341397E-3</v>
      </c>
      <c r="I978" s="11">
        <f t="shared" si="45"/>
        <v>-2.3800669393826746E-2</v>
      </c>
      <c r="J978" s="11">
        <f t="shared" si="46"/>
        <v>9.1761827079934744E-3</v>
      </c>
      <c r="K978" s="11">
        <f t="shared" si="47"/>
        <v>-1.6382720345328172E-3</v>
      </c>
    </row>
    <row r="979" spans="1:11" x14ac:dyDescent="0.15">
      <c r="A979" s="1">
        <v>44992</v>
      </c>
      <c r="B979" s="1"/>
      <c r="C979">
        <v>105.18</v>
      </c>
      <c r="D979">
        <v>98.24</v>
      </c>
      <c r="E979">
        <v>74.970344999999995</v>
      </c>
      <c r="G979" s="3">
        <v>-7.4606463417503602E-3</v>
      </c>
      <c r="I979" s="11">
        <f t="shared" si="45"/>
        <v>1.7142857142857792E-3</v>
      </c>
      <c r="J979" s="11">
        <f t="shared" si="46"/>
        <v>-7.4762578298647187E-3</v>
      </c>
      <c r="K979" s="11">
        <f t="shared" si="47"/>
        <v>-1.514768510182285E-3</v>
      </c>
    </row>
    <row r="980" spans="1:11" x14ac:dyDescent="0.15">
      <c r="A980" s="1">
        <v>44993</v>
      </c>
      <c r="B980" s="1"/>
      <c r="C980">
        <v>105.32</v>
      </c>
      <c r="D980">
        <v>98.88</v>
      </c>
      <c r="E980">
        <v>74.496449999999996</v>
      </c>
      <c r="G980" s="3">
        <v>-3.5089443384416202E-3</v>
      </c>
      <c r="I980" s="11">
        <f t="shared" si="45"/>
        <v>1.3310515307092263E-3</v>
      </c>
      <c r="J980" s="11">
        <f t="shared" si="46"/>
        <v>6.514657980456029E-3</v>
      </c>
      <c r="K980" s="11">
        <f t="shared" si="47"/>
        <v>-6.3210993626879874E-3</v>
      </c>
    </row>
    <row r="981" spans="1:11" x14ac:dyDescent="0.15">
      <c r="A981" s="1">
        <v>44994</v>
      </c>
      <c r="B981" s="1"/>
      <c r="C981">
        <v>105.66</v>
      </c>
      <c r="D981">
        <v>98.28</v>
      </c>
      <c r="E981">
        <v>71.567769999999996</v>
      </c>
      <c r="G981" s="3">
        <v>-6.9305209003320796E-3</v>
      </c>
      <c r="I981" s="11">
        <f t="shared" si="45"/>
        <v>3.2282567413597363E-3</v>
      </c>
      <c r="J981" s="11">
        <f t="shared" si="46"/>
        <v>-6.0679611650484855E-3</v>
      </c>
      <c r="K981" s="11">
        <f t="shared" si="47"/>
        <v>-3.9313014244302891E-2</v>
      </c>
    </row>
    <row r="982" spans="1:11" x14ac:dyDescent="0.15">
      <c r="A982" s="1">
        <v>44995</v>
      </c>
      <c r="B982" s="1"/>
      <c r="C982">
        <v>105.46</v>
      </c>
      <c r="D982">
        <v>95.6</v>
      </c>
      <c r="E982">
        <v>70.724239999999995</v>
      </c>
      <c r="G982" s="3">
        <v>-1.6767929133002599E-2</v>
      </c>
      <c r="I982" s="11">
        <f t="shared" si="45"/>
        <v>-1.8928639030854066E-3</v>
      </c>
      <c r="J982" s="11">
        <f t="shared" si="46"/>
        <v>-2.7269027269027357E-2</v>
      </c>
      <c r="K982" s="11">
        <f t="shared" si="47"/>
        <v>-1.1786450800409187E-2</v>
      </c>
    </row>
    <row r="983" spans="1:11" x14ac:dyDescent="0.15">
      <c r="A983" s="1">
        <v>44998</v>
      </c>
      <c r="B983" s="1"/>
      <c r="C983">
        <v>106.76</v>
      </c>
      <c r="D983">
        <v>91.46</v>
      </c>
      <c r="E983">
        <v>70.819016000000005</v>
      </c>
      <c r="G983" s="3">
        <v>-1.2373326748781199E-2</v>
      </c>
      <c r="I983" s="11">
        <f t="shared" si="45"/>
        <v>1.2326948606106614E-2</v>
      </c>
      <c r="J983" s="11">
        <f t="shared" si="46"/>
        <v>-4.3305439330543982E-2</v>
      </c>
      <c r="K983" s="11">
        <f t="shared" si="47"/>
        <v>1.3400780269963164E-3</v>
      </c>
    </row>
    <row r="984" spans="1:11" x14ac:dyDescent="0.15">
      <c r="A984" s="1">
        <v>44999</v>
      </c>
      <c r="B984" s="1"/>
      <c r="C984">
        <v>107.16</v>
      </c>
      <c r="D984">
        <v>91.72</v>
      </c>
      <c r="E984">
        <v>70.951706000000001</v>
      </c>
      <c r="G984" s="3">
        <v>7.9630936110932603E-3</v>
      </c>
      <c r="I984" s="11">
        <f t="shared" si="45"/>
        <v>3.7467216185835817E-3</v>
      </c>
      <c r="J984" s="11">
        <f t="shared" si="46"/>
        <v>2.8427727968511896E-3</v>
      </c>
      <c r="K984" s="11">
        <f t="shared" si="47"/>
        <v>1.8736493034581247E-3</v>
      </c>
    </row>
    <row r="985" spans="1:11" x14ac:dyDescent="0.15">
      <c r="A985" s="1">
        <v>45000</v>
      </c>
      <c r="B985" s="1"/>
      <c r="C985">
        <v>107.24</v>
      </c>
      <c r="D985">
        <v>87</v>
      </c>
      <c r="E985">
        <v>71.529859999999999</v>
      </c>
      <c r="G985" s="3">
        <v>-1.8692527085465201E-2</v>
      </c>
      <c r="I985" s="11">
        <f t="shared" si="45"/>
        <v>7.4654721911149302E-4</v>
      </c>
      <c r="J985" s="11">
        <f t="shared" si="46"/>
        <v>-5.1460968163977272E-2</v>
      </c>
      <c r="K985" s="11">
        <f t="shared" si="47"/>
        <v>8.1485567098273926E-3</v>
      </c>
    </row>
    <row r="986" spans="1:11" x14ac:dyDescent="0.15">
      <c r="A986" s="1">
        <v>45001</v>
      </c>
      <c r="B986" s="1"/>
      <c r="C986">
        <v>109.74</v>
      </c>
      <c r="D986">
        <v>90.18</v>
      </c>
      <c r="E986">
        <v>72.970505000000003</v>
      </c>
      <c r="G986" s="3">
        <v>1.9275282360026801E-2</v>
      </c>
      <c r="I986" s="11">
        <f t="shared" si="45"/>
        <v>2.3312196941439822E-2</v>
      </c>
      <c r="J986" s="11">
        <f t="shared" si="46"/>
        <v>3.6551724137931174E-2</v>
      </c>
      <c r="K986" s="11">
        <f t="shared" si="47"/>
        <v>2.0140470007909972E-2</v>
      </c>
    </row>
    <row r="987" spans="1:11" x14ac:dyDescent="0.15">
      <c r="A987" s="1">
        <v>45002</v>
      </c>
      <c r="B987" s="1"/>
      <c r="C987">
        <v>109.34</v>
      </c>
      <c r="D987">
        <v>87.96</v>
      </c>
      <c r="E987">
        <v>72.259659999999997</v>
      </c>
      <c r="G987" s="3">
        <v>-9.847142317100481E-3</v>
      </c>
      <c r="I987" s="11">
        <f t="shared" si="45"/>
        <v>-3.6449790413703997E-3</v>
      </c>
      <c r="J987" s="11">
        <f t="shared" si="46"/>
        <v>-2.4617431803060641E-2</v>
      </c>
      <c r="K987" s="11">
        <f t="shared" si="47"/>
        <v>-9.7415387217069105E-3</v>
      </c>
    </row>
    <row r="988" spans="1:11" x14ac:dyDescent="0.15">
      <c r="A988" s="1">
        <v>45005</v>
      </c>
      <c r="B988" s="1"/>
      <c r="C988">
        <v>108.98</v>
      </c>
      <c r="D988">
        <v>89.28</v>
      </c>
      <c r="E988">
        <v>72.733559999999997</v>
      </c>
      <c r="G988" s="3">
        <v>2.8350103947714003E-3</v>
      </c>
      <c r="I988" s="11">
        <f t="shared" si="45"/>
        <v>-3.2924821657216441E-3</v>
      </c>
      <c r="J988" s="11">
        <f t="shared" si="46"/>
        <v>1.5006821282401273E-2</v>
      </c>
      <c r="K988" s="11">
        <f t="shared" si="47"/>
        <v>6.5582926905551897E-3</v>
      </c>
    </row>
    <row r="989" spans="1:11" x14ac:dyDescent="0.15">
      <c r="A989" s="1">
        <v>45006</v>
      </c>
      <c r="B989" s="1"/>
      <c r="C989">
        <v>107.94</v>
      </c>
      <c r="D989">
        <v>92.78</v>
      </c>
      <c r="E989">
        <v>72.875725000000003</v>
      </c>
      <c r="G989" s="3">
        <v>1.3993789209452601E-2</v>
      </c>
      <c r="I989" s="11">
        <f t="shared" si="45"/>
        <v>-9.5430354193430933E-3</v>
      </c>
      <c r="J989" s="11">
        <f t="shared" si="46"/>
        <v>3.9202508960573423E-2</v>
      </c>
      <c r="K989" s="11">
        <f t="shared" si="47"/>
        <v>1.9545997748495747E-3</v>
      </c>
    </row>
    <row r="990" spans="1:11" x14ac:dyDescent="0.15">
      <c r="A990" s="1">
        <v>45007</v>
      </c>
      <c r="B990" s="1"/>
      <c r="C990">
        <v>109.66</v>
      </c>
      <c r="D990">
        <v>92.62</v>
      </c>
      <c r="E990">
        <v>72.22175</v>
      </c>
      <c r="G990" s="3">
        <v>-9.5466091285933909E-4</v>
      </c>
      <c r="I990" s="11">
        <f t="shared" si="45"/>
        <v>1.5934778580692921E-2</v>
      </c>
      <c r="J990" s="11">
        <f t="shared" si="46"/>
        <v>-1.7245095925845222E-3</v>
      </c>
      <c r="K990" s="11">
        <f t="shared" si="47"/>
        <v>-8.973838682222457E-3</v>
      </c>
    </row>
    <row r="991" spans="1:11" x14ac:dyDescent="0.15">
      <c r="A991" s="1">
        <v>45008</v>
      </c>
      <c r="B991" s="1"/>
      <c r="C991">
        <v>109.64</v>
      </c>
      <c r="D991">
        <v>91.26</v>
      </c>
      <c r="E991">
        <v>71.842635999999999</v>
      </c>
      <c r="G991" s="3">
        <v>-5.9118234402561996E-3</v>
      </c>
      <c r="I991" s="11">
        <f t="shared" si="45"/>
        <v>-1.8238190771469043E-4</v>
      </c>
      <c r="J991" s="11">
        <f t="shared" si="46"/>
        <v>-1.4683653638522975E-2</v>
      </c>
      <c r="K991" s="11">
        <f t="shared" si="47"/>
        <v>-5.2493050916102568E-3</v>
      </c>
    </row>
    <row r="992" spans="1:11" x14ac:dyDescent="0.15">
      <c r="A992" s="1">
        <v>45009</v>
      </c>
      <c r="B992" s="1"/>
      <c r="C992">
        <v>109.64</v>
      </c>
      <c r="D992">
        <v>90.68</v>
      </c>
      <c r="E992">
        <v>72.373400000000004</v>
      </c>
      <c r="G992" s="3">
        <v>-7.88384073163295E-3</v>
      </c>
      <c r="I992" s="11">
        <f t="shared" si="45"/>
        <v>0</v>
      </c>
      <c r="J992" s="11">
        <f t="shared" si="46"/>
        <v>-6.3554678939293785E-3</v>
      </c>
      <c r="K992" s="11">
        <f t="shared" si="47"/>
        <v>7.3878692313016359E-3</v>
      </c>
    </row>
    <row r="993" spans="1:11" x14ac:dyDescent="0.15">
      <c r="A993" s="1">
        <v>45012</v>
      </c>
      <c r="B993" s="1"/>
      <c r="C993">
        <v>109.54</v>
      </c>
      <c r="D993">
        <v>91.84</v>
      </c>
      <c r="E993">
        <v>77.955894000000001</v>
      </c>
      <c r="G993" s="3">
        <v>1.4311458727142901E-2</v>
      </c>
      <c r="I993" s="11">
        <f t="shared" si="45"/>
        <v>-9.1207588471353684E-4</v>
      </c>
      <c r="J993" s="11">
        <f t="shared" si="46"/>
        <v>1.2792236435818172E-2</v>
      </c>
      <c r="K993" s="11">
        <f t="shared" si="47"/>
        <v>7.7134610229725231E-2</v>
      </c>
    </row>
    <row r="994" spans="1:11" x14ac:dyDescent="0.15">
      <c r="A994" s="1">
        <v>45013</v>
      </c>
      <c r="B994" s="1"/>
      <c r="C994">
        <v>110.26</v>
      </c>
      <c r="D994">
        <v>92.24</v>
      </c>
      <c r="E994">
        <v>79.112200000000001</v>
      </c>
      <c r="G994" s="3">
        <v>4.9029917762499695E-3</v>
      </c>
      <c r="I994" s="11">
        <f t="shared" si="45"/>
        <v>6.5729413912725132E-3</v>
      </c>
      <c r="J994" s="11">
        <f t="shared" si="46"/>
        <v>4.3554006968640202E-3</v>
      </c>
      <c r="K994" s="11">
        <f t="shared" si="47"/>
        <v>1.4832823288512431E-2</v>
      </c>
    </row>
    <row r="995" spans="1:11" x14ac:dyDescent="0.15">
      <c r="A995" s="1">
        <v>45014</v>
      </c>
      <c r="B995" s="1"/>
      <c r="C995">
        <v>112</v>
      </c>
      <c r="D995">
        <v>93.14</v>
      </c>
      <c r="E995">
        <v>78.666730000000001</v>
      </c>
      <c r="G995" s="3">
        <v>1.1458915540841701E-2</v>
      </c>
      <c r="I995" s="11">
        <f t="shared" si="45"/>
        <v>1.5780881552693637E-2</v>
      </c>
      <c r="J995" s="11">
        <f t="shared" si="46"/>
        <v>9.7571552471813483E-3</v>
      </c>
      <c r="K995" s="11">
        <f t="shared" si="47"/>
        <v>-5.6308635077775282E-3</v>
      </c>
    </row>
    <row r="996" spans="1:11" x14ac:dyDescent="0.15">
      <c r="A996" s="1">
        <v>45015</v>
      </c>
      <c r="B996" s="1"/>
      <c r="C996">
        <v>110.74</v>
      </c>
      <c r="D996">
        <v>93.36</v>
      </c>
      <c r="E996">
        <v>78.998459999999994</v>
      </c>
      <c r="G996" s="3">
        <v>6.2846717819682292E-3</v>
      </c>
      <c r="I996" s="11">
        <f t="shared" si="45"/>
        <v>-1.1250000000000093E-2</v>
      </c>
      <c r="J996" s="11">
        <f t="shared" si="46"/>
        <v>2.3620356452651592E-3</v>
      </c>
      <c r="K996" s="11">
        <f t="shared" si="47"/>
        <v>4.2169033846963799E-3</v>
      </c>
    </row>
    <row r="997" spans="1:11" x14ac:dyDescent="0.15">
      <c r="A997" s="1">
        <v>45016</v>
      </c>
      <c r="B997" s="1"/>
      <c r="C997">
        <v>111.46</v>
      </c>
      <c r="D997">
        <v>93.84</v>
      </c>
      <c r="E997">
        <v>79.387060000000005</v>
      </c>
      <c r="G997" s="3">
        <v>6.7097519601400004E-3</v>
      </c>
      <c r="I997" s="11">
        <f t="shared" si="45"/>
        <v>6.5017157305400364E-3</v>
      </c>
      <c r="J997" s="11">
        <f t="shared" si="46"/>
        <v>5.1413881748072487E-3</v>
      </c>
      <c r="K997" s="11">
        <f t="shared" si="47"/>
        <v>4.9190832327619116E-3</v>
      </c>
    </row>
    <row r="998" spans="1:11" x14ac:dyDescent="0.15">
      <c r="A998" s="1">
        <v>45019</v>
      </c>
      <c r="B998" s="1"/>
      <c r="C998">
        <v>112.1</v>
      </c>
      <c r="D998">
        <v>93.06</v>
      </c>
      <c r="E998">
        <v>79.974686000000005</v>
      </c>
      <c r="G998" s="3">
        <v>-1.18391452165034E-3</v>
      </c>
      <c r="I998" s="11">
        <f t="shared" si="45"/>
        <v>5.7419702135295125E-3</v>
      </c>
      <c r="J998" s="11">
        <f t="shared" si="46"/>
        <v>-8.3120204603580605E-3</v>
      </c>
      <c r="K998" s="11">
        <f t="shared" si="47"/>
        <v>7.4020375612851019E-3</v>
      </c>
    </row>
    <row r="999" spans="1:11" x14ac:dyDescent="0.15">
      <c r="A999" s="1">
        <v>45020</v>
      </c>
      <c r="B999" s="1"/>
      <c r="C999">
        <v>111.3</v>
      </c>
      <c r="D999">
        <v>93.96</v>
      </c>
      <c r="E999">
        <v>80.372765000000001</v>
      </c>
      <c r="G999" s="3">
        <v>-1.76724455892607E-3</v>
      </c>
      <c r="I999" s="11">
        <f t="shared" si="45"/>
        <v>-7.1364852809990831E-3</v>
      </c>
      <c r="J999" s="11">
        <f t="shared" si="46"/>
        <v>9.6711798839457241E-3</v>
      </c>
      <c r="K999" s="11">
        <f t="shared" si="47"/>
        <v>4.977562525221968E-3</v>
      </c>
    </row>
    <row r="1000" spans="1:11" x14ac:dyDescent="0.15">
      <c r="A1000" s="1">
        <v>45021</v>
      </c>
      <c r="B1000" s="1"/>
      <c r="C1000">
        <v>112.84</v>
      </c>
      <c r="D1000">
        <v>93.06</v>
      </c>
      <c r="E1000">
        <v>81.718630000000005</v>
      </c>
      <c r="G1000" s="3">
        <v>3.78523757880033E-3</v>
      </c>
      <c r="I1000" s="11">
        <f t="shared" si="45"/>
        <v>1.3836477987421381E-2</v>
      </c>
      <c r="J1000" s="11">
        <f t="shared" si="46"/>
        <v>-9.5785440613025408E-3</v>
      </c>
      <c r="K1000" s="11">
        <f t="shared" si="47"/>
        <v>1.6745286789623393E-2</v>
      </c>
    </row>
    <row r="1001" spans="1:11" x14ac:dyDescent="0.15">
      <c r="A1001" s="1">
        <v>45022</v>
      </c>
      <c r="B1001" s="1"/>
      <c r="C1001">
        <v>113.72</v>
      </c>
      <c r="D1001">
        <v>94.22</v>
      </c>
      <c r="E1001">
        <v>82.552679999999995</v>
      </c>
      <c r="G1001" s="3">
        <v>1.0316493822807299E-2</v>
      </c>
      <c r="I1001" s="11">
        <f t="shared" si="45"/>
        <v>7.7986529599431975E-3</v>
      </c>
      <c r="J1001" s="11">
        <f t="shared" si="46"/>
        <v>1.2465076294863486E-2</v>
      </c>
      <c r="K1001" s="11">
        <f t="shared" si="47"/>
        <v>1.0206362979898076E-2</v>
      </c>
    </row>
    <row r="1002" spans="1:11" x14ac:dyDescent="0.15">
      <c r="A1002" s="1">
        <v>45027</v>
      </c>
      <c r="B1002" s="1"/>
      <c r="C1002">
        <v>113.42</v>
      </c>
      <c r="D1002">
        <v>94.5</v>
      </c>
      <c r="E1002">
        <v>82.315735000000004</v>
      </c>
      <c r="G1002" s="3">
        <v>3.1367620519286901E-3</v>
      </c>
      <c r="I1002" s="11">
        <f t="shared" si="45"/>
        <v>-2.6380583890256437E-3</v>
      </c>
      <c r="J1002" s="11">
        <f t="shared" si="46"/>
        <v>2.9717682020802272E-3</v>
      </c>
      <c r="K1002" s="11">
        <f t="shared" si="47"/>
        <v>-2.8702278351229182E-3</v>
      </c>
    </row>
    <row r="1003" spans="1:11" x14ac:dyDescent="0.15">
      <c r="A1003" s="1">
        <v>45028</v>
      </c>
      <c r="B1003" s="1"/>
      <c r="C1003">
        <v>112.94</v>
      </c>
      <c r="D1003">
        <v>94.52</v>
      </c>
      <c r="E1003">
        <v>82.220955000000004</v>
      </c>
      <c r="G1003" s="3">
        <v>-2.9565777307280997E-3</v>
      </c>
      <c r="I1003" s="11">
        <f t="shared" si="45"/>
        <v>-4.2320578381238594E-3</v>
      </c>
      <c r="J1003" s="11">
        <f t="shared" si="46"/>
        <v>2.1164021164010727E-4</v>
      </c>
      <c r="K1003" s="11">
        <f t="shared" si="47"/>
        <v>-1.1514201993093609E-3</v>
      </c>
    </row>
    <row r="1004" spans="1:11" x14ac:dyDescent="0.15">
      <c r="A1004" s="1">
        <v>45029</v>
      </c>
      <c r="B1004" s="1"/>
      <c r="C1004">
        <v>111.62</v>
      </c>
      <c r="D1004">
        <v>94.14</v>
      </c>
      <c r="E1004">
        <v>82.562163999999996</v>
      </c>
      <c r="G1004" s="3">
        <v>2.3999874970130801E-3</v>
      </c>
      <c r="I1004" s="11">
        <f t="shared" si="45"/>
        <v>-1.1687621746059751E-2</v>
      </c>
      <c r="J1004" s="11">
        <f t="shared" si="46"/>
        <v>-4.0203131612356335E-3</v>
      </c>
      <c r="K1004" s="11">
        <f t="shared" si="47"/>
        <v>4.1499031481693205E-3</v>
      </c>
    </row>
    <row r="1005" spans="1:11" x14ac:dyDescent="0.15">
      <c r="A1005" s="1">
        <v>45030</v>
      </c>
      <c r="B1005" s="1"/>
      <c r="C1005">
        <v>112.98</v>
      </c>
      <c r="D1005">
        <v>88.76</v>
      </c>
      <c r="E1005">
        <v>82.884410000000003</v>
      </c>
      <c r="G1005" s="3">
        <v>7.4532052919280504E-3</v>
      </c>
      <c r="I1005" s="11">
        <f t="shared" si="45"/>
        <v>1.2184196380576884E-2</v>
      </c>
      <c r="J1005" s="11">
        <f t="shared" si="46"/>
        <v>-5.714892712980657E-2</v>
      </c>
      <c r="K1005" s="11">
        <f t="shared" si="47"/>
        <v>3.9030711452767708E-3</v>
      </c>
    </row>
    <row r="1006" spans="1:11" x14ac:dyDescent="0.15">
      <c r="A1006" s="1">
        <v>45033</v>
      </c>
      <c r="B1006" s="1"/>
      <c r="C1006">
        <v>113.6</v>
      </c>
      <c r="D1006">
        <v>85.32</v>
      </c>
      <c r="E1006">
        <v>83.500470000000007</v>
      </c>
      <c r="G1006" s="3">
        <v>-2.7422301553044997E-3</v>
      </c>
      <c r="I1006" s="11">
        <f t="shared" si="45"/>
        <v>5.4876969375110551E-3</v>
      </c>
      <c r="J1006" s="11">
        <f t="shared" si="46"/>
        <v>-3.8756196484903249E-2</v>
      </c>
      <c r="K1006" s="11">
        <f t="shared" si="47"/>
        <v>7.4327608774678033E-3</v>
      </c>
    </row>
    <row r="1007" spans="1:11" x14ac:dyDescent="0.15">
      <c r="A1007" s="1">
        <v>45034</v>
      </c>
      <c r="B1007" s="1"/>
      <c r="C1007">
        <v>114</v>
      </c>
      <c r="D1007">
        <v>88.48</v>
      </c>
      <c r="E1007">
        <v>83.149795999999995</v>
      </c>
      <c r="G1007" s="3">
        <v>4.1743112793080003E-3</v>
      </c>
      <c r="I1007" s="11">
        <f t="shared" si="45"/>
        <v>3.5211267605634866E-3</v>
      </c>
      <c r="J1007" s="11">
        <f t="shared" si="46"/>
        <v>3.7037037037037202E-2</v>
      </c>
      <c r="K1007" s="11">
        <f t="shared" si="47"/>
        <v>-4.1996649839217692E-3</v>
      </c>
    </row>
    <row r="1008" spans="1:11" x14ac:dyDescent="0.15">
      <c r="A1008" s="1">
        <v>45035</v>
      </c>
      <c r="B1008" s="1"/>
      <c r="C1008">
        <v>114.3</v>
      </c>
      <c r="D1008">
        <v>89.08</v>
      </c>
      <c r="E1008">
        <v>83.633160000000004</v>
      </c>
      <c r="G1008" s="3">
        <v>6.3762761716823393E-4</v>
      </c>
      <c r="I1008" s="11">
        <f t="shared" si="45"/>
        <v>2.6315789473683182E-3</v>
      </c>
      <c r="J1008" s="11">
        <f t="shared" si="46"/>
        <v>6.7811934900541271E-3</v>
      </c>
      <c r="K1008" s="11">
        <f t="shared" si="47"/>
        <v>5.8131712072992947E-3</v>
      </c>
    </row>
    <row r="1009" spans="1:11" x14ac:dyDescent="0.15">
      <c r="A1009" s="1">
        <v>45036</v>
      </c>
      <c r="B1009" s="1"/>
      <c r="C1009">
        <v>114.74</v>
      </c>
      <c r="D1009">
        <v>90.18</v>
      </c>
      <c r="E1009">
        <v>83.547870000000003</v>
      </c>
      <c r="G1009" s="3">
        <v>2.14886912173994E-3</v>
      </c>
      <c r="I1009" s="11">
        <f t="shared" si="45"/>
        <v>3.8495188101486111E-3</v>
      </c>
      <c r="J1009" s="11">
        <f t="shared" si="46"/>
        <v>1.2348450830714119E-2</v>
      </c>
      <c r="K1009" s="11">
        <f t="shared" si="47"/>
        <v>-1.0198108023181662E-3</v>
      </c>
    </row>
    <row r="1010" spans="1:11" x14ac:dyDescent="0.15">
      <c r="A1010" s="1">
        <v>45037</v>
      </c>
      <c r="B1010" s="1"/>
      <c r="C1010">
        <v>116.3</v>
      </c>
      <c r="D1010">
        <v>89.32</v>
      </c>
      <c r="E1010">
        <v>84.268190000000004</v>
      </c>
      <c r="G1010" s="3">
        <v>6.1394165153780796E-3</v>
      </c>
      <c r="I1010" s="11">
        <f t="shared" si="45"/>
        <v>1.359595607460351E-2</v>
      </c>
      <c r="J1010" s="11">
        <f t="shared" si="46"/>
        <v>-9.5364825903749839E-3</v>
      </c>
      <c r="K1010" s="11">
        <f t="shared" si="47"/>
        <v>8.6216440945772188E-3</v>
      </c>
    </row>
    <row r="1011" spans="1:11" x14ac:dyDescent="0.15">
      <c r="A1011" s="1">
        <v>45040</v>
      </c>
      <c r="B1011" s="1"/>
      <c r="C1011">
        <v>114.66</v>
      </c>
      <c r="D1011">
        <v>89.78</v>
      </c>
      <c r="E1011">
        <v>84.836860000000001</v>
      </c>
      <c r="G1011" s="3">
        <v>5.7760598781109098E-4</v>
      </c>
      <c r="I1011" s="11">
        <f t="shared" si="45"/>
        <v>-1.4101461736887311E-2</v>
      </c>
      <c r="J1011" s="11">
        <f t="shared" si="46"/>
        <v>5.1500223914018317E-3</v>
      </c>
      <c r="K1011" s="11">
        <f t="shared" si="47"/>
        <v>6.7483352852362177E-3</v>
      </c>
    </row>
    <row r="1012" spans="1:11" x14ac:dyDescent="0.15">
      <c r="A1012" s="1">
        <v>45041</v>
      </c>
      <c r="B1012" s="1"/>
      <c r="C1012">
        <v>115.52</v>
      </c>
      <c r="D1012">
        <v>89.1</v>
      </c>
      <c r="E1012">
        <v>88.258390000000006</v>
      </c>
      <c r="G1012" s="3">
        <v>4.0044090359323496E-3</v>
      </c>
      <c r="I1012" s="11">
        <f t="shared" si="45"/>
        <v>7.5004360718646801E-3</v>
      </c>
      <c r="J1012" s="11">
        <f t="shared" si="46"/>
        <v>-7.5740699487637508E-3</v>
      </c>
      <c r="K1012" s="11">
        <f t="shared" si="47"/>
        <v>4.0330700594057856E-2</v>
      </c>
    </row>
    <row r="1013" spans="1:11" x14ac:dyDescent="0.15">
      <c r="A1013" s="1">
        <v>45042</v>
      </c>
      <c r="B1013" s="1"/>
      <c r="C1013">
        <v>115.04</v>
      </c>
      <c r="D1013">
        <v>88.92</v>
      </c>
      <c r="E1013">
        <v>86.874619999999993</v>
      </c>
      <c r="G1013" s="3">
        <v>-1.2872634578455999E-2</v>
      </c>
      <c r="I1013" s="11">
        <f t="shared" si="45"/>
        <v>-4.1551246537395725E-3</v>
      </c>
      <c r="J1013" s="11">
        <f t="shared" si="46"/>
        <v>-2.0202020202019222E-3</v>
      </c>
      <c r="K1013" s="11">
        <f t="shared" si="47"/>
        <v>-1.5678622734903835E-2</v>
      </c>
    </row>
    <row r="1014" spans="1:11" x14ac:dyDescent="0.15">
      <c r="A1014" s="1">
        <v>45043</v>
      </c>
      <c r="B1014" s="1"/>
      <c r="C1014">
        <v>113.7</v>
      </c>
      <c r="D1014">
        <v>88.88</v>
      </c>
      <c r="E1014">
        <v>86.580794999999995</v>
      </c>
      <c r="G1014" s="3">
        <v>-2.65842846898678E-4</v>
      </c>
      <c r="I1014" s="11">
        <f t="shared" si="45"/>
        <v>-1.1648122392211469E-2</v>
      </c>
      <c r="J1014" s="11">
        <f t="shared" si="46"/>
        <v>-4.4984255510582827E-4</v>
      </c>
      <c r="K1014" s="11">
        <f t="shared" si="47"/>
        <v>-3.3821730673468942E-3</v>
      </c>
    </row>
    <row r="1015" spans="1:11" x14ac:dyDescent="0.15">
      <c r="A1015" s="1">
        <v>45044</v>
      </c>
      <c r="B1015" s="1"/>
      <c r="C1015">
        <v>114.52</v>
      </c>
      <c r="D1015">
        <v>89.72</v>
      </c>
      <c r="E1015">
        <v>86.372283999999993</v>
      </c>
      <c r="G1015" s="3">
        <v>6.6233373268853504E-3</v>
      </c>
      <c r="I1015" s="11">
        <f t="shared" si="45"/>
        <v>7.2119613016710105E-3</v>
      </c>
      <c r="J1015" s="11">
        <f t="shared" si="46"/>
        <v>9.4509450945094997E-3</v>
      </c>
      <c r="K1015" s="11">
        <f t="shared" si="47"/>
        <v>-2.4082823448318136E-3</v>
      </c>
    </row>
    <row r="1016" spans="1:11" x14ac:dyDescent="0.15">
      <c r="A1016" s="1">
        <v>45048</v>
      </c>
      <c r="B1016" s="1"/>
      <c r="C1016">
        <v>114.56</v>
      </c>
      <c r="D1016">
        <v>88.56</v>
      </c>
      <c r="E1016">
        <v>87.405379999999994</v>
      </c>
      <c r="G1016" s="3">
        <v>-1.2079292441728999E-3</v>
      </c>
      <c r="I1016" s="11">
        <f t="shared" si="45"/>
        <v>3.4928396786582105E-4</v>
      </c>
      <c r="J1016" s="11">
        <f t="shared" si="46"/>
        <v>-1.2929112795363351E-2</v>
      </c>
      <c r="K1016" s="11">
        <f t="shared" si="47"/>
        <v>1.196096655265011E-2</v>
      </c>
    </row>
    <row r="1017" spans="1:11" x14ac:dyDescent="0.15">
      <c r="A1017" s="1">
        <v>45049</v>
      </c>
      <c r="B1017" s="1"/>
      <c r="C1017">
        <v>116.12</v>
      </c>
      <c r="D1017">
        <v>89.56</v>
      </c>
      <c r="E1017">
        <v>87.680239999999998</v>
      </c>
      <c r="G1017" s="3">
        <v>7.2536392092794602E-3</v>
      </c>
      <c r="I1017" s="11">
        <f t="shared" si="45"/>
        <v>1.36173184357542E-2</v>
      </c>
      <c r="J1017" s="11">
        <f t="shared" si="46"/>
        <v>1.129177958446248E-2</v>
      </c>
      <c r="K1017" s="11">
        <f t="shared" si="47"/>
        <v>3.1446576858313868E-3</v>
      </c>
    </row>
    <row r="1018" spans="1:11" x14ac:dyDescent="0.15">
      <c r="A1018" s="1">
        <v>45050</v>
      </c>
      <c r="B1018" s="1"/>
      <c r="C1018">
        <v>115.6</v>
      </c>
      <c r="D1018">
        <v>87.92</v>
      </c>
      <c r="E1018">
        <v>87.850845000000007</v>
      </c>
      <c r="G1018" s="3">
        <v>-4.3299185493833594E-3</v>
      </c>
      <c r="I1018" s="11">
        <f t="shared" si="45"/>
        <v>-4.4781260764726882E-3</v>
      </c>
      <c r="J1018" s="11">
        <f t="shared" si="46"/>
        <v>-1.8311746315319399E-2</v>
      </c>
      <c r="K1018" s="11">
        <f t="shared" si="47"/>
        <v>1.9457633783850348E-3</v>
      </c>
    </row>
    <row r="1019" spans="1:11" x14ac:dyDescent="0.15">
      <c r="A1019" s="1">
        <v>45051</v>
      </c>
      <c r="B1019" s="1"/>
      <c r="C1019">
        <v>116.46</v>
      </c>
      <c r="D1019">
        <v>88.78</v>
      </c>
      <c r="E1019">
        <v>88.343689999999995</v>
      </c>
      <c r="G1019" s="3">
        <v>8.5431753772795497E-3</v>
      </c>
      <c r="I1019" s="11">
        <f t="shared" si="45"/>
        <v>7.4394463667819544E-3</v>
      </c>
      <c r="J1019" s="11">
        <f t="shared" si="46"/>
        <v>9.7816196542310774E-3</v>
      </c>
      <c r="K1019" s="11">
        <f t="shared" si="47"/>
        <v>5.6100200288340396E-3</v>
      </c>
    </row>
    <row r="1020" spans="1:11" x14ac:dyDescent="0.15">
      <c r="A1020" s="1">
        <v>45054</v>
      </c>
      <c r="B1020" s="1"/>
      <c r="C1020">
        <v>116.38</v>
      </c>
      <c r="D1020">
        <v>89.82</v>
      </c>
      <c r="E1020">
        <v>88.817589999999996</v>
      </c>
      <c r="G1020" s="3">
        <v>3.5490694568729398E-3</v>
      </c>
      <c r="I1020" s="11">
        <f t="shared" si="45"/>
        <v>-6.8693113515372328E-4</v>
      </c>
      <c r="J1020" s="11">
        <f t="shared" si="46"/>
        <v>1.171435007884658E-2</v>
      </c>
      <c r="K1020" s="11">
        <f t="shared" si="47"/>
        <v>5.3642767242345624E-3</v>
      </c>
    </row>
    <row r="1021" spans="1:11" x14ac:dyDescent="0.15">
      <c r="A1021" s="1">
        <v>45055</v>
      </c>
      <c r="B1021" s="1"/>
      <c r="C1021">
        <v>116.42</v>
      </c>
      <c r="D1021">
        <v>91.16</v>
      </c>
      <c r="E1021">
        <v>88.580635000000001</v>
      </c>
      <c r="G1021" s="3">
        <v>-4.2440728985548796E-3</v>
      </c>
      <c r="I1021" s="11">
        <f t="shared" si="45"/>
        <v>3.4370166695318893E-4</v>
      </c>
      <c r="J1021" s="11">
        <f t="shared" si="46"/>
        <v>1.4918726341571986E-2</v>
      </c>
      <c r="K1021" s="11">
        <f t="shared" si="47"/>
        <v>-2.6678836928585303E-3</v>
      </c>
    </row>
    <row r="1022" spans="1:11" x14ac:dyDescent="0.15">
      <c r="A1022" s="1">
        <v>45056</v>
      </c>
      <c r="B1022" s="1"/>
      <c r="C1022">
        <v>114.58</v>
      </c>
      <c r="D1022">
        <v>89.04</v>
      </c>
      <c r="E1022">
        <v>87.14</v>
      </c>
      <c r="G1022" s="3">
        <v>-8.5574680138026313E-3</v>
      </c>
      <c r="I1022" s="11">
        <f t="shared" si="45"/>
        <v>-1.5804844528431561E-2</v>
      </c>
      <c r="J1022" s="11">
        <f t="shared" si="46"/>
        <v>-2.3255813953488302E-2</v>
      </c>
      <c r="K1022" s="11">
        <f t="shared" si="47"/>
        <v>-1.6263543380559464E-2</v>
      </c>
    </row>
    <row r="1023" spans="1:11" x14ac:dyDescent="0.15">
      <c r="A1023" s="1">
        <v>45057</v>
      </c>
      <c r="B1023" s="1"/>
      <c r="C1023">
        <v>115.18</v>
      </c>
      <c r="D1023">
        <v>89.46</v>
      </c>
      <c r="E1023">
        <v>87.746579999999994</v>
      </c>
      <c r="G1023" s="3">
        <v>6.6162969267484694E-3</v>
      </c>
      <c r="I1023" s="11">
        <f t="shared" si="45"/>
        <v>5.2365159713738674E-3</v>
      </c>
      <c r="J1023" s="11">
        <f t="shared" si="46"/>
        <v>4.7169811320753041E-3</v>
      </c>
      <c r="K1023" s="11">
        <f t="shared" si="47"/>
        <v>6.9609823272893667E-3</v>
      </c>
    </row>
    <row r="1024" spans="1:11" x14ac:dyDescent="0.15">
      <c r="A1024" s="1">
        <v>45058</v>
      </c>
      <c r="B1024" s="1"/>
      <c r="C1024">
        <v>114.98</v>
      </c>
      <c r="D1024">
        <v>90</v>
      </c>
      <c r="E1024">
        <v>87.699190000000002</v>
      </c>
      <c r="G1024" s="3">
        <v>3.6239450711061899E-3</v>
      </c>
      <c r="I1024" s="11">
        <f t="shared" si="45"/>
        <v>-1.736412571627044E-3</v>
      </c>
      <c r="J1024" s="11">
        <f t="shared" si="46"/>
        <v>6.0362173038230882E-3</v>
      </c>
      <c r="K1024" s="11">
        <f t="shared" si="47"/>
        <v>-5.400780292519336E-4</v>
      </c>
    </row>
    <row r="1025" spans="1:11" x14ac:dyDescent="0.15">
      <c r="A1025" s="1">
        <v>45061</v>
      </c>
      <c r="B1025" s="1"/>
      <c r="C1025">
        <v>114.86</v>
      </c>
      <c r="D1025">
        <v>89.78</v>
      </c>
      <c r="E1025">
        <v>87.661280000000005</v>
      </c>
      <c r="G1025" s="3">
        <v>1.16942930332131E-3</v>
      </c>
      <c r="I1025" s="11">
        <f t="shared" si="45"/>
        <v>-1.0436597669160053E-3</v>
      </c>
      <c r="J1025" s="11">
        <f t="shared" si="46"/>
        <v>-2.4444444444444713E-3</v>
      </c>
      <c r="K1025" s="11">
        <f t="shared" si="47"/>
        <v>-4.3227309168991646E-4</v>
      </c>
    </row>
    <row r="1026" spans="1:11" x14ac:dyDescent="0.15">
      <c r="A1026" s="1">
        <v>45062</v>
      </c>
      <c r="B1026" s="1"/>
      <c r="C1026">
        <v>114.46</v>
      </c>
      <c r="D1026">
        <v>89.28</v>
      </c>
      <c r="E1026">
        <v>87.670760000000001</v>
      </c>
      <c r="G1026" s="3">
        <v>-5.0426633202335005E-3</v>
      </c>
      <c r="I1026" s="11">
        <f t="shared" si="45"/>
        <v>-3.4825004353126188E-3</v>
      </c>
      <c r="J1026" s="11">
        <f t="shared" si="46"/>
        <v>-5.5691690799732907E-3</v>
      </c>
      <c r="K1026" s="11">
        <f t="shared" si="47"/>
        <v>1.0814352699384244E-4</v>
      </c>
    </row>
    <row r="1027" spans="1:11" x14ac:dyDescent="0.15">
      <c r="A1027" s="1">
        <v>45063</v>
      </c>
      <c r="B1027" s="1"/>
      <c r="C1027">
        <v>113.28</v>
      </c>
      <c r="D1027">
        <v>89.4</v>
      </c>
      <c r="E1027">
        <v>86.305940000000007</v>
      </c>
      <c r="G1027" s="3">
        <v>-7.1260339096128602E-3</v>
      </c>
      <c r="I1027" s="11">
        <f t="shared" si="45"/>
        <v>-1.0309278350515427E-2</v>
      </c>
      <c r="J1027" s="11">
        <f t="shared" si="46"/>
        <v>1.3440860215054862E-3</v>
      </c>
      <c r="K1027" s="11">
        <f t="shared" si="47"/>
        <v>-1.5567562092537957E-2</v>
      </c>
    </row>
    <row r="1028" spans="1:11" x14ac:dyDescent="0.15">
      <c r="A1028" s="1">
        <v>45065</v>
      </c>
      <c r="B1028" s="1"/>
      <c r="C1028">
        <v>113.82</v>
      </c>
      <c r="D1028">
        <v>91.72</v>
      </c>
      <c r="E1028">
        <v>85.784649999999999</v>
      </c>
      <c r="G1028" s="3">
        <v>1.16616842168981E-2</v>
      </c>
      <c r="I1028" s="11">
        <f t="shared" ref="I1028:I1091" si="48">(C1028/C1027)-1</f>
        <v>4.7669491525423879E-3</v>
      </c>
      <c r="J1028" s="11">
        <f t="shared" ref="J1028:J1091" si="49">(D1028/D1027)-1</f>
        <v>2.5950782997762767E-2</v>
      </c>
      <c r="K1028" s="11">
        <f t="shared" ref="K1028:K1091" si="50">(E1028/E1027)-1</f>
        <v>-6.0400245915867012E-3</v>
      </c>
    </row>
    <row r="1029" spans="1:11" x14ac:dyDescent="0.15">
      <c r="A1029" s="1">
        <v>45068</v>
      </c>
      <c r="B1029" s="1"/>
      <c r="C1029">
        <v>112.96</v>
      </c>
      <c r="D1029">
        <v>91.16</v>
      </c>
      <c r="E1029">
        <v>86.47654</v>
      </c>
      <c r="G1029" s="3">
        <v>-1.54977021316071E-3</v>
      </c>
      <c r="I1029" s="11">
        <f t="shared" si="48"/>
        <v>-7.5557898436127147E-3</v>
      </c>
      <c r="J1029" s="11">
        <f t="shared" si="49"/>
        <v>-6.1055385957261565E-3</v>
      </c>
      <c r="K1029" s="11">
        <f t="shared" si="50"/>
        <v>8.065428954947107E-3</v>
      </c>
    </row>
    <row r="1030" spans="1:11" x14ac:dyDescent="0.15">
      <c r="A1030" s="1">
        <v>45069</v>
      </c>
      <c r="B1030" s="1"/>
      <c r="C1030">
        <v>112.42</v>
      </c>
      <c r="D1030">
        <v>92.12</v>
      </c>
      <c r="E1030">
        <v>86.068984999999998</v>
      </c>
      <c r="G1030" s="3">
        <v>-5.9139406695929396E-3</v>
      </c>
      <c r="I1030" s="11">
        <f t="shared" si="48"/>
        <v>-4.7804532577903069E-3</v>
      </c>
      <c r="J1030" s="11">
        <f t="shared" si="49"/>
        <v>1.053093462044763E-2</v>
      </c>
      <c r="K1030" s="11">
        <f t="shared" si="50"/>
        <v>-4.7128967000761302E-3</v>
      </c>
    </row>
    <row r="1031" spans="1:11" x14ac:dyDescent="0.15">
      <c r="A1031" s="1">
        <v>45070</v>
      </c>
      <c r="B1031" s="1"/>
      <c r="C1031">
        <v>112.22</v>
      </c>
      <c r="D1031">
        <v>90.26</v>
      </c>
      <c r="E1031">
        <v>85.860470000000007</v>
      </c>
      <c r="G1031" s="3">
        <v>-8.8610723345008396E-3</v>
      </c>
      <c r="I1031" s="11">
        <f t="shared" si="48"/>
        <v>-1.7790428749333564E-3</v>
      </c>
      <c r="J1031" s="11">
        <f t="shared" si="49"/>
        <v>-2.0191055145462378E-2</v>
      </c>
      <c r="K1031" s="11">
        <f t="shared" si="50"/>
        <v>-2.4226496919882434E-3</v>
      </c>
    </row>
    <row r="1032" spans="1:11" x14ac:dyDescent="0.15">
      <c r="A1032" s="1">
        <v>45071</v>
      </c>
      <c r="B1032" s="1"/>
      <c r="C1032">
        <v>111.3</v>
      </c>
      <c r="D1032">
        <v>90.12</v>
      </c>
      <c r="E1032">
        <v>83.926990000000004</v>
      </c>
      <c r="G1032" s="3">
        <v>-5.0845937882429901E-3</v>
      </c>
      <c r="I1032" s="11">
        <f t="shared" si="48"/>
        <v>-8.198182142220678E-3</v>
      </c>
      <c r="J1032" s="11">
        <f t="shared" si="49"/>
        <v>-1.5510746731663971E-3</v>
      </c>
      <c r="K1032" s="11">
        <f t="shared" si="50"/>
        <v>-2.2518861124333545E-2</v>
      </c>
    </row>
    <row r="1033" spans="1:11" x14ac:dyDescent="0.15">
      <c r="A1033" s="1">
        <v>45072</v>
      </c>
      <c r="B1033" s="1"/>
      <c r="C1033">
        <v>112.06</v>
      </c>
      <c r="D1033">
        <v>91.34</v>
      </c>
      <c r="E1033">
        <v>84.268190000000004</v>
      </c>
      <c r="G1033" s="3">
        <v>9.6230528194525197E-3</v>
      </c>
      <c r="I1033" s="11">
        <f t="shared" si="48"/>
        <v>6.8283917340521416E-3</v>
      </c>
      <c r="J1033" s="11">
        <f t="shared" si="49"/>
        <v>1.3537505548157913E-2</v>
      </c>
      <c r="K1033" s="11">
        <f t="shared" si="50"/>
        <v>4.0654383053650989E-3</v>
      </c>
    </row>
    <row r="1034" spans="1:11" x14ac:dyDescent="0.15">
      <c r="A1034" s="1">
        <v>45076</v>
      </c>
      <c r="B1034" s="1"/>
      <c r="C1034">
        <v>108.34</v>
      </c>
      <c r="D1034">
        <v>91.96</v>
      </c>
      <c r="E1034">
        <v>82.476849999999999</v>
      </c>
      <c r="G1034" s="3">
        <v>-1.3275413075796301E-2</v>
      </c>
      <c r="I1034" s="11">
        <f t="shared" si="48"/>
        <v>-3.3196501873996032E-2</v>
      </c>
      <c r="J1034" s="11">
        <f t="shared" si="49"/>
        <v>6.7878257061526615E-3</v>
      </c>
      <c r="K1034" s="11">
        <f t="shared" si="50"/>
        <v>-2.1257606221280034E-2</v>
      </c>
    </row>
    <row r="1035" spans="1:11" x14ac:dyDescent="0.15">
      <c r="A1035" s="1">
        <v>45077</v>
      </c>
      <c r="B1035" s="1"/>
      <c r="C1035">
        <v>107.9</v>
      </c>
      <c r="D1035">
        <v>91.22</v>
      </c>
      <c r="E1035">
        <v>82.609549999999999</v>
      </c>
      <c r="G1035" s="3">
        <v>-5.72165473633412E-3</v>
      </c>
      <c r="I1035" s="11">
        <f t="shared" si="48"/>
        <v>-4.061288536090113E-3</v>
      </c>
      <c r="J1035" s="11">
        <f t="shared" si="49"/>
        <v>-8.0469769464984742E-3</v>
      </c>
      <c r="K1035" s="11">
        <f t="shared" si="50"/>
        <v>1.6089363257689726E-3</v>
      </c>
    </row>
    <row r="1036" spans="1:11" x14ac:dyDescent="0.15">
      <c r="A1036" s="1">
        <v>45078</v>
      </c>
      <c r="B1036" s="1"/>
      <c r="C1036">
        <v>108.78</v>
      </c>
      <c r="D1036">
        <v>92.78</v>
      </c>
      <c r="E1036">
        <v>83.462559999999996</v>
      </c>
      <c r="G1036" s="3">
        <v>6.9873763039711703E-3</v>
      </c>
      <c r="I1036" s="11">
        <f t="shared" si="48"/>
        <v>8.1556997219647265E-3</v>
      </c>
      <c r="J1036" s="11">
        <f t="shared" si="49"/>
        <v>1.7101512826134702E-2</v>
      </c>
      <c r="K1036" s="11">
        <f t="shared" si="50"/>
        <v>1.0325803735766526E-2</v>
      </c>
    </row>
    <row r="1037" spans="1:11" x14ac:dyDescent="0.15">
      <c r="A1037" s="1">
        <v>45079</v>
      </c>
      <c r="B1037" s="1"/>
      <c r="C1037">
        <v>109.6</v>
      </c>
      <c r="D1037">
        <v>93.2</v>
      </c>
      <c r="E1037">
        <v>84.704170000000005</v>
      </c>
      <c r="G1037" s="3">
        <v>1.3019466269218001E-2</v>
      </c>
      <c r="I1037" s="11">
        <f t="shared" si="48"/>
        <v>7.5381503952931528E-3</v>
      </c>
      <c r="J1037" s="11">
        <f t="shared" si="49"/>
        <v>4.5268376805345234E-3</v>
      </c>
      <c r="K1037" s="11">
        <f t="shared" si="50"/>
        <v>1.4876251099894544E-2</v>
      </c>
    </row>
    <row r="1038" spans="1:11" x14ac:dyDescent="0.15">
      <c r="A1038" s="1">
        <v>45082</v>
      </c>
      <c r="B1038" s="1"/>
      <c r="C1038">
        <v>108.78</v>
      </c>
      <c r="D1038">
        <v>92.28</v>
      </c>
      <c r="E1038">
        <v>85.661439999999999</v>
      </c>
      <c r="G1038" s="3">
        <v>-2.4770993871657803E-3</v>
      </c>
      <c r="I1038" s="11">
        <f t="shared" si="48"/>
        <v>-7.481751824817473E-3</v>
      </c>
      <c r="J1038" s="11">
        <f t="shared" si="49"/>
        <v>-9.8712446351931771E-3</v>
      </c>
      <c r="K1038" s="11">
        <f t="shared" si="50"/>
        <v>1.1301332626244998E-2</v>
      </c>
    </row>
    <row r="1039" spans="1:11" x14ac:dyDescent="0.15">
      <c r="A1039" s="1">
        <v>45083</v>
      </c>
      <c r="B1039" s="1"/>
      <c r="C1039">
        <v>109.16</v>
      </c>
      <c r="D1039">
        <v>92.44</v>
      </c>
      <c r="E1039">
        <v>85.794129999999996</v>
      </c>
      <c r="G1039" s="3">
        <v>4.66632053213755E-3</v>
      </c>
      <c r="I1039" s="11">
        <f t="shared" si="48"/>
        <v>3.4932892075749677E-3</v>
      </c>
      <c r="J1039" s="11">
        <f t="shared" si="49"/>
        <v>1.7338534893800439E-3</v>
      </c>
      <c r="K1039" s="11">
        <f t="shared" si="50"/>
        <v>1.5490050132240807E-3</v>
      </c>
    </row>
    <row r="1040" spans="1:11" x14ac:dyDescent="0.15">
      <c r="A1040" s="1">
        <v>45084</v>
      </c>
      <c r="B1040" s="1"/>
      <c r="C1040">
        <v>107.82</v>
      </c>
      <c r="D1040">
        <v>91.26</v>
      </c>
      <c r="E1040">
        <v>84.827385000000007</v>
      </c>
      <c r="G1040" s="3">
        <v>-1.0477450062497401E-2</v>
      </c>
      <c r="I1040" s="11">
        <f t="shared" si="48"/>
        <v>-1.2275558812751997E-2</v>
      </c>
      <c r="J1040" s="11">
        <f t="shared" si="49"/>
        <v>-1.2765036780614358E-2</v>
      </c>
      <c r="K1040" s="11">
        <f t="shared" si="50"/>
        <v>-1.1268195155076377E-2</v>
      </c>
    </row>
    <row r="1041" spans="1:11" x14ac:dyDescent="0.15">
      <c r="A1041" s="1">
        <v>45085</v>
      </c>
      <c r="B1041" s="1"/>
      <c r="C1041">
        <v>107</v>
      </c>
      <c r="D1041">
        <v>89.7</v>
      </c>
      <c r="E1041">
        <v>85.651960000000003</v>
      </c>
      <c r="G1041" s="3">
        <v>-3.45507057023775E-3</v>
      </c>
      <c r="I1041" s="11">
        <f t="shared" si="48"/>
        <v>-7.6052680393247085E-3</v>
      </c>
      <c r="J1041" s="11">
        <f t="shared" si="49"/>
        <v>-1.7094017094017144E-2</v>
      </c>
      <c r="K1041" s="11">
        <f t="shared" si="50"/>
        <v>9.7206226503385729E-3</v>
      </c>
    </row>
    <row r="1042" spans="1:11" x14ac:dyDescent="0.15">
      <c r="A1042" s="1">
        <v>45086</v>
      </c>
      <c r="B1042" s="1"/>
      <c r="C1042">
        <v>107.16</v>
      </c>
      <c r="D1042">
        <v>88.14</v>
      </c>
      <c r="E1042">
        <v>85.462400000000002</v>
      </c>
      <c r="G1042" s="3">
        <v>-4.8172363586999004E-3</v>
      </c>
      <c r="I1042" s="11">
        <f t="shared" si="48"/>
        <v>1.4953271028037562E-3</v>
      </c>
      <c r="J1042" s="11">
        <f t="shared" si="49"/>
        <v>-1.7391304347826098E-2</v>
      </c>
      <c r="K1042" s="11">
        <f t="shared" si="50"/>
        <v>-2.2131425830769214E-3</v>
      </c>
    </row>
    <row r="1043" spans="1:11" x14ac:dyDescent="0.15">
      <c r="A1043" s="1">
        <v>45089</v>
      </c>
      <c r="B1043" s="1"/>
      <c r="C1043">
        <v>107.16</v>
      </c>
      <c r="D1043">
        <v>88.38</v>
      </c>
      <c r="E1043">
        <v>86.09742</v>
      </c>
      <c r="G1043" s="3">
        <v>4.1603975689163903E-3</v>
      </c>
      <c r="I1043" s="11">
        <f t="shared" si="48"/>
        <v>0</v>
      </c>
      <c r="J1043" s="11">
        <f t="shared" si="49"/>
        <v>2.7229407760380742E-3</v>
      </c>
      <c r="K1043" s="11">
        <f t="shared" si="50"/>
        <v>7.4304021417606059E-3</v>
      </c>
    </row>
    <row r="1044" spans="1:11" x14ac:dyDescent="0.15">
      <c r="A1044" s="1">
        <v>45090</v>
      </c>
      <c r="B1044" s="1"/>
      <c r="C1044">
        <v>106.64</v>
      </c>
      <c r="D1044">
        <v>88.46</v>
      </c>
      <c r="E1044">
        <v>85.291799999999995</v>
      </c>
      <c r="G1044" s="3">
        <v>2.3027461560041203E-3</v>
      </c>
      <c r="I1044" s="11">
        <f t="shared" si="48"/>
        <v>-4.8525569242253708E-3</v>
      </c>
      <c r="J1044" s="11">
        <f t="shared" si="49"/>
        <v>9.0518216791135586E-4</v>
      </c>
      <c r="K1044" s="11">
        <f t="shared" si="50"/>
        <v>-9.3570748113009916E-3</v>
      </c>
    </row>
    <row r="1045" spans="1:11" x14ac:dyDescent="0.15">
      <c r="A1045" s="1">
        <v>45091</v>
      </c>
      <c r="B1045" s="1"/>
      <c r="C1045">
        <v>106.52</v>
      </c>
      <c r="D1045">
        <v>88.46</v>
      </c>
      <c r="E1045">
        <v>84.979033999999999</v>
      </c>
      <c r="G1045" s="3">
        <v>-4.3229528675119396E-3</v>
      </c>
      <c r="I1045" s="11">
        <f t="shared" si="48"/>
        <v>-1.1252813203300738E-3</v>
      </c>
      <c r="J1045" s="11">
        <f t="shared" si="49"/>
        <v>0</v>
      </c>
      <c r="K1045" s="11">
        <f t="shared" si="50"/>
        <v>-3.6670113656881442E-3</v>
      </c>
    </row>
    <row r="1046" spans="1:11" x14ac:dyDescent="0.15">
      <c r="A1046" s="1">
        <v>45092</v>
      </c>
      <c r="B1046" s="1"/>
      <c r="C1046">
        <v>107.92</v>
      </c>
      <c r="D1046">
        <v>88.26</v>
      </c>
      <c r="E1046">
        <v>85.651960000000003</v>
      </c>
      <c r="G1046" s="3">
        <v>2.1747413791872701E-3</v>
      </c>
      <c r="I1046" s="11">
        <f t="shared" si="48"/>
        <v>1.3143071723620059E-2</v>
      </c>
      <c r="J1046" s="11">
        <f t="shared" si="49"/>
        <v>-2.2609088853717818E-3</v>
      </c>
      <c r="K1046" s="11">
        <f t="shared" si="50"/>
        <v>7.9187296951386266E-3</v>
      </c>
    </row>
    <row r="1047" spans="1:11" x14ac:dyDescent="0.15">
      <c r="A1047" s="1">
        <v>45093</v>
      </c>
      <c r="B1047" s="1"/>
      <c r="C1047">
        <v>108.06</v>
      </c>
      <c r="D1047">
        <v>88.32</v>
      </c>
      <c r="E1047">
        <v>86.021609999999995</v>
      </c>
      <c r="G1047" s="3">
        <v>7.3813623438627697E-3</v>
      </c>
      <c r="I1047" s="11">
        <f t="shared" si="48"/>
        <v>1.2972572275760097E-3</v>
      </c>
      <c r="J1047" s="11">
        <f t="shared" si="49"/>
        <v>6.7980965329694776E-4</v>
      </c>
      <c r="K1047" s="11">
        <f t="shared" si="50"/>
        <v>4.3157214382483211E-3</v>
      </c>
    </row>
    <row r="1048" spans="1:11" x14ac:dyDescent="0.15">
      <c r="A1048" s="1">
        <v>45097</v>
      </c>
      <c r="B1048" s="1"/>
      <c r="C1048">
        <v>107.36</v>
      </c>
      <c r="D1048">
        <v>87.64</v>
      </c>
      <c r="E1048">
        <v>85.926829999999995</v>
      </c>
      <c r="G1048" s="3">
        <v>-1.4960642039734399E-2</v>
      </c>
      <c r="I1048" s="11">
        <f t="shared" si="48"/>
        <v>-6.4778826577827076E-3</v>
      </c>
      <c r="J1048" s="11">
        <f t="shared" si="49"/>
        <v>-7.699275362318736E-3</v>
      </c>
      <c r="K1048" s="11">
        <f t="shared" si="50"/>
        <v>-1.1018161599161136E-3</v>
      </c>
    </row>
    <row r="1049" spans="1:11" x14ac:dyDescent="0.15">
      <c r="A1049" s="1">
        <v>45098</v>
      </c>
      <c r="B1049" s="1"/>
      <c r="C1049">
        <v>108.1</v>
      </c>
      <c r="D1049">
        <v>87.24</v>
      </c>
      <c r="E1049">
        <v>85.794129999999996</v>
      </c>
      <c r="G1049" s="3">
        <v>-3.7683045188687801E-3</v>
      </c>
      <c r="I1049" s="11">
        <f t="shared" si="48"/>
        <v>6.892697466467812E-3</v>
      </c>
      <c r="J1049" s="11">
        <f t="shared" si="49"/>
        <v>-4.5641259698768755E-3</v>
      </c>
      <c r="K1049" s="11">
        <f t="shared" si="50"/>
        <v>-1.5443371994521282E-3</v>
      </c>
    </row>
    <row r="1050" spans="1:11" x14ac:dyDescent="0.15">
      <c r="A1050" s="1">
        <v>45099</v>
      </c>
      <c r="B1050" s="1"/>
      <c r="C1050">
        <v>108.18</v>
      </c>
      <c r="D1050">
        <v>87.72</v>
      </c>
      <c r="E1050">
        <v>85.358149999999995</v>
      </c>
      <c r="G1050" s="3">
        <v>8.7426876877838501E-4</v>
      </c>
      <c r="I1050" s="11">
        <f t="shared" si="48"/>
        <v>7.4005550416300636E-4</v>
      </c>
      <c r="J1050" s="11">
        <f t="shared" si="49"/>
        <v>5.5020632737277086E-3</v>
      </c>
      <c r="K1050" s="11">
        <f t="shared" si="50"/>
        <v>-5.0816996454186025E-3</v>
      </c>
    </row>
    <row r="1051" spans="1:11" x14ac:dyDescent="0.15">
      <c r="A1051" s="1">
        <v>45100</v>
      </c>
      <c r="B1051" s="1"/>
      <c r="C1051">
        <v>108.78</v>
      </c>
      <c r="D1051">
        <v>88.5</v>
      </c>
      <c r="E1051">
        <v>85.955259999999996</v>
      </c>
      <c r="G1051" s="3">
        <v>3.3801891460480899E-3</v>
      </c>
      <c r="I1051" s="11">
        <f t="shared" si="48"/>
        <v>5.5463117027176878E-3</v>
      </c>
      <c r="J1051" s="11">
        <f t="shared" si="49"/>
        <v>8.8919288645690209E-3</v>
      </c>
      <c r="K1051" s="11">
        <f t="shared" si="50"/>
        <v>6.9953484230855789E-3</v>
      </c>
    </row>
    <row r="1052" spans="1:11" x14ac:dyDescent="0.15">
      <c r="A1052" s="1">
        <v>45103</v>
      </c>
      <c r="B1052" s="1"/>
      <c r="C1052">
        <v>108</v>
      </c>
      <c r="D1052">
        <v>88.04</v>
      </c>
      <c r="E1052">
        <v>84.277664000000001</v>
      </c>
      <c r="G1052" s="3">
        <v>-7.0684601680663902E-3</v>
      </c>
      <c r="I1052" s="11">
        <f t="shared" si="48"/>
        <v>-7.1704357418643783E-3</v>
      </c>
      <c r="J1052" s="11">
        <f t="shared" si="49"/>
        <v>-5.1977401129942313E-3</v>
      </c>
      <c r="K1052" s="11">
        <f t="shared" si="50"/>
        <v>-1.9517083654915335E-2</v>
      </c>
    </row>
    <row r="1053" spans="1:11" x14ac:dyDescent="0.15">
      <c r="A1053" s="1">
        <v>45104</v>
      </c>
      <c r="B1053" s="1"/>
      <c r="C1053">
        <v>107.9</v>
      </c>
      <c r="D1053">
        <v>89.42</v>
      </c>
      <c r="E1053">
        <v>84.088104000000001</v>
      </c>
      <c r="G1053" s="3">
        <v>6.73530384214249E-5</v>
      </c>
      <c r="I1053" s="11">
        <f t="shared" si="48"/>
        <v>-9.2592592592588563E-4</v>
      </c>
      <c r="J1053" s="11">
        <f t="shared" si="49"/>
        <v>1.5674693321217514E-2</v>
      </c>
      <c r="K1053" s="11">
        <f t="shared" si="50"/>
        <v>-2.2492317774730486E-3</v>
      </c>
    </row>
    <row r="1054" spans="1:11" x14ac:dyDescent="0.15">
      <c r="A1054" s="1">
        <v>45105</v>
      </c>
      <c r="B1054" s="1"/>
      <c r="C1054">
        <v>106.98</v>
      </c>
      <c r="D1054">
        <v>89.08</v>
      </c>
      <c r="E1054">
        <v>83.908029999999997</v>
      </c>
      <c r="G1054" s="3">
        <v>3.6699391444212598E-3</v>
      </c>
      <c r="I1054" s="11">
        <f t="shared" si="48"/>
        <v>-8.5264133456904867E-3</v>
      </c>
      <c r="J1054" s="11">
        <f t="shared" si="49"/>
        <v>-3.8022813688213253E-3</v>
      </c>
      <c r="K1054" s="11">
        <f t="shared" si="50"/>
        <v>-2.14149197608271E-3</v>
      </c>
    </row>
    <row r="1055" spans="1:11" x14ac:dyDescent="0.15">
      <c r="A1055" s="1">
        <v>45106</v>
      </c>
      <c r="B1055" s="1"/>
      <c r="C1055">
        <v>106.92</v>
      </c>
      <c r="D1055">
        <v>89.72</v>
      </c>
      <c r="E1055">
        <v>84.476699999999994</v>
      </c>
      <c r="G1055" s="3">
        <v>-1.1658845245677799E-3</v>
      </c>
      <c r="I1055" s="11">
        <f t="shared" si="48"/>
        <v>-5.6085249579362895E-4</v>
      </c>
      <c r="J1055" s="11">
        <f t="shared" si="49"/>
        <v>7.1845532105971888E-3</v>
      </c>
      <c r="K1055" s="11">
        <f t="shared" si="50"/>
        <v>6.7773012904723817E-3</v>
      </c>
    </row>
    <row r="1056" spans="1:11" x14ac:dyDescent="0.15">
      <c r="A1056" s="1">
        <v>45107</v>
      </c>
      <c r="B1056" s="1"/>
      <c r="C1056">
        <v>107.6</v>
      </c>
      <c r="D1056">
        <v>90.04</v>
      </c>
      <c r="E1056">
        <v>85.301280000000006</v>
      </c>
      <c r="G1056" s="3">
        <v>9.8277934809953803E-3</v>
      </c>
      <c r="I1056" s="11">
        <f t="shared" si="48"/>
        <v>6.3598952487839977E-3</v>
      </c>
      <c r="J1056" s="11">
        <f t="shared" si="49"/>
        <v>3.5666518056176599E-3</v>
      </c>
      <c r="K1056" s="11">
        <f t="shared" si="50"/>
        <v>9.7610346995089525E-3</v>
      </c>
    </row>
    <row r="1057" spans="1:11" x14ac:dyDescent="0.15">
      <c r="A1057" s="1">
        <v>45110</v>
      </c>
      <c r="B1057" s="1"/>
      <c r="C1057">
        <v>107.84</v>
      </c>
      <c r="D1057">
        <v>90.46</v>
      </c>
      <c r="E1057">
        <v>83.917500000000004</v>
      </c>
      <c r="G1057" s="3">
        <v>-5.4197514616011102E-3</v>
      </c>
      <c r="I1057" s="11">
        <f t="shared" si="48"/>
        <v>2.2304832713755385E-3</v>
      </c>
      <c r="J1057" s="11">
        <f t="shared" si="49"/>
        <v>4.6645935139937311E-3</v>
      </c>
      <c r="K1057" s="11">
        <f t="shared" si="50"/>
        <v>-1.6222265363427191E-2</v>
      </c>
    </row>
    <row r="1058" spans="1:11" x14ac:dyDescent="0.15">
      <c r="A1058" s="1">
        <v>45112</v>
      </c>
      <c r="B1058" s="1"/>
      <c r="C1058">
        <v>106.9</v>
      </c>
      <c r="D1058">
        <v>88.48</v>
      </c>
      <c r="E1058">
        <v>84.315574999999995</v>
      </c>
      <c r="G1058" s="3">
        <v>-2.2494834034740797E-3</v>
      </c>
      <c r="I1058" s="11">
        <f t="shared" si="48"/>
        <v>-8.7166172106825091E-3</v>
      </c>
      <c r="J1058" s="11">
        <f t="shared" si="49"/>
        <v>-2.1888127349104503E-2</v>
      </c>
      <c r="K1058" s="11">
        <f t="shared" si="50"/>
        <v>4.7436470342894221E-3</v>
      </c>
    </row>
    <row r="1059" spans="1:11" x14ac:dyDescent="0.15">
      <c r="A1059" s="1">
        <v>45113</v>
      </c>
      <c r="B1059" s="1"/>
      <c r="C1059">
        <v>106.08</v>
      </c>
      <c r="D1059">
        <v>86.8</v>
      </c>
      <c r="E1059">
        <v>83.092926000000006</v>
      </c>
      <c r="G1059" s="3">
        <v>-1.8503861564168202E-2</v>
      </c>
      <c r="I1059" s="11">
        <f t="shared" si="48"/>
        <v>-7.670720299345235E-3</v>
      </c>
      <c r="J1059" s="11">
        <f t="shared" si="49"/>
        <v>-1.8987341772152E-2</v>
      </c>
      <c r="K1059" s="11">
        <f t="shared" si="50"/>
        <v>-1.450086772224457E-2</v>
      </c>
    </row>
    <row r="1060" spans="1:11" x14ac:dyDescent="0.15">
      <c r="A1060" s="1">
        <v>45114</v>
      </c>
      <c r="B1060" s="1"/>
      <c r="C1060">
        <v>104.66</v>
      </c>
      <c r="D1060">
        <v>88.84</v>
      </c>
      <c r="E1060">
        <v>80.477019999999996</v>
      </c>
      <c r="G1060" s="3">
        <v>-1.0183183486358801E-2</v>
      </c>
      <c r="I1060" s="11">
        <f t="shared" si="48"/>
        <v>-1.3386123680241391E-2</v>
      </c>
      <c r="J1060" s="11">
        <f t="shared" si="49"/>
        <v>2.3502304147465569E-2</v>
      </c>
      <c r="K1060" s="11">
        <f t="shared" si="50"/>
        <v>-3.1481693158813662E-2</v>
      </c>
    </row>
    <row r="1061" spans="1:11" x14ac:dyDescent="0.15">
      <c r="A1061" s="1">
        <v>45117</v>
      </c>
      <c r="B1061" s="1"/>
      <c r="C1061">
        <v>105.58</v>
      </c>
      <c r="D1061">
        <v>88.6</v>
      </c>
      <c r="E1061">
        <v>81.301599999999993</v>
      </c>
      <c r="G1061" s="3">
        <v>4.3313626593122203E-3</v>
      </c>
      <c r="I1061" s="11">
        <f t="shared" si="48"/>
        <v>8.7903688133001978E-3</v>
      </c>
      <c r="J1061" s="11">
        <f t="shared" si="49"/>
        <v>-2.7014858171995337E-3</v>
      </c>
      <c r="K1061" s="11">
        <f t="shared" si="50"/>
        <v>1.0246154740819247E-2</v>
      </c>
    </row>
    <row r="1062" spans="1:11" x14ac:dyDescent="0.15">
      <c r="A1062" s="1">
        <v>45118</v>
      </c>
      <c r="B1062" s="1"/>
      <c r="C1062">
        <v>105.08</v>
      </c>
      <c r="D1062">
        <v>89.16</v>
      </c>
      <c r="E1062">
        <v>81.102559999999997</v>
      </c>
      <c r="G1062" s="3">
        <v>3.7155868982092699E-3</v>
      </c>
      <c r="I1062" s="11">
        <f t="shared" si="48"/>
        <v>-4.73574540632693E-3</v>
      </c>
      <c r="J1062" s="11">
        <f t="shared" si="49"/>
        <v>6.3205417607223868E-3</v>
      </c>
      <c r="K1062" s="11">
        <f t="shared" si="50"/>
        <v>-2.4481683017307798E-3</v>
      </c>
    </row>
    <row r="1063" spans="1:11" x14ac:dyDescent="0.15">
      <c r="A1063" s="1">
        <v>45119</v>
      </c>
      <c r="B1063" s="1"/>
      <c r="C1063">
        <v>104.7</v>
      </c>
      <c r="D1063">
        <v>90.48</v>
      </c>
      <c r="E1063">
        <v>80.600234999999998</v>
      </c>
      <c r="G1063" s="3">
        <v>5.1489161254323302E-3</v>
      </c>
      <c r="I1063" s="11">
        <f t="shared" si="48"/>
        <v>-3.6162923486866561E-3</v>
      </c>
      <c r="J1063" s="11">
        <f t="shared" si="49"/>
        <v>1.4804845222072816E-2</v>
      </c>
      <c r="K1063" s="11">
        <f t="shared" si="50"/>
        <v>-6.1937009140031751E-3</v>
      </c>
    </row>
    <row r="1064" spans="1:11" x14ac:dyDescent="0.15">
      <c r="A1064" s="1">
        <v>45120</v>
      </c>
      <c r="B1064" s="1"/>
      <c r="C1064">
        <v>105.1</v>
      </c>
      <c r="D1064">
        <v>90.62</v>
      </c>
      <c r="E1064">
        <v>80.183205000000001</v>
      </c>
      <c r="G1064" s="3">
        <v>2.3810064905260798E-4</v>
      </c>
      <c r="I1064" s="11">
        <f t="shared" si="48"/>
        <v>3.8204393505252288E-3</v>
      </c>
      <c r="J1064" s="11">
        <f t="shared" si="49"/>
        <v>1.5473032714412582E-3</v>
      </c>
      <c r="K1064" s="11">
        <f t="shared" si="50"/>
        <v>-5.1740543932656813E-3</v>
      </c>
    </row>
    <row r="1065" spans="1:11" x14ac:dyDescent="0.15">
      <c r="A1065" s="1">
        <v>45121</v>
      </c>
      <c r="B1065" s="1"/>
      <c r="C1065">
        <v>105.2</v>
      </c>
      <c r="D1065">
        <v>90.14</v>
      </c>
      <c r="E1065">
        <v>80.524410000000003</v>
      </c>
      <c r="G1065" s="3">
        <v>8.0327579318259998E-3</v>
      </c>
      <c r="I1065" s="11">
        <f t="shared" si="48"/>
        <v>9.5147478591828261E-4</v>
      </c>
      <c r="J1065" s="11">
        <f t="shared" si="49"/>
        <v>-5.2968439638049203E-3</v>
      </c>
      <c r="K1065" s="11">
        <f t="shared" si="50"/>
        <v>4.2553175568376123E-3</v>
      </c>
    </row>
    <row r="1066" spans="1:11" x14ac:dyDescent="0.15">
      <c r="A1066" s="1">
        <v>45124</v>
      </c>
      <c r="B1066" s="1"/>
      <c r="C1066">
        <v>104.74</v>
      </c>
      <c r="D1066">
        <v>90.38</v>
      </c>
      <c r="E1066">
        <v>80.486496000000002</v>
      </c>
      <c r="G1066" s="3">
        <v>-1.20600043500417E-2</v>
      </c>
      <c r="I1066" s="11">
        <f t="shared" si="48"/>
        <v>-4.3726235741445851E-3</v>
      </c>
      <c r="J1066" s="11">
        <f t="shared" si="49"/>
        <v>2.6625249611713642E-3</v>
      </c>
      <c r="K1066" s="11">
        <f t="shared" si="50"/>
        <v>-4.7083859416041651E-4</v>
      </c>
    </row>
    <row r="1067" spans="1:11" x14ac:dyDescent="0.15">
      <c r="A1067" s="1">
        <v>45125</v>
      </c>
      <c r="B1067" s="1"/>
      <c r="C1067">
        <v>104.38</v>
      </c>
      <c r="D1067">
        <v>91</v>
      </c>
      <c r="E1067">
        <v>84.220794999999995</v>
      </c>
      <c r="G1067" s="3">
        <v>1.1602001542066101E-2</v>
      </c>
      <c r="I1067" s="11">
        <f t="shared" si="48"/>
        <v>-3.4370822990261729E-3</v>
      </c>
      <c r="J1067" s="11">
        <f t="shared" si="49"/>
        <v>6.8599247621154991E-3</v>
      </c>
      <c r="K1067" s="11">
        <f t="shared" si="50"/>
        <v>4.6396590553525741E-2</v>
      </c>
    </row>
    <row r="1068" spans="1:11" x14ac:dyDescent="0.15">
      <c r="A1068" s="1">
        <v>45126</v>
      </c>
      <c r="B1068" s="1"/>
      <c r="C1068">
        <v>104.76</v>
      </c>
      <c r="D1068">
        <v>91</v>
      </c>
      <c r="E1068">
        <v>84.306089999999998</v>
      </c>
      <c r="G1068" s="3">
        <v>1.4951479751863499E-3</v>
      </c>
      <c r="I1068" s="11">
        <f t="shared" si="48"/>
        <v>3.6405441655491533E-3</v>
      </c>
      <c r="J1068" s="11">
        <f t="shared" si="49"/>
        <v>0</v>
      </c>
      <c r="K1068" s="11">
        <f t="shared" si="50"/>
        <v>1.0127546290676914E-3</v>
      </c>
    </row>
    <row r="1069" spans="1:11" x14ac:dyDescent="0.15">
      <c r="A1069" s="1">
        <v>45127</v>
      </c>
      <c r="B1069" s="1"/>
      <c r="C1069">
        <v>104.06</v>
      </c>
      <c r="D1069">
        <v>92.54</v>
      </c>
      <c r="E1069">
        <v>86.201674999999994</v>
      </c>
      <c r="G1069" s="3">
        <v>7.3203632646248098E-3</v>
      </c>
      <c r="I1069" s="11">
        <f t="shared" si="48"/>
        <v>-6.6819396716304436E-3</v>
      </c>
      <c r="J1069" s="11">
        <f t="shared" si="49"/>
        <v>1.6923076923077041E-2</v>
      </c>
      <c r="K1069" s="11">
        <f t="shared" si="50"/>
        <v>2.2484555979289222E-2</v>
      </c>
    </row>
    <row r="1070" spans="1:11" x14ac:dyDescent="0.15">
      <c r="A1070" s="1">
        <v>45128</v>
      </c>
      <c r="B1070" s="1"/>
      <c r="C1070">
        <v>104.66</v>
      </c>
      <c r="D1070">
        <v>93.16</v>
      </c>
      <c r="E1070">
        <v>86.504974000000004</v>
      </c>
      <c r="G1070" s="3">
        <v>5.2012093472542098E-4</v>
      </c>
      <c r="I1070" s="11">
        <f t="shared" si="48"/>
        <v>5.7659042859887766E-3</v>
      </c>
      <c r="J1070" s="11">
        <f t="shared" si="49"/>
        <v>6.6998054895179848E-3</v>
      </c>
      <c r="K1070" s="11">
        <f t="shared" si="50"/>
        <v>3.5184815144253534E-3</v>
      </c>
    </row>
    <row r="1071" spans="1:11" x14ac:dyDescent="0.15">
      <c r="A1071" s="1">
        <v>45131</v>
      </c>
      <c r="B1071" s="1"/>
      <c r="C1071">
        <v>104.4</v>
      </c>
      <c r="D1071">
        <v>93.28</v>
      </c>
      <c r="E1071">
        <v>86.059520000000006</v>
      </c>
      <c r="G1071" s="3">
        <v>-2.6500966993928598E-3</v>
      </c>
      <c r="I1071" s="11">
        <f t="shared" si="48"/>
        <v>-2.4842346646282154E-3</v>
      </c>
      <c r="J1071" s="11">
        <f t="shared" si="49"/>
        <v>1.2881064834693312E-3</v>
      </c>
      <c r="K1071" s="11">
        <f t="shared" si="50"/>
        <v>-5.149461116536469E-3</v>
      </c>
    </row>
    <row r="1072" spans="1:11" x14ac:dyDescent="0.15">
      <c r="A1072" s="1">
        <v>45132</v>
      </c>
      <c r="B1072" s="1"/>
      <c r="C1072">
        <v>104.6</v>
      </c>
      <c r="D1072">
        <v>93.54</v>
      </c>
      <c r="E1072">
        <v>86.031075000000001</v>
      </c>
      <c r="G1072" s="3">
        <v>4.8069802067631697E-3</v>
      </c>
      <c r="I1072" s="11">
        <f t="shared" si="48"/>
        <v>1.9157088122603305E-3</v>
      </c>
      <c r="J1072" s="11">
        <f t="shared" si="49"/>
        <v>2.7873070325901139E-3</v>
      </c>
      <c r="K1072" s="11">
        <f t="shared" si="50"/>
        <v>-3.3052705848235497E-4</v>
      </c>
    </row>
    <row r="1073" spans="1:11" x14ac:dyDescent="0.15">
      <c r="A1073" s="1">
        <v>45133</v>
      </c>
      <c r="B1073" s="1"/>
      <c r="C1073">
        <v>105.24</v>
      </c>
      <c r="D1073">
        <v>93.44</v>
      </c>
      <c r="E1073">
        <v>85.054850000000002</v>
      </c>
      <c r="G1073" s="3">
        <v>-4.2613924121829199E-3</v>
      </c>
      <c r="I1073" s="11">
        <f t="shared" si="48"/>
        <v>6.1185468451243619E-3</v>
      </c>
      <c r="J1073" s="11">
        <f t="shared" si="49"/>
        <v>-1.0690613641224367E-3</v>
      </c>
      <c r="K1073" s="11">
        <f t="shared" si="50"/>
        <v>-1.1347353267409432E-2</v>
      </c>
    </row>
    <row r="1074" spans="1:11" x14ac:dyDescent="0.15">
      <c r="A1074" s="1">
        <v>45134</v>
      </c>
      <c r="B1074" s="1"/>
      <c r="C1074">
        <v>108</v>
      </c>
      <c r="D1074">
        <v>93.38</v>
      </c>
      <c r="E1074">
        <v>86.012119999999996</v>
      </c>
      <c r="G1074" s="3">
        <v>1.6959006380262199E-2</v>
      </c>
      <c r="I1074" s="11">
        <f t="shared" si="48"/>
        <v>2.6225769669327326E-2</v>
      </c>
      <c r="J1074" s="11">
        <f t="shared" si="49"/>
        <v>-6.4212328767121463E-4</v>
      </c>
      <c r="K1074" s="11">
        <f t="shared" si="50"/>
        <v>1.1254737384170266E-2</v>
      </c>
    </row>
    <row r="1075" spans="1:11" x14ac:dyDescent="0.15">
      <c r="A1075" s="1">
        <v>45135</v>
      </c>
      <c r="B1075" s="1"/>
      <c r="C1075">
        <v>107.36</v>
      </c>
      <c r="D1075">
        <v>93.4</v>
      </c>
      <c r="E1075">
        <v>85.538229999999999</v>
      </c>
      <c r="G1075" s="3">
        <v>-4.8775716193617501E-3</v>
      </c>
      <c r="I1075" s="11">
        <f t="shared" si="48"/>
        <v>-5.9259259259258901E-3</v>
      </c>
      <c r="J1075" s="11">
        <f t="shared" si="49"/>
        <v>2.1417862497341567E-4</v>
      </c>
      <c r="K1075" s="11">
        <f t="shared" si="50"/>
        <v>-5.5095723718936451E-3</v>
      </c>
    </row>
    <row r="1076" spans="1:11" x14ac:dyDescent="0.15">
      <c r="A1076" s="1">
        <v>45138</v>
      </c>
      <c r="B1076" s="1"/>
      <c r="C1076">
        <v>106.88</v>
      </c>
      <c r="D1076">
        <v>90.9</v>
      </c>
      <c r="E1076">
        <v>86.315414000000004</v>
      </c>
      <c r="G1076" s="3">
        <v>-7.4981341837443395E-4</v>
      </c>
      <c r="I1076" s="11">
        <f t="shared" si="48"/>
        <v>-4.4709388971684305E-3</v>
      </c>
      <c r="J1076" s="11">
        <f t="shared" si="49"/>
        <v>-2.6766595289079209E-2</v>
      </c>
      <c r="K1076" s="11">
        <f t="shared" si="50"/>
        <v>9.0858087664429377E-3</v>
      </c>
    </row>
    <row r="1077" spans="1:11" x14ac:dyDescent="0.15">
      <c r="A1077" s="1">
        <v>45140</v>
      </c>
      <c r="B1077" s="1"/>
      <c r="C1077">
        <v>107.3</v>
      </c>
      <c r="D1077">
        <v>88.62</v>
      </c>
      <c r="E1077">
        <v>86.021609999999995</v>
      </c>
      <c r="G1077" s="3">
        <v>-8.5371241202734007E-3</v>
      </c>
      <c r="I1077" s="11">
        <f t="shared" si="48"/>
        <v>3.9296407185629434E-3</v>
      </c>
      <c r="J1077" s="11">
        <f t="shared" si="49"/>
        <v>-2.5082508250825142E-2</v>
      </c>
      <c r="K1077" s="11">
        <f t="shared" si="50"/>
        <v>-3.4038416359795098E-3</v>
      </c>
    </row>
    <row r="1078" spans="1:11" x14ac:dyDescent="0.15">
      <c r="A1078" s="1">
        <v>45141</v>
      </c>
      <c r="B1078" s="1"/>
      <c r="C1078">
        <v>105.36</v>
      </c>
      <c r="D1078">
        <v>89.1</v>
      </c>
      <c r="E1078">
        <v>84.410354999999996</v>
      </c>
      <c r="G1078" s="3">
        <v>-1.11944839045714E-2</v>
      </c>
      <c r="I1078" s="11">
        <f t="shared" si="48"/>
        <v>-1.8080149114631849E-2</v>
      </c>
      <c r="J1078" s="11">
        <f t="shared" si="49"/>
        <v>5.4163845633039553E-3</v>
      </c>
      <c r="K1078" s="11">
        <f t="shared" si="50"/>
        <v>-1.8730816593644284E-2</v>
      </c>
    </row>
    <row r="1079" spans="1:11" x14ac:dyDescent="0.15">
      <c r="A1079" s="1">
        <v>45142</v>
      </c>
      <c r="B1079" s="1"/>
      <c r="C1079">
        <v>104.16</v>
      </c>
      <c r="D1079">
        <v>87.68</v>
      </c>
      <c r="E1079">
        <v>84.419830000000005</v>
      </c>
      <c r="G1079" s="3">
        <v>1.01903784728585E-3</v>
      </c>
      <c r="I1079" s="11">
        <f t="shared" si="48"/>
        <v>-1.1389521640091105E-2</v>
      </c>
      <c r="J1079" s="11">
        <f t="shared" si="49"/>
        <v>-1.5937149270482509E-2</v>
      </c>
      <c r="K1079" s="11">
        <f t="shared" si="50"/>
        <v>1.122492613614412E-4</v>
      </c>
    </row>
    <row r="1080" spans="1:11" x14ac:dyDescent="0.15">
      <c r="A1080" s="1">
        <v>45145</v>
      </c>
      <c r="B1080" s="1"/>
      <c r="C1080">
        <v>104.36</v>
      </c>
      <c r="D1080">
        <v>87.44</v>
      </c>
      <c r="E1080">
        <v>85.159109999999998</v>
      </c>
      <c r="G1080" s="3">
        <v>8.0961475033514098E-4</v>
      </c>
      <c r="I1080" s="11">
        <f t="shared" si="48"/>
        <v>1.9201228878649168E-3</v>
      </c>
      <c r="J1080" s="11">
        <f t="shared" si="49"/>
        <v>-2.7372262773723843E-3</v>
      </c>
      <c r="K1080" s="11">
        <f t="shared" si="50"/>
        <v>8.7571841829106045E-3</v>
      </c>
    </row>
    <row r="1081" spans="1:11" x14ac:dyDescent="0.15">
      <c r="A1081" s="1">
        <v>45146</v>
      </c>
      <c r="B1081" s="1"/>
      <c r="C1081">
        <v>104.04</v>
      </c>
      <c r="D1081">
        <v>87.48</v>
      </c>
      <c r="E1081">
        <v>85.282325999999998</v>
      </c>
      <c r="G1081" s="3">
        <v>-4.5144107968355602E-3</v>
      </c>
      <c r="I1081" s="11">
        <f t="shared" si="48"/>
        <v>-3.0663089306246505E-3</v>
      </c>
      <c r="J1081" s="11">
        <f t="shared" si="49"/>
        <v>4.5745654162865357E-4</v>
      </c>
      <c r="K1081" s="11">
        <f t="shared" si="50"/>
        <v>1.4468915891676648E-3</v>
      </c>
    </row>
    <row r="1082" spans="1:11" x14ac:dyDescent="0.15">
      <c r="A1082" s="1">
        <v>45147</v>
      </c>
      <c r="B1082" s="1"/>
      <c r="C1082">
        <v>104.3</v>
      </c>
      <c r="D1082">
        <v>87.32</v>
      </c>
      <c r="E1082">
        <v>85.936295000000001</v>
      </c>
      <c r="G1082" s="3">
        <v>2.1901399028347803E-3</v>
      </c>
      <c r="I1082" s="11">
        <f t="shared" si="48"/>
        <v>2.499038831218714E-3</v>
      </c>
      <c r="J1082" s="11">
        <f t="shared" si="49"/>
        <v>-1.8289894833105613E-3</v>
      </c>
      <c r="K1082" s="11">
        <f t="shared" si="50"/>
        <v>7.6682828749301546E-3</v>
      </c>
    </row>
    <row r="1083" spans="1:11" x14ac:dyDescent="0.15">
      <c r="A1083" s="1">
        <v>45148</v>
      </c>
      <c r="B1083" s="1"/>
      <c r="C1083">
        <v>105.04</v>
      </c>
      <c r="D1083">
        <v>87.56</v>
      </c>
      <c r="E1083">
        <v>85.850999999999999</v>
      </c>
      <c r="G1083" s="3">
        <v>6.1591498534441201E-3</v>
      </c>
      <c r="I1083" s="11">
        <f t="shared" si="48"/>
        <v>7.0949185043145402E-3</v>
      </c>
      <c r="J1083" s="11">
        <f t="shared" si="49"/>
        <v>2.748511223087613E-3</v>
      </c>
      <c r="K1083" s="11">
        <f t="shared" si="50"/>
        <v>-9.9253755354478113E-4</v>
      </c>
    </row>
    <row r="1084" spans="1:11" x14ac:dyDescent="0.15">
      <c r="A1084" s="1">
        <v>45149</v>
      </c>
      <c r="B1084" s="1"/>
      <c r="C1084">
        <v>104.08</v>
      </c>
      <c r="D1084">
        <v>85.18</v>
      </c>
      <c r="E1084">
        <v>86.040559999999999</v>
      </c>
      <c r="G1084" s="3">
        <v>-6.1136249780249195E-3</v>
      </c>
      <c r="I1084" s="11">
        <f t="shared" si="48"/>
        <v>-9.1393754760091817E-3</v>
      </c>
      <c r="J1084" s="11">
        <f t="shared" si="49"/>
        <v>-2.7181361352215605E-2</v>
      </c>
      <c r="K1084" s="11">
        <f t="shared" si="50"/>
        <v>2.2080115549032442E-3</v>
      </c>
    </row>
    <row r="1085" spans="1:11" x14ac:dyDescent="0.15">
      <c r="A1085" s="1">
        <v>45152</v>
      </c>
      <c r="B1085" s="1"/>
      <c r="C1085">
        <v>104.5</v>
      </c>
      <c r="D1085">
        <v>85.56</v>
      </c>
      <c r="E1085">
        <v>86.173249999999996</v>
      </c>
      <c r="G1085" s="3">
        <v>2.5704123702949798E-3</v>
      </c>
      <c r="I1085" s="11">
        <f t="shared" si="48"/>
        <v>4.0353574173712659E-3</v>
      </c>
      <c r="J1085" s="11">
        <f t="shared" si="49"/>
        <v>4.4611411129371614E-3</v>
      </c>
      <c r="K1085" s="11">
        <f t="shared" si="50"/>
        <v>1.5421796417875999E-3</v>
      </c>
    </row>
    <row r="1086" spans="1:11" x14ac:dyDescent="0.15">
      <c r="A1086" s="1">
        <v>45153</v>
      </c>
      <c r="B1086" s="1"/>
      <c r="C1086">
        <v>103</v>
      </c>
      <c r="D1086">
        <v>84.82</v>
      </c>
      <c r="E1086">
        <v>85.519270000000006</v>
      </c>
      <c r="G1086" s="3">
        <v>-1.12411769641026E-2</v>
      </c>
      <c r="I1086" s="11">
        <f t="shared" si="48"/>
        <v>-1.4354066985645897E-2</v>
      </c>
      <c r="J1086" s="11">
        <f t="shared" si="49"/>
        <v>-8.6489013557737859E-3</v>
      </c>
      <c r="K1086" s="11">
        <f t="shared" si="50"/>
        <v>-7.5891300374535398E-3</v>
      </c>
    </row>
    <row r="1087" spans="1:11" x14ac:dyDescent="0.15">
      <c r="A1087" s="1">
        <v>45154</v>
      </c>
      <c r="B1087" s="1"/>
      <c r="C1087">
        <v>104.22</v>
      </c>
      <c r="D1087">
        <v>84.4</v>
      </c>
      <c r="E1087">
        <v>85.386570000000006</v>
      </c>
      <c r="G1087" s="3">
        <v>6.4560008379266299E-4</v>
      </c>
      <c r="I1087" s="11">
        <f t="shared" si="48"/>
        <v>1.184466019417485E-2</v>
      </c>
      <c r="J1087" s="11">
        <f t="shared" si="49"/>
        <v>-4.9516623437867446E-3</v>
      </c>
      <c r="K1087" s="11">
        <f t="shared" si="50"/>
        <v>-1.5516970619604553E-3</v>
      </c>
    </row>
    <row r="1088" spans="1:11" x14ac:dyDescent="0.15">
      <c r="A1088" s="1">
        <v>45155</v>
      </c>
      <c r="B1088" s="1"/>
      <c r="C1088">
        <v>103.3</v>
      </c>
      <c r="D1088">
        <v>84.36</v>
      </c>
      <c r="E1088">
        <v>85.168589999999995</v>
      </c>
      <c r="G1088" s="3">
        <v>-9.7727444316864E-3</v>
      </c>
      <c r="I1088" s="11">
        <f t="shared" si="48"/>
        <v>-8.8274803300709692E-3</v>
      </c>
      <c r="J1088" s="11">
        <f t="shared" si="49"/>
        <v>-4.7393364928915993E-4</v>
      </c>
      <c r="K1088" s="11">
        <f t="shared" si="50"/>
        <v>-2.5528604791129617E-3</v>
      </c>
    </row>
    <row r="1089" spans="1:11" x14ac:dyDescent="0.15">
      <c r="A1089" s="1">
        <v>45156</v>
      </c>
      <c r="B1089" s="1"/>
      <c r="C1089">
        <v>103.86</v>
      </c>
      <c r="D1089">
        <v>83.88</v>
      </c>
      <c r="E1089">
        <v>84.723129999999998</v>
      </c>
      <c r="G1089" s="3">
        <v>-4.2097536921040703E-3</v>
      </c>
      <c r="I1089" s="11">
        <f t="shared" si="48"/>
        <v>5.4211035818005904E-3</v>
      </c>
      <c r="J1089" s="11">
        <f t="shared" si="49"/>
        <v>-5.6899004267425557E-3</v>
      </c>
      <c r="K1089" s="11">
        <f t="shared" si="50"/>
        <v>-5.2303319803697068E-3</v>
      </c>
    </row>
    <row r="1090" spans="1:11" x14ac:dyDescent="0.15">
      <c r="A1090" s="1">
        <v>45159</v>
      </c>
      <c r="B1090" s="1"/>
      <c r="C1090">
        <v>104.16</v>
      </c>
      <c r="D1090">
        <v>83.66</v>
      </c>
      <c r="E1090">
        <v>85.301280000000006</v>
      </c>
      <c r="G1090" s="3">
        <v>8.5554392358422294E-4</v>
      </c>
      <c r="I1090" s="11">
        <f t="shared" si="48"/>
        <v>2.8885037550547832E-3</v>
      </c>
      <c r="J1090" s="11">
        <f t="shared" si="49"/>
        <v>-2.6227944682880588E-3</v>
      </c>
      <c r="K1090" s="11">
        <f t="shared" si="50"/>
        <v>6.8239924563695542E-3</v>
      </c>
    </row>
    <row r="1091" spans="1:11" x14ac:dyDescent="0.15">
      <c r="A1091" s="1">
        <v>45160</v>
      </c>
      <c r="B1091" s="1"/>
      <c r="C1091">
        <v>104.16</v>
      </c>
      <c r="D1091">
        <v>83.18</v>
      </c>
      <c r="E1091">
        <v>85.907870000000003</v>
      </c>
      <c r="G1091" s="3">
        <v>2.5206429249575702E-3</v>
      </c>
      <c r="I1091" s="11">
        <f t="shared" si="48"/>
        <v>0</v>
      </c>
      <c r="J1091" s="11">
        <f t="shared" si="49"/>
        <v>-5.737508964857585E-3</v>
      </c>
      <c r="K1091" s="11">
        <f t="shared" si="50"/>
        <v>7.1111476873499946E-3</v>
      </c>
    </row>
    <row r="1092" spans="1:11" x14ac:dyDescent="0.15">
      <c r="A1092" s="1">
        <v>45161</v>
      </c>
      <c r="B1092" s="1"/>
      <c r="C1092">
        <v>104.72</v>
      </c>
      <c r="D1092">
        <v>84.2</v>
      </c>
      <c r="E1092">
        <v>85.651960000000003</v>
      </c>
      <c r="G1092" s="3">
        <v>9.00702498906902E-3</v>
      </c>
      <c r="I1092" s="11">
        <f t="shared" ref="I1092:I1155" si="51">(C1092/C1091)-1</f>
        <v>5.3763440860215006E-3</v>
      </c>
      <c r="J1092" s="11">
        <f t="shared" ref="J1092:J1155" si="52">(D1092/D1091)-1</f>
        <v>1.2262563116133718E-2</v>
      </c>
      <c r="K1092" s="11">
        <f t="shared" ref="K1092:K1155" si="53">(E1092/E1091)-1</f>
        <v>-2.9788888957438253E-3</v>
      </c>
    </row>
    <row r="1093" spans="1:11" x14ac:dyDescent="0.15">
      <c r="A1093" s="1">
        <v>45162</v>
      </c>
      <c r="B1093" s="1"/>
      <c r="C1093">
        <v>105.7</v>
      </c>
      <c r="D1093">
        <v>84.5</v>
      </c>
      <c r="E1093">
        <v>85.168589999999995</v>
      </c>
      <c r="G1093" s="3">
        <v>2.9094184363454001E-4</v>
      </c>
      <c r="I1093" s="11">
        <f t="shared" si="51"/>
        <v>9.3582887700536244E-3</v>
      </c>
      <c r="J1093" s="11">
        <f t="shared" si="52"/>
        <v>3.5629453681709222E-3</v>
      </c>
      <c r="K1093" s="11">
        <f t="shared" si="53"/>
        <v>-5.643420185597714E-3</v>
      </c>
    </row>
    <row r="1094" spans="1:11" x14ac:dyDescent="0.15">
      <c r="A1094" s="1">
        <v>45163</v>
      </c>
      <c r="B1094" s="1"/>
      <c r="C1094">
        <v>106.24</v>
      </c>
      <c r="D1094">
        <v>84.6</v>
      </c>
      <c r="E1094">
        <v>85.035899999999998</v>
      </c>
      <c r="G1094" s="3">
        <v>-1.8161672194084699E-3</v>
      </c>
      <c r="I1094" s="11">
        <f t="shared" si="51"/>
        <v>5.1087984862818736E-3</v>
      </c>
      <c r="J1094" s="11">
        <f t="shared" si="52"/>
        <v>1.1834319526626835E-3</v>
      </c>
      <c r="K1094" s="11">
        <f t="shared" si="53"/>
        <v>-1.5579687300212308E-3</v>
      </c>
    </row>
    <row r="1095" spans="1:11" x14ac:dyDescent="0.15">
      <c r="A1095" s="1">
        <v>45166</v>
      </c>
      <c r="B1095" s="1"/>
      <c r="C1095">
        <v>106.56</v>
      </c>
      <c r="D1095">
        <v>85.24</v>
      </c>
      <c r="E1095">
        <v>85.737269999999995</v>
      </c>
      <c r="G1095" s="3">
        <v>6.9234276169514095E-3</v>
      </c>
      <c r="I1095" s="11">
        <f t="shared" si="51"/>
        <v>3.0120481927711218E-3</v>
      </c>
      <c r="J1095" s="11">
        <f t="shared" si="52"/>
        <v>7.5650118203309802E-3</v>
      </c>
      <c r="K1095" s="11">
        <f t="shared" si="53"/>
        <v>8.2479282279601662E-3</v>
      </c>
    </row>
    <row r="1096" spans="1:11" x14ac:dyDescent="0.15">
      <c r="A1096" s="1">
        <v>45167</v>
      </c>
      <c r="B1096" s="1"/>
      <c r="C1096">
        <v>106.96</v>
      </c>
      <c r="D1096">
        <v>85.9</v>
      </c>
      <c r="E1096">
        <v>85.841520000000003</v>
      </c>
      <c r="G1096" s="3">
        <v>6.6607356963399502E-3</v>
      </c>
      <c r="I1096" s="11">
        <f t="shared" si="51"/>
        <v>3.7537537537537524E-3</v>
      </c>
      <c r="J1096" s="11">
        <f t="shared" si="52"/>
        <v>7.742843735335736E-3</v>
      </c>
      <c r="K1096" s="11">
        <f t="shared" si="53"/>
        <v>1.2159239499929253E-3</v>
      </c>
    </row>
    <row r="1097" spans="1:11" x14ac:dyDescent="0.15">
      <c r="A1097" s="1">
        <v>45168</v>
      </c>
      <c r="B1097" s="1"/>
      <c r="C1097">
        <v>106.32</v>
      </c>
      <c r="D1097">
        <v>85.74</v>
      </c>
      <c r="E1097">
        <v>85.234930000000006</v>
      </c>
      <c r="G1097" s="3">
        <v>-1.4429347718795098E-3</v>
      </c>
      <c r="I1097" s="11">
        <f t="shared" si="51"/>
        <v>-5.9835452505609954E-3</v>
      </c>
      <c r="J1097" s="11">
        <f t="shared" si="52"/>
        <v>-1.8626309662399532E-3</v>
      </c>
      <c r="K1097" s="11">
        <f t="shared" si="53"/>
        <v>-7.066393978112151E-3</v>
      </c>
    </row>
    <row r="1098" spans="1:11" x14ac:dyDescent="0.15">
      <c r="A1098" s="1">
        <v>45169</v>
      </c>
      <c r="B1098" s="1"/>
      <c r="C1098">
        <v>106.4</v>
      </c>
      <c r="D1098">
        <v>85.9</v>
      </c>
      <c r="E1098">
        <v>84.647300000000001</v>
      </c>
      <c r="G1098" s="3">
        <v>3.2224131860238902E-3</v>
      </c>
      <c r="I1098" s="11">
        <f t="shared" si="51"/>
        <v>7.5244544770525223E-4</v>
      </c>
      <c r="J1098" s="11">
        <f t="shared" si="52"/>
        <v>1.86610683461641E-3</v>
      </c>
      <c r="K1098" s="11">
        <f t="shared" si="53"/>
        <v>-6.8942392514430573E-3</v>
      </c>
    </row>
    <row r="1099" spans="1:11" x14ac:dyDescent="0.15">
      <c r="A1099" s="1">
        <v>45170</v>
      </c>
      <c r="B1099" s="1"/>
      <c r="C1099">
        <v>105.46</v>
      </c>
      <c r="D1099">
        <v>85.64</v>
      </c>
      <c r="E1099">
        <v>84.685209999999998</v>
      </c>
      <c r="G1099" s="3">
        <v>-4.5665161132965003E-3</v>
      </c>
      <c r="I1099" s="11">
        <f t="shared" si="51"/>
        <v>-8.8345864661655282E-3</v>
      </c>
      <c r="J1099" s="11">
        <f t="shared" si="52"/>
        <v>-3.0267753201397296E-3</v>
      </c>
      <c r="K1099" s="11">
        <f t="shared" si="53"/>
        <v>4.478583487010912E-4</v>
      </c>
    </row>
    <row r="1100" spans="1:11" x14ac:dyDescent="0.15">
      <c r="A1100" s="1">
        <v>45174</v>
      </c>
      <c r="B1100" s="1"/>
      <c r="C1100">
        <v>103.74</v>
      </c>
      <c r="D1100">
        <v>85.8</v>
      </c>
      <c r="E1100">
        <v>83.206659999999999</v>
      </c>
      <c r="G1100" s="3">
        <v>-1.0496390306437099E-2</v>
      </c>
      <c r="I1100" s="11">
        <f t="shared" si="51"/>
        <v>-1.6309501232694812E-2</v>
      </c>
      <c r="J1100" s="11">
        <f t="shared" si="52"/>
        <v>1.8682858477345743E-3</v>
      </c>
      <c r="K1100" s="11">
        <f t="shared" si="53"/>
        <v>-1.7459365100470303E-2</v>
      </c>
    </row>
    <row r="1101" spans="1:11" x14ac:dyDescent="0.15">
      <c r="A1101" s="1">
        <v>45175</v>
      </c>
      <c r="B1101" s="1"/>
      <c r="C1101">
        <v>104.2</v>
      </c>
      <c r="D1101">
        <v>86.8</v>
      </c>
      <c r="E1101">
        <v>82.656940000000006</v>
      </c>
      <c r="G1101" s="3">
        <v>-3.1465223079211102E-3</v>
      </c>
      <c r="I1101" s="11">
        <f t="shared" si="51"/>
        <v>4.4341623288992604E-3</v>
      </c>
      <c r="J1101" s="11">
        <f t="shared" si="52"/>
        <v>1.1655011655011593E-2</v>
      </c>
      <c r="K1101" s="11">
        <f t="shared" si="53"/>
        <v>-6.6066826862175576E-3</v>
      </c>
    </row>
    <row r="1102" spans="1:11" x14ac:dyDescent="0.15">
      <c r="A1102" s="1">
        <v>45176</v>
      </c>
      <c r="B1102" s="1"/>
      <c r="C1102">
        <v>105.2</v>
      </c>
      <c r="D1102">
        <v>88.48</v>
      </c>
      <c r="E1102">
        <v>84.002799999999993</v>
      </c>
      <c r="G1102" s="3">
        <v>6.31746820948442E-3</v>
      </c>
      <c r="I1102" s="11">
        <f t="shared" si="51"/>
        <v>9.5969289827255722E-3</v>
      </c>
      <c r="J1102" s="11">
        <f t="shared" si="52"/>
        <v>1.935483870967758E-2</v>
      </c>
      <c r="K1102" s="11">
        <f t="shared" si="53"/>
        <v>1.6282480333774663E-2</v>
      </c>
    </row>
    <row r="1103" spans="1:11" x14ac:dyDescent="0.15">
      <c r="A1103" s="1">
        <v>45177</v>
      </c>
      <c r="B1103" s="1"/>
      <c r="C1103">
        <v>105.22</v>
      </c>
      <c r="D1103">
        <v>88.92</v>
      </c>
      <c r="E1103">
        <v>83.51943</v>
      </c>
      <c r="G1103" s="3">
        <v>-4.07917643555943E-3</v>
      </c>
      <c r="I1103" s="11">
        <f t="shared" si="51"/>
        <v>1.9011406844104961E-4</v>
      </c>
      <c r="J1103" s="11">
        <f t="shared" si="52"/>
        <v>4.9728752260398412E-3</v>
      </c>
      <c r="K1103" s="11">
        <f t="shared" si="53"/>
        <v>-5.7542129548061594E-3</v>
      </c>
    </row>
    <row r="1104" spans="1:11" x14ac:dyDescent="0.15">
      <c r="A1104" s="1">
        <v>45180</v>
      </c>
      <c r="B1104" s="1"/>
      <c r="C1104">
        <v>106.1</v>
      </c>
      <c r="D1104">
        <v>90.34</v>
      </c>
      <c r="E1104">
        <v>83.699510000000004</v>
      </c>
      <c r="G1104" s="3">
        <v>2.1577364633866801E-3</v>
      </c>
      <c r="I1104" s="11">
        <f t="shared" si="51"/>
        <v>8.3634290058922645E-3</v>
      </c>
      <c r="J1104" s="11">
        <f t="shared" si="52"/>
        <v>1.5969410706252907E-2</v>
      </c>
      <c r="K1104" s="11">
        <f t="shared" si="53"/>
        <v>2.1561449832692148E-3</v>
      </c>
    </row>
    <row r="1105" spans="1:11" x14ac:dyDescent="0.15">
      <c r="A1105" s="1">
        <v>45181</v>
      </c>
      <c r="B1105" s="1"/>
      <c r="C1105">
        <v>105.14</v>
      </c>
      <c r="D1105">
        <v>91.04</v>
      </c>
      <c r="E1105">
        <v>84.988510000000005</v>
      </c>
      <c r="G1105" s="3">
        <v>1.3598362504207901E-3</v>
      </c>
      <c r="I1105" s="11">
        <f t="shared" si="51"/>
        <v>-9.0480678605089349E-3</v>
      </c>
      <c r="J1105" s="11">
        <f t="shared" si="52"/>
        <v>7.7485056453399093E-3</v>
      </c>
      <c r="K1105" s="11">
        <f t="shared" si="53"/>
        <v>1.5400329105869304E-2</v>
      </c>
    </row>
    <row r="1106" spans="1:11" x14ac:dyDescent="0.15">
      <c r="A1106" s="1">
        <v>45182</v>
      </c>
      <c r="B1106" s="1"/>
      <c r="C1106">
        <v>104.3</v>
      </c>
      <c r="D1106">
        <v>91.74</v>
      </c>
      <c r="E1106">
        <v>85.130679999999998</v>
      </c>
      <c r="G1106" s="3">
        <v>-9.7819927091780091E-4</v>
      </c>
      <c r="I1106" s="11">
        <f t="shared" si="51"/>
        <v>-7.9893475366178413E-3</v>
      </c>
      <c r="J1106" s="11">
        <f t="shared" si="52"/>
        <v>7.6889279437608593E-3</v>
      </c>
      <c r="K1106" s="11">
        <f t="shared" si="53"/>
        <v>1.6728143604352042E-3</v>
      </c>
    </row>
    <row r="1107" spans="1:11" x14ac:dyDescent="0.15">
      <c r="A1107" s="1">
        <v>45183</v>
      </c>
      <c r="B1107" s="1"/>
      <c r="C1107">
        <v>104.96</v>
      </c>
      <c r="D1107">
        <v>93.06</v>
      </c>
      <c r="E1107">
        <v>86.467063999999993</v>
      </c>
      <c r="G1107" s="3">
        <v>1.11090505627562E-2</v>
      </c>
      <c r="I1107" s="11">
        <f t="shared" si="51"/>
        <v>6.3279002876317492E-3</v>
      </c>
      <c r="J1107" s="11">
        <f t="shared" si="52"/>
        <v>1.4388489208633226E-2</v>
      </c>
      <c r="K1107" s="11">
        <f t="shared" si="53"/>
        <v>1.5698030369309723E-2</v>
      </c>
    </row>
    <row r="1108" spans="1:11" x14ac:dyDescent="0.15">
      <c r="A1108" s="1">
        <v>45184</v>
      </c>
      <c r="B1108" s="1"/>
      <c r="C1108">
        <v>105.42</v>
      </c>
      <c r="D1108">
        <v>94.02</v>
      </c>
      <c r="E1108">
        <v>87.443290000000005</v>
      </c>
      <c r="G1108" s="3">
        <v>8.956195159370621E-3</v>
      </c>
      <c r="I1108" s="11">
        <f t="shared" si="51"/>
        <v>4.382621951219523E-3</v>
      </c>
      <c r="J1108" s="11">
        <f t="shared" si="52"/>
        <v>1.0315925209542165E-2</v>
      </c>
      <c r="K1108" s="11">
        <f t="shared" si="53"/>
        <v>1.129014858189259E-2</v>
      </c>
    </row>
    <row r="1109" spans="1:11" x14ac:dyDescent="0.15">
      <c r="A1109" s="1">
        <v>45187</v>
      </c>
      <c r="B1109" s="1"/>
      <c r="C1109">
        <v>105.72</v>
      </c>
      <c r="D1109">
        <v>93.68</v>
      </c>
      <c r="E1109">
        <v>87.215810000000005</v>
      </c>
      <c r="G1109" s="3">
        <v>-9.5651274496280012E-3</v>
      </c>
      <c r="I1109" s="11">
        <f t="shared" si="51"/>
        <v>2.845759817871274E-3</v>
      </c>
      <c r="J1109" s="11">
        <f t="shared" si="52"/>
        <v>-3.6162518613059857E-3</v>
      </c>
      <c r="K1109" s="11">
        <f t="shared" si="53"/>
        <v>-2.6014574703215887E-3</v>
      </c>
    </row>
    <row r="1110" spans="1:11" x14ac:dyDescent="0.15">
      <c r="A1110" s="1">
        <v>45188</v>
      </c>
      <c r="B1110" s="1"/>
      <c r="C1110">
        <v>105.6</v>
      </c>
      <c r="D1110">
        <v>94.68</v>
      </c>
      <c r="E1110">
        <v>87.196860000000001</v>
      </c>
      <c r="G1110" s="3">
        <v>-1.9761141353646901E-3</v>
      </c>
      <c r="I1110" s="11">
        <f t="shared" si="51"/>
        <v>-1.1350737797957144E-3</v>
      </c>
      <c r="J1110" s="11">
        <f t="shared" si="52"/>
        <v>1.0674637062339842E-2</v>
      </c>
      <c r="K1110" s="11">
        <f t="shared" si="53"/>
        <v>-2.1727711982499898E-4</v>
      </c>
    </row>
    <row r="1111" spans="1:11" x14ac:dyDescent="0.15">
      <c r="A1111" s="1">
        <v>45189</v>
      </c>
      <c r="B1111" s="1"/>
      <c r="C1111">
        <v>106.72</v>
      </c>
      <c r="D1111">
        <v>95</v>
      </c>
      <c r="E1111">
        <v>88.040400000000005</v>
      </c>
      <c r="G1111" s="3">
        <v>7.7164457546212697E-3</v>
      </c>
      <c r="I1111" s="11">
        <f t="shared" si="51"/>
        <v>1.060606060606073E-2</v>
      </c>
      <c r="J1111" s="11">
        <f t="shared" si="52"/>
        <v>3.379805661174462E-3</v>
      </c>
      <c r="K1111" s="11">
        <f t="shared" si="53"/>
        <v>9.6739722049625776E-3</v>
      </c>
    </row>
    <row r="1112" spans="1:11" x14ac:dyDescent="0.15">
      <c r="A1112" s="1">
        <v>45190</v>
      </c>
      <c r="B1112" s="1"/>
      <c r="C1112">
        <v>107.92</v>
      </c>
      <c r="D1112">
        <v>95.02</v>
      </c>
      <c r="E1112">
        <v>87.869799999999998</v>
      </c>
      <c r="G1112" s="3">
        <v>-6.2188830020513093E-3</v>
      </c>
      <c r="I1112" s="11">
        <f t="shared" si="51"/>
        <v>1.1244377811094441E-2</v>
      </c>
      <c r="J1112" s="11">
        <f t="shared" si="52"/>
        <v>2.1052631578943881E-4</v>
      </c>
      <c r="K1112" s="11">
        <f t="shared" si="53"/>
        <v>-1.9377467617139876E-3</v>
      </c>
    </row>
    <row r="1113" spans="1:11" x14ac:dyDescent="0.15">
      <c r="A1113" s="1">
        <v>45191</v>
      </c>
      <c r="B1113" s="1"/>
      <c r="C1113">
        <v>106.9</v>
      </c>
      <c r="D1113">
        <v>94.14</v>
      </c>
      <c r="E1113">
        <v>87.14</v>
      </c>
      <c r="G1113" s="3">
        <v>-6.3133382278749393E-3</v>
      </c>
      <c r="I1113" s="11">
        <f t="shared" si="51"/>
        <v>-9.4514455151963883E-3</v>
      </c>
      <c r="J1113" s="11">
        <f t="shared" si="52"/>
        <v>-9.2612081667017288E-3</v>
      </c>
      <c r="K1113" s="11">
        <f t="shared" si="53"/>
        <v>-8.3054701387734742E-3</v>
      </c>
    </row>
    <row r="1114" spans="1:11" x14ac:dyDescent="0.15">
      <c r="A1114" s="1">
        <v>45194</v>
      </c>
      <c r="B1114" s="1"/>
      <c r="C1114">
        <v>107.14</v>
      </c>
      <c r="D1114">
        <v>94.68</v>
      </c>
      <c r="E1114">
        <v>87.670760000000001</v>
      </c>
      <c r="G1114" s="3">
        <v>-4.5457446310015402E-5</v>
      </c>
      <c r="I1114" s="11">
        <f t="shared" si="51"/>
        <v>2.2450888681009307E-3</v>
      </c>
      <c r="J1114" s="11">
        <f t="shared" si="52"/>
        <v>5.7361376673041864E-3</v>
      </c>
      <c r="K1114" s="11">
        <f t="shared" si="53"/>
        <v>6.0908882258434716E-3</v>
      </c>
    </row>
    <row r="1115" spans="1:11" x14ac:dyDescent="0.15">
      <c r="A1115" s="1">
        <v>45195</v>
      </c>
      <c r="B1115" s="1"/>
      <c r="C1115">
        <v>105.6</v>
      </c>
      <c r="D1115">
        <v>94.6</v>
      </c>
      <c r="E1115">
        <v>88.135180000000005</v>
      </c>
      <c r="G1115" s="3">
        <v>-5.4980490546208101E-3</v>
      </c>
      <c r="I1115" s="11">
        <f t="shared" si="51"/>
        <v>-1.4373716632443578E-2</v>
      </c>
      <c r="J1115" s="11">
        <f t="shared" si="52"/>
        <v>-8.4495141529372653E-4</v>
      </c>
      <c r="K1115" s="11">
        <f t="shared" si="53"/>
        <v>5.2973191974154954E-3</v>
      </c>
    </row>
    <row r="1116" spans="1:11" x14ac:dyDescent="0.15">
      <c r="A1116" s="1">
        <v>45196</v>
      </c>
      <c r="B1116" s="1"/>
      <c r="C1116">
        <v>103.7</v>
      </c>
      <c r="D1116">
        <v>93.94</v>
      </c>
      <c r="E1116">
        <v>87.632850000000005</v>
      </c>
      <c r="G1116" s="3">
        <v>-6.5172796741478304E-3</v>
      </c>
      <c r="I1116" s="11">
        <f t="shared" si="51"/>
        <v>-1.7992424242424199E-2</v>
      </c>
      <c r="J1116" s="11">
        <f t="shared" si="52"/>
        <v>-6.9767441860464352E-3</v>
      </c>
      <c r="K1116" s="11">
        <f t="shared" si="53"/>
        <v>-5.6995401836134052E-3</v>
      </c>
    </row>
    <row r="1117" spans="1:11" x14ac:dyDescent="0.15">
      <c r="A1117" s="1">
        <v>45197</v>
      </c>
      <c r="B1117" s="1"/>
      <c r="C1117">
        <v>102.9</v>
      </c>
      <c r="D1117">
        <v>95</v>
      </c>
      <c r="E1117">
        <v>88.817589999999996</v>
      </c>
      <c r="G1117" s="3">
        <v>3.2598044393219398E-3</v>
      </c>
      <c r="I1117" s="11">
        <f t="shared" si="51"/>
        <v>-7.7145612343297865E-3</v>
      </c>
      <c r="J1117" s="11">
        <f t="shared" si="52"/>
        <v>1.1283798169044124E-2</v>
      </c>
      <c r="K1117" s="11">
        <f t="shared" si="53"/>
        <v>1.3519359463945113E-2</v>
      </c>
    </row>
    <row r="1118" spans="1:11" x14ac:dyDescent="0.15">
      <c r="A1118" s="1">
        <v>45198</v>
      </c>
      <c r="B1118" s="1"/>
      <c r="C1118">
        <v>103.74</v>
      </c>
      <c r="D1118">
        <v>94.32</v>
      </c>
      <c r="E1118">
        <v>88.969239999999999</v>
      </c>
      <c r="G1118" s="3">
        <v>4.1873385270736405E-3</v>
      </c>
      <c r="I1118" s="11">
        <f t="shared" si="51"/>
        <v>8.1632653061223248E-3</v>
      </c>
      <c r="J1118" s="11">
        <f t="shared" si="52"/>
        <v>-7.1578947368421408E-3</v>
      </c>
      <c r="K1118" s="11">
        <f t="shared" si="53"/>
        <v>1.7074320525922726E-3</v>
      </c>
    </row>
    <row r="1119" spans="1:11" x14ac:dyDescent="0.15">
      <c r="A1119" s="1">
        <v>45201</v>
      </c>
      <c r="B1119" s="1"/>
      <c r="C1119">
        <v>102.76</v>
      </c>
      <c r="D1119">
        <v>92.92</v>
      </c>
      <c r="E1119">
        <v>88.495339999999999</v>
      </c>
      <c r="G1119" s="3">
        <v>-9.1079023528557405E-3</v>
      </c>
      <c r="I1119" s="11">
        <f t="shared" si="51"/>
        <v>-9.4466936572198401E-3</v>
      </c>
      <c r="J1119" s="11">
        <f t="shared" si="52"/>
        <v>-1.4843087362171214E-2</v>
      </c>
      <c r="K1119" s="11">
        <f t="shared" si="53"/>
        <v>-5.3265600560373771E-3</v>
      </c>
    </row>
    <row r="1120" spans="1:11" x14ac:dyDescent="0.15">
      <c r="A1120" s="1">
        <v>45202</v>
      </c>
      <c r="B1120" s="1"/>
      <c r="C1120">
        <v>102.64</v>
      </c>
      <c r="D1120">
        <v>92.32</v>
      </c>
      <c r="E1120">
        <v>87.14</v>
      </c>
      <c r="G1120" s="3">
        <v>-9.2305091417008694E-3</v>
      </c>
      <c r="I1120" s="11">
        <f t="shared" si="51"/>
        <v>-1.1677695601401972E-3</v>
      </c>
      <c r="J1120" s="11">
        <f t="shared" si="52"/>
        <v>-6.4571674558761005E-3</v>
      </c>
      <c r="K1120" s="11">
        <f t="shared" si="53"/>
        <v>-1.5315382708287251E-2</v>
      </c>
    </row>
    <row r="1121" spans="1:11" x14ac:dyDescent="0.15">
      <c r="A1121" s="1">
        <v>45203</v>
      </c>
      <c r="B1121" s="1"/>
      <c r="C1121">
        <v>102.84</v>
      </c>
      <c r="D1121">
        <v>91.94</v>
      </c>
      <c r="E1121">
        <v>87.6</v>
      </c>
      <c r="G1121" s="3">
        <v>-6.6706092740553792E-4</v>
      </c>
      <c r="I1121" s="11">
        <f t="shared" si="51"/>
        <v>1.9485580670304259E-3</v>
      </c>
      <c r="J1121" s="11">
        <f t="shared" si="52"/>
        <v>-4.116117850953116E-3</v>
      </c>
      <c r="K1121" s="11">
        <f t="shared" si="53"/>
        <v>5.2788616020196244E-3</v>
      </c>
    </row>
    <row r="1122" spans="1:11" x14ac:dyDescent="0.15">
      <c r="A1122" s="1">
        <v>45204</v>
      </c>
      <c r="B1122" s="1"/>
      <c r="C1122">
        <v>102.9</v>
      </c>
      <c r="D1122">
        <v>92.2</v>
      </c>
      <c r="E1122">
        <v>87.23</v>
      </c>
      <c r="G1122" s="3">
        <v>2.5061210387395897E-3</v>
      </c>
      <c r="I1122" s="11">
        <f t="shared" si="51"/>
        <v>5.8343057176202251E-4</v>
      </c>
      <c r="J1122" s="11">
        <f t="shared" si="52"/>
        <v>2.8279312595171913E-3</v>
      </c>
      <c r="K1122" s="11">
        <f t="shared" si="53"/>
        <v>-4.2237442922373747E-3</v>
      </c>
    </row>
    <row r="1123" spans="1:11" x14ac:dyDescent="0.15">
      <c r="A1123" s="1">
        <v>45205</v>
      </c>
      <c r="B1123" s="1"/>
      <c r="C1123">
        <v>100.3</v>
      </c>
      <c r="D1123">
        <v>94.02</v>
      </c>
      <c r="E1123">
        <v>88.38</v>
      </c>
      <c r="G1123" s="3">
        <v>5.0487908748266799E-3</v>
      </c>
      <c r="I1123" s="11">
        <f t="shared" si="51"/>
        <v>-2.5267249757045751E-2</v>
      </c>
      <c r="J1123" s="11">
        <f t="shared" si="52"/>
        <v>1.9739696312364385E-2</v>
      </c>
      <c r="K1123" s="11">
        <f t="shared" si="53"/>
        <v>1.3183537773701515E-2</v>
      </c>
    </row>
    <row r="1124" spans="1:11" x14ac:dyDescent="0.15">
      <c r="A1124" s="1">
        <v>45208</v>
      </c>
      <c r="B1124" s="1"/>
      <c r="C1124">
        <v>101.4</v>
      </c>
      <c r="D1124">
        <v>94.62</v>
      </c>
      <c r="E1124">
        <v>88.13</v>
      </c>
      <c r="G1124" s="3">
        <v>-1.4164786015068401E-3</v>
      </c>
      <c r="I1124" s="11">
        <f t="shared" si="51"/>
        <v>1.0967098703888345E-2</v>
      </c>
      <c r="J1124" s="11">
        <f t="shared" si="52"/>
        <v>6.3816209317166805E-3</v>
      </c>
      <c r="K1124" s="11">
        <f t="shared" si="53"/>
        <v>-2.828694274722765E-3</v>
      </c>
    </row>
    <row r="1125" spans="1:11" x14ac:dyDescent="0.15">
      <c r="A1125" s="1">
        <v>45209</v>
      </c>
      <c r="B1125" s="1"/>
      <c r="C1125">
        <v>103.3</v>
      </c>
      <c r="D1125">
        <v>96.52</v>
      </c>
      <c r="E1125">
        <v>89.12</v>
      </c>
      <c r="G1125" s="3">
        <v>1.6581761053464199E-2</v>
      </c>
      <c r="I1125" s="11">
        <f t="shared" si="51"/>
        <v>1.8737672583826415E-2</v>
      </c>
      <c r="J1125" s="11">
        <f t="shared" si="52"/>
        <v>2.0080321285140368E-2</v>
      </c>
      <c r="K1125" s="11">
        <f t="shared" si="53"/>
        <v>1.1233405196868329E-2</v>
      </c>
    </row>
    <row r="1126" spans="1:11" x14ac:dyDescent="0.15">
      <c r="A1126" s="1">
        <v>45210</v>
      </c>
      <c r="B1126" s="1"/>
      <c r="C1126">
        <v>105.16</v>
      </c>
      <c r="D1126">
        <v>97.28</v>
      </c>
      <c r="E1126">
        <v>89.68</v>
      </c>
      <c r="G1126" s="3">
        <v>3.32731764615856E-3</v>
      </c>
      <c r="I1126" s="11">
        <f t="shared" si="51"/>
        <v>1.8005808325266104E-2</v>
      </c>
      <c r="J1126" s="11">
        <f t="shared" si="52"/>
        <v>7.8740157480314821E-3</v>
      </c>
      <c r="K1126" s="11">
        <f t="shared" si="53"/>
        <v>6.2836624775584049E-3</v>
      </c>
    </row>
    <row r="1127" spans="1:11" x14ac:dyDescent="0.15">
      <c r="A1127" s="1">
        <v>45211</v>
      </c>
      <c r="B1127" s="1"/>
      <c r="C1127">
        <v>103.42</v>
      </c>
      <c r="D1127">
        <v>97.36</v>
      </c>
      <c r="E1127">
        <v>89.05</v>
      </c>
      <c r="G1127" s="3">
        <v>-5.3020102143115297E-3</v>
      </c>
      <c r="I1127" s="11">
        <f t="shared" si="51"/>
        <v>-1.65462152909851E-2</v>
      </c>
      <c r="J1127" s="11">
        <f t="shared" si="52"/>
        <v>8.2236842105265495E-4</v>
      </c>
      <c r="K1127" s="11">
        <f t="shared" si="53"/>
        <v>-7.0249776984836476E-3</v>
      </c>
    </row>
    <row r="1128" spans="1:11" x14ac:dyDescent="0.15">
      <c r="A1128" s="1">
        <v>45212</v>
      </c>
      <c r="B1128" s="1"/>
      <c r="C1128">
        <v>103.08</v>
      </c>
      <c r="D1128">
        <v>98.02</v>
      </c>
      <c r="E1128">
        <v>87.52</v>
      </c>
      <c r="G1128" s="3">
        <v>-7.2380561231696304E-3</v>
      </c>
      <c r="I1128" s="11">
        <f t="shared" si="51"/>
        <v>-3.2875652678399092E-3</v>
      </c>
      <c r="J1128" s="11">
        <f t="shared" si="52"/>
        <v>6.7789646672145043E-3</v>
      </c>
      <c r="K1128" s="11">
        <f t="shared" si="53"/>
        <v>-1.7181358787198175E-2</v>
      </c>
    </row>
    <row r="1129" spans="1:11" x14ac:dyDescent="0.15">
      <c r="A1129" s="1">
        <v>45215</v>
      </c>
      <c r="B1129" s="1"/>
      <c r="C1129">
        <v>102.82</v>
      </c>
      <c r="D1129">
        <v>97.32</v>
      </c>
      <c r="E1129">
        <v>87.2</v>
      </c>
      <c r="G1129" s="3">
        <v>-1.0336087359336102E-3</v>
      </c>
      <c r="I1129" s="11">
        <f t="shared" si="51"/>
        <v>-2.5223127667831635E-3</v>
      </c>
      <c r="J1129" s="11">
        <f t="shared" si="52"/>
        <v>-7.1413997143440211E-3</v>
      </c>
      <c r="K1129" s="11">
        <f t="shared" si="53"/>
        <v>-3.6563071297988081E-3</v>
      </c>
    </row>
    <row r="1130" spans="1:11" x14ac:dyDescent="0.15">
      <c r="A1130" s="1">
        <v>45216</v>
      </c>
      <c r="B1130" s="1"/>
      <c r="C1130">
        <v>102.78</v>
      </c>
      <c r="D1130">
        <v>98.54</v>
      </c>
      <c r="E1130">
        <v>87.38</v>
      </c>
      <c r="G1130" s="3">
        <v>-6.8886741654770002E-3</v>
      </c>
      <c r="I1130" s="11">
        <f t="shared" si="51"/>
        <v>-3.8902937171747531E-4</v>
      </c>
      <c r="J1130" s="11">
        <f t="shared" si="52"/>
        <v>1.2535963830661911E-2</v>
      </c>
      <c r="K1130" s="11">
        <f t="shared" si="53"/>
        <v>2.0642201834861762E-3</v>
      </c>
    </row>
    <row r="1131" spans="1:11" x14ac:dyDescent="0.15">
      <c r="A1131" s="1">
        <v>45217</v>
      </c>
      <c r="B1131" s="1"/>
      <c r="C1131">
        <v>102.26</v>
      </c>
      <c r="D1131">
        <v>98.36</v>
      </c>
      <c r="E1131">
        <v>87.15</v>
      </c>
      <c r="G1131" s="3">
        <v>-1.2814883638376899E-2</v>
      </c>
      <c r="I1131" s="11">
        <f t="shared" si="51"/>
        <v>-5.0593500681066494E-3</v>
      </c>
      <c r="J1131" s="11">
        <f t="shared" si="52"/>
        <v>-1.8266693728435923E-3</v>
      </c>
      <c r="K1131" s="11">
        <f t="shared" si="53"/>
        <v>-2.6321812771800124E-3</v>
      </c>
    </row>
    <row r="1132" spans="1:11" x14ac:dyDescent="0.15">
      <c r="A1132" s="1">
        <v>45218</v>
      </c>
      <c r="B1132" s="1"/>
      <c r="C1132">
        <v>98.75</v>
      </c>
      <c r="D1132">
        <v>98.38</v>
      </c>
      <c r="E1132">
        <v>84.75</v>
      </c>
      <c r="G1132" s="3">
        <v>-2.1283210859440703E-2</v>
      </c>
      <c r="I1132" s="11">
        <f t="shared" si="51"/>
        <v>-3.4324271464893474E-2</v>
      </c>
      <c r="J1132" s="11">
        <f t="shared" si="52"/>
        <v>2.0333468889788264E-4</v>
      </c>
      <c r="K1132" s="11">
        <f t="shared" si="53"/>
        <v>-2.7538726333907082E-2</v>
      </c>
    </row>
    <row r="1133" spans="1:11" x14ac:dyDescent="0.15">
      <c r="A1133" s="1">
        <v>45219</v>
      </c>
      <c r="B1133" s="1"/>
      <c r="C1133">
        <v>98.48</v>
      </c>
      <c r="D1133">
        <v>95.9</v>
      </c>
      <c r="E1133">
        <v>84.8</v>
      </c>
      <c r="G1133" s="3">
        <v>-9.5360819772922698E-3</v>
      </c>
      <c r="I1133" s="11">
        <f t="shared" si="51"/>
        <v>-2.7341772151898702E-3</v>
      </c>
      <c r="J1133" s="11">
        <f t="shared" si="52"/>
        <v>-2.5208375686115003E-2</v>
      </c>
      <c r="K1133" s="11">
        <f t="shared" si="53"/>
        <v>5.8997050147491237E-4</v>
      </c>
    </row>
    <row r="1134" spans="1:11" x14ac:dyDescent="0.15">
      <c r="A1134" s="1">
        <v>45222</v>
      </c>
      <c r="B1134" s="1"/>
      <c r="C1134">
        <v>97.7</v>
      </c>
      <c r="D1134">
        <v>95.52</v>
      </c>
      <c r="E1134">
        <v>84.5</v>
      </c>
      <c r="G1134" s="3">
        <v>-1.6117621451327E-3</v>
      </c>
      <c r="I1134" s="11">
        <f t="shared" si="51"/>
        <v>-7.9203899268887046E-3</v>
      </c>
      <c r="J1134" s="11">
        <f t="shared" si="52"/>
        <v>-3.9624608967675501E-3</v>
      </c>
      <c r="K1134" s="11">
        <f t="shared" si="53"/>
        <v>-3.5377358490565891E-3</v>
      </c>
    </row>
    <row r="1135" spans="1:11" x14ac:dyDescent="0.15">
      <c r="A1135" s="1">
        <v>45223</v>
      </c>
      <c r="B1135" s="1"/>
      <c r="C1135">
        <v>98.04</v>
      </c>
      <c r="D1135">
        <v>96.7</v>
      </c>
      <c r="E1135">
        <v>85.11</v>
      </c>
      <c r="G1135" s="3">
        <v>4.3452754408941302E-3</v>
      </c>
      <c r="I1135" s="11">
        <f t="shared" si="51"/>
        <v>3.4800409416582134E-3</v>
      </c>
      <c r="J1135" s="11">
        <f t="shared" si="52"/>
        <v>1.2353433835845973E-2</v>
      </c>
      <c r="K1135" s="11">
        <f t="shared" si="53"/>
        <v>7.2189349112425916E-3</v>
      </c>
    </row>
    <row r="1136" spans="1:11" x14ac:dyDescent="0.15">
      <c r="A1136" s="1">
        <v>45224</v>
      </c>
      <c r="B1136" s="1"/>
      <c r="C1136">
        <v>98.55</v>
      </c>
      <c r="D1136">
        <v>97.68</v>
      </c>
      <c r="E1136">
        <v>85.82</v>
      </c>
      <c r="G1136" s="3">
        <v>2.3238759366477298E-3</v>
      </c>
      <c r="I1136" s="11">
        <f t="shared" si="51"/>
        <v>5.2019583843327943E-3</v>
      </c>
      <c r="J1136" s="11">
        <f t="shared" si="52"/>
        <v>1.0134436401241009E-2</v>
      </c>
      <c r="K1136" s="11">
        <f t="shared" si="53"/>
        <v>8.3421454588179511E-3</v>
      </c>
    </row>
    <row r="1137" spans="1:11" x14ac:dyDescent="0.15">
      <c r="A1137" s="1">
        <v>45225</v>
      </c>
      <c r="B1137" s="1"/>
      <c r="C1137">
        <v>98.88</v>
      </c>
      <c r="D1137">
        <v>97.58</v>
      </c>
      <c r="E1137">
        <v>85.09</v>
      </c>
      <c r="G1137" s="3">
        <v>-3.1955654622021199E-3</v>
      </c>
      <c r="I1137" s="11">
        <f t="shared" si="51"/>
        <v>3.3485540334854402E-3</v>
      </c>
      <c r="J1137" s="11">
        <f t="shared" si="52"/>
        <v>-1.0237510237510739E-3</v>
      </c>
      <c r="K1137" s="11">
        <f t="shared" si="53"/>
        <v>-8.506175716616049E-3</v>
      </c>
    </row>
    <row r="1138" spans="1:11" x14ac:dyDescent="0.15">
      <c r="A1138" s="1">
        <v>45226</v>
      </c>
      <c r="B1138" s="1"/>
      <c r="C1138">
        <v>97.46</v>
      </c>
      <c r="D1138">
        <v>97.38</v>
      </c>
      <c r="E1138">
        <v>83.76</v>
      </c>
      <c r="G1138" s="3">
        <v>-4.2422803001410598E-3</v>
      </c>
      <c r="I1138" s="11">
        <f t="shared" si="51"/>
        <v>-1.4360841423948223E-2</v>
      </c>
      <c r="J1138" s="11">
        <f t="shared" si="52"/>
        <v>-2.0496003279361075E-3</v>
      </c>
      <c r="K1138" s="11">
        <f t="shared" si="53"/>
        <v>-1.5630508872958027E-2</v>
      </c>
    </row>
    <row r="1139" spans="1:11" x14ac:dyDescent="0.15">
      <c r="A1139" s="1">
        <v>45229</v>
      </c>
      <c r="B1139" s="1"/>
      <c r="C1139">
        <v>97.7</v>
      </c>
      <c r="D1139">
        <v>98.18</v>
      </c>
      <c r="E1139">
        <v>84.63</v>
      </c>
      <c r="G1139" s="3">
        <v>5.66478791841773E-3</v>
      </c>
      <c r="I1139" s="11">
        <f t="shared" si="51"/>
        <v>2.462548737943937E-3</v>
      </c>
      <c r="J1139" s="11">
        <f t="shared" si="52"/>
        <v>8.2152392688439324E-3</v>
      </c>
      <c r="K1139" s="11">
        <f t="shared" si="53"/>
        <v>1.0386819484240473E-2</v>
      </c>
    </row>
    <row r="1140" spans="1:11" x14ac:dyDescent="0.15">
      <c r="A1140" s="1">
        <v>45230</v>
      </c>
      <c r="B1140" s="1"/>
      <c r="C1140">
        <v>98.06</v>
      </c>
      <c r="D1140">
        <v>99.12</v>
      </c>
      <c r="E1140">
        <v>84.54</v>
      </c>
      <c r="G1140" s="3">
        <v>8.6414289608782691E-4</v>
      </c>
      <c r="I1140" s="11">
        <f t="shared" si="51"/>
        <v>3.6847492323439646E-3</v>
      </c>
      <c r="J1140" s="11">
        <f t="shared" si="52"/>
        <v>9.5742513750254332E-3</v>
      </c>
      <c r="K1140" s="11">
        <f t="shared" si="53"/>
        <v>-1.0634526763557695E-3</v>
      </c>
    </row>
    <row r="1141" spans="1:11" x14ac:dyDescent="0.15">
      <c r="A1141" s="1">
        <v>45231</v>
      </c>
      <c r="B1141" s="1"/>
      <c r="C1141">
        <v>99.38</v>
      </c>
      <c r="D1141">
        <v>100.95</v>
      </c>
      <c r="E1141">
        <v>85.21</v>
      </c>
      <c r="G1141" s="3">
        <v>1.08482174075776E-2</v>
      </c>
      <c r="I1141" s="11">
        <f t="shared" si="51"/>
        <v>1.346114623699779E-2</v>
      </c>
      <c r="J1141" s="11">
        <f t="shared" si="52"/>
        <v>1.8462469733656173E-2</v>
      </c>
      <c r="K1141" s="11">
        <f t="shared" si="53"/>
        <v>7.925242488762585E-3</v>
      </c>
    </row>
    <row r="1142" spans="1:11" x14ac:dyDescent="0.15">
      <c r="A1142" s="1">
        <v>45232</v>
      </c>
      <c r="B1142" s="1"/>
      <c r="C1142">
        <v>100.52</v>
      </c>
      <c r="D1142">
        <v>100.4</v>
      </c>
      <c r="E1142">
        <v>84.66</v>
      </c>
      <c r="G1142" s="3">
        <v>8.3865591969280989E-3</v>
      </c>
      <c r="I1142" s="11">
        <f t="shared" si="51"/>
        <v>1.1471120949889224E-2</v>
      </c>
      <c r="J1142" s="11">
        <f t="shared" si="52"/>
        <v>-5.4482417038137498E-3</v>
      </c>
      <c r="K1142" s="11">
        <f t="shared" si="53"/>
        <v>-6.4546414740053182E-3</v>
      </c>
    </row>
    <row r="1143" spans="1:11" x14ac:dyDescent="0.15">
      <c r="A1143" s="1">
        <v>45233</v>
      </c>
      <c r="B1143" s="1"/>
      <c r="C1143">
        <v>99.75</v>
      </c>
      <c r="D1143">
        <v>99.26</v>
      </c>
      <c r="E1143">
        <v>83.34</v>
      </c>
      <c r="G1143" s="3">
        <v>-1.1619935344675499E-3</v>
      </c>
      <c r="I1143" s="11">
        <f t="shared" si="51"/>
        <v>-7.6601671309192154E-3</v>
      </c>
      <c r="J1143" s="11">
        <f t="shared" si="52"/>
        <v>-1.1354581673306829E-2</v>
      </c>
      <c r="K1143" s="11">
        <f t="shared" si="53"/>
        <v>-1.559177888022667E-2</v>
      </c>
    </row>
    <row r="1144" spans="1:11" x14ac:dyDescent="0.15">
      <c r="A1144" s="1">
        <v>45236</v>
      </c>
      <c r="B1144" s="1"/>
      <c r="C1144">
        <v>99.87</v>
      </c>
      <c r="D1144">
        <v>99.1</v>
      </c>
      <c r="E1144">
        <v>84.24</v>
      </c>
      <c r="G1144" s="3">
        <v>-2.7577402293432697E-4</v>
      </c>
      <c r="I1144" s="11">
        <f t="shared" si="51"/>
        <v>1.2030075187969835E-3</v>
      </c>
      <c r="J1144" s="11">
        <f t="shared" si="52"/>
        <v>-1.6119282691920978E-3</v>
      </c>
      <c r="K1144" s="11">
        <f t="shared" si="53"/>
        <v>1.0799136069114423E-2</v>
      </c>
    </row>
    <row r="1145" spans="1:11" x14ac:dyDescent="0.15">
      <c r="A1145" s="1">
        <v>45237</v>
      </c>
      <c r="B1145" s="1"/>
      <c r="C1145">
        <v>99.62</v>
      </c>
      <c r="D1145">
        <v>98.84</v>
      </c>
      <c r="E1145">
        <v>84.18</v>
      </c>
      <c r="G1145" s="3">
        <v>-5.4094184247954703E-4</v>
      </c>
      <c r="I1145" s="11">
        <f t="shared" si="51"/>
        <v>-2.5032542304996852E-3</v>
      </c>
      <c r="J1145" s="11">
        <f t="shared" si="52"/>
        <v>-2.6236125126134491E-3</v>
      </c>
      <c r="K1145" s="11">
        <f t="shared" si="53"/>
        <v>-7.1225071225056169E-4</v>
      </c>
    </row>
    <row r="1146" spans="1:11" x14ac:dyDescent="0.15">
      <c r="A1146" s="1">
        <v>45238</v>
      </c>
      <c r="B1146" s="1"/>
      <c r="C1146">
        <v>99.07</v>
      </c>
      <c r="D1146">
        <v>98.7</v>
      </c>
      <c r="E1146">
        <v>84.88</v>
      </c>
      <c r="G1146" s="3">
        <v>2.2730268000585798E-3</v>
      </c>
      <c r="I1146" s="11">
        <f t="shared" si="51"/>
        <v>-5.5209797229472946E-3</v>
      </c>
      <c r="J1146" s="11">
        <f t="shared" si="52"/>
        <v>-1.4164305949008194E-3</v>
      </c>
      <c r="K1146" s="11">
        <f t="shared" si="53"/>
        <v>8.3155143739603865E-3</v>
      </c>
    </row>
    <row r="1147" spans="1:11" x14ac:dyDescent="0.15">
      <c r="A1147" s="1">
        <v>45239</v>
      </c>
      <c r="B1147" s="1"/>
      <c r="C1147">
        <v>99.91</v>
      </c>
      <c r="D1147">
        <v>98.36</v>
      </c>
      <c r="E1147">
        <v>84.3</v>
      </c>
      <c r="G1147" s="3">
        <v>4.7124540821983302E-3</v>
      </c>
      <c r="I1147" s="11">
        <f t="shared" si="51"/>
        <v>8.4788533360251606E-3</v>
      </c>
      <c r="J1147" s="11">
        <f t="shared" si="52"/>
        <v>-3.4447821681864443E-3</v>
      </c>
      <c r="K1147" s="11">
        <f t="shared" si="53"/>
        <v>-6.8331762488218484E-3</v>
      </c>
    </row>
    <row r="1148" spans="1:11" x14ac:dyDescent="0.15">
      <c r="A1148" s="1">
        <v>45240</v>
      </c>
      <c r="B1148" s="1"/>
      <c r="C1148">
        <v>99.38</v>
      </c>
      <c r="D1148">
        <v>97.96</v>
      </c>
      <c r="E1148">
        <v>83.86</v>
      </c>
      <c r="G1148" s="3">
        <v>-8.4204990862148891E-3</v>
      </c>
      <c r="I1148" s="11">
        <f t="shared" si="51"/>
        <v>-5.3047742968671541E-3</v>
      </c>
      <c r="J1148" s="11">
        <f t="shared" si="52"/>
        <v>-4.066693777958541E-3</v>
      </c>
      <c r="K1148" s="11">
        <f t="shared" si="53"/>
        <v>-5.2194543297745533E-3</v>
      </c>
    </row>
    <row r="1149" spans="1:11" x14ac:dyDescent="0.15">
      <c r="A1149" s="1">
        <v>45243</v>
      </c>
      <c r="B1149" s="1"/>
      <c r="C1149">
        <v>98.9</v>
      </c>
      <c r="D1149">
        <v>99.2</v>
      </c>
      <c r="E1149">
        <v>84.62</v>
      </c>
      <c r="G1149" s="3">
        <v>3.31957042098718E-3</v>
      </c>
      <c r="I1149" s="11">
        <f t="shared" si="51"/>
        <v>-4.8299456631112347E-3</v>
      </c>
      <c r="J1149" s="11">
        <f t="shared" si="52"/>
        <v>1.2658227848101333E-2</v>
      </c>
      <c r="K1149" s="11">
        <f t="shared" si="53"/>
        <v>9.062723586930721E-3</v>
      </c>
    </row>
    <row r="1150" spans="1:11" x14ac:dyDescent="0.15">
      <c r="A1150" s="1">
        <v>45244</v>
      </c>
      <c r="B1150" s="1"/>
      <c r="C1150">
        <v>99.4</v>
      </c>
      <c r="D1150">
        <v>99.1</v>
      </c>
      <c r="E1150">
        <v>84.56</v>
      </c>
      <c r="G1150" s="3">
        <v>1.18350311328507E-2</v>
      </c>
      <c r="I1150" s="11">
        <f t="shared" si="51"/>
        <v>5.0556117290192493E-3</v>
      </c>
      <c r="J1150" s="11">
        <f t="shared" si="52"/>
        <v>-1.0080645161291146E-3</v>
      </c>
      <c r="K1150" s="11">
        <f t="shared" si="53"/>
        <v>-7.0905223351458435E-4</v>
      </c>
    </row>
    <row r="1151" spans="1:11" x14ac:dyDescent="0.15">
      <c r="A1151" s="1">
        <v>45245</v>
      </c>
      <c r="B1151" s="1"/>
      <c r="C1151">
        <v>99.6</v>
      </c>
      <c r="D1151">
        <v>99.14</v>
      </c>
      <c r="E1151">
        <v>83.62</v>
      </c>
      <c r="G1151" s="3">
        <v>-7.0323643621605892E-4</v>
      </c>
      <c r="I1151" s="11">
        <f t="shared" si="51"/>
        <v>2.012072434607548E-3</v>
      </c>
      <c r="J1151" s="11">
        <f t="shared" si="52"/>
        <v>4.036326942482571E-4</v>
      </c>
      <c r="K1151" s="11">
        <f t="shared" si="53"/>
        <v>-1.1116367076631994E-2</v>
      </c>
    </row>
    <row r="1152" spans="1:11" x14ac:dyDescent="0.15">
      <c r="A1152" s="1">
        <v>45246</v>
      </c>
      <c r="B1152" s="1"/>
      <c r="C1152">
        <v>98.63</v>
      </c>
      <c r="D1152">
        <v>99.06</v>
      </c>
      <c r="E1152">
        <v>83.23</v>
      </c>
      <c r="G1152" s="3">
        <v>-6.0818872627046404E-3</v>
      </c>
      <c r="I1152" s="11">
        <f t="shared" si="51"/>
        <v>-9.738955823293205E-3</v>
      </c>
      <c r="J1152" s="11">
        <f t="shared" si="52"/>
        <v>-8.0693968125877813E-4</v>
      </c>
      <c r="K1152" s="11">
        <f t="shared" si="53"/>
        <v>-4.6639559913895789E-3</v>
      </c>
    </row>
    <row r="1153" spans="1:11" x14ac:dyDescent="0.15">
      <c r="A1153" s="1">
        <v>45247</v>
      </c>
      <c r="B1153" s="1"/>
      <c r="C1153">
        <v>98.99</v>
      </c>
      <c r="D1153">
        <v>99.98</v>
      </c>
      <c r="E1153">
        <v>84.1</v>
      </c>
      <c r="G1153" s="3">
        <v>8.8601213151189295E-3</v>
      </c>
      <c r="I1153" s="11">
        <f t="shared" si="51"/>
        <v>3.6500050694514563E-3</v>
      </c>
      <c r="J1153" s="11">
        <f t="shared" si="52"/>
        <v>9.2873006258833435E-3</v>
      </c>
      <c r="K1153" s="11">
        <f t="shared" si="53"/>
        <v>1.0452961672473782E-2</v>
      </c>
    </row>
    <row r="1154" spans="1:11" x14ac:dyDescent="0.15">
      <c r="A1154" s="1">
        <v>45250</v>
      </c>
      <c r="B1154" s="1"/>
      <c r="C1154">
        <v>98.29</v>
      </c>
      <c r="D1154">
        <v>100.95</v>
      </c>
      <c r="E1154">
        <v>84.28</v>
      </c>
      <c r="G1154" s="3">
        <v>2.7018316245253001E-4</v>
      </c>
      <c r="I1154" s="11">
        <f t="shared" si="51"/>
        <v>-7.0714213556923866E-3</v>
      </c>
      <c r="J1154" s="11">
        <f t="shared" si="52"/>
        <v>9.7019403880775901E-3</v>
      </c>
      <c r="K1154" s="11">
        <f t="shared" si="53"/>
        <v>2.1403091557670173E-3</v>
      </c>
    </row>
    <row r="1155" spans="1:11" x14ac:dyDescent="0.15">
      <c r="A1155" s="1">
        <v>45251</v>
      </c>
      <c r="B1155" s="1"/>
      <c r="C1155">
        <v>99.75</v>
      </c>
      <c r="D1155">
        <v>101.55</v>
      </c>
      <c r="E1155">
        <v>85.07</v>
      </c>
      <c r="G1155" s="3">
        <v>3.9073031545706601E-3</v>
      </c>
      <c r="I1155" s="11">
        <f t="shared" si="51"/>
        <v>1.4854003459151333E-2</v>
      </c>
      <c r="J1155" s="11">
        <f t="shared" si="52"/>
        <v>5.9435364041604544E-3</v>
      </c>
      <c r="K1155" s="11">
        <f t="shared" si="53"/>
        <v>9.3735168485997722E-3</v>
      </c>
    </row>
    <row r="1156" spans="1:11" x14ac:dyDescent="0.15">
      <c r="A1156" s="1">
        <v>45252</v>
      </c>
      <c r="B1156" s="1"/>
      <c r="C1156">
        <v>100.3</v>
      </c>
      <c r="D1156">
        <v>101.85</v>
      </c>
      <c r="E1156">
        <v>86</v>
      </c>
      <c r="G1156" s="3">
        <v>4.6518141360618595E-3</v>
      </c>
      <c r="I1156" s="11">
        <f t="shared" ref="I1156:I1219" si="54">(C1156/C1155)-1</f>
        <v>5.5137844611528042E-3</v>
      </c>
      <c r="J1156" s="11">
        <f t="shared" ref="J1156:J1219" si="55">(D1156/D1155)-1</f>
        <v>2.9542097488921559E-3</v>
      </c>
      <c r="K1156" s="11">
        <f t="shared" ref="K1156:K1219" si="56">(E1156/E1155)-1</f>
        <v>1.0932173504173193E-2</v>
      </c>
    </row>
    <row r="1157" spans="1:11" x14ac:dyDescent="0.15">
      <c r="A1157" s="1">
        <v>45254</v>
      </c>
      <c r="B1157" s="1"/>
      <c r="C1157">
        <v>100.48</v>
      </c>
      <c r="D1157">
        <v>102.65</v>
      </c>
      <c r="E1157">
        <v>86.79</v>
      </c>
      <c r="G1157" s="3">
        <v>4.3508575223210003E-3</v>
      </c>
      <c r="I1157" s="11">
        <f t="shared" si="54"/>
        <v>1.794616151545414E-3</v>
      </c>
      <c r="J1157" s="11">
        <f t="shared" si="55"/>
        <v>7.8546882670595952E-3</v>
      </c>
      <c r="K1157" s="11">
        <f t="shared" si="56"/>
        <v>9.186046511628021E-3</v>
      </c>
    </row>
    <row r="1158" spans="1:11" x14ac:dyDescent="0.15">
      <c r="A1158" s="1">
        <v>45257</v>
      </c>
      <c r="B1158" s="1"/>
      <c r="C1158">
        <v>100.22</v>
      </c>
      <c r="D1158">
        <v>103.05</v>
      </c>
      <c r="E1158">
        <v>85.97</v>
      </c>
      <c r="G1158" s="3">
        <v>-5.3738536730555397E-3</v>
      </c>
      <c r="I1158" s="11">
        <f t="shared" si="54"/>
        <v>-2.5875796178344013E-3</v>
      </c>
      <c r="J1158" s="11">
        <f t="shared" si="55"/>
        <v>3.8967364831952178E-3</v>
      </c>
      <c r="K1158" s="11">
        <f t="shared" si="56"/>
        <v>-9.4480930982833167E-3</v>
      </c>
    </row>
    <row r="1159" spans="1:11" x14ac:dyDescent="0.15">
      <c r="A1159" s="1">
        <v>45258</v>
      </c>
      <c r="B1159" s="1"/>
      <c r="C1159">
        <v>99.4</v>
      </c>
      <c r="D1159">
        <v>103.3</v>
      </c>
      <c r="E1159">
        <v>85.28</v>
      </c>
      <c r="G1159" s="3">
        <v>-5.6074999886855902E-3</v>
      </c>
      <c r="I1159" s="11">
        <f t="shared" si="54"/>
        <v>-8.1819996008779539E-3</v>
      </c>
      <c r="J1159" s="11">
        <f t="shared" si="55"/>
        <v>2.4260067928190132E-3</v>
      </c>
      <c r="K1159" s="11">
        <f t="shared" si="56"/>
        <v>-8.0260556007909489E-3</v>
      </c>
    </row>
    <row r="1160" spans="1:11" x14ac:dyDescent="0.15">
      <c r="A1160" s="1">
        <v>45259</v>
      </c>
      <c r="B1160" s="1"/>
      <c r="C1160">
        <v>99.13</v>
      </c>
      <c r="D1160">
        <v>102.75</v>
      </c>
      <c r="E1160">
        <v>84.84</v>
      </c>
      <c r="G1160" s="3">
        <v>3.9495287302540004E-3</v>
      </c>
      <c r="I1160" s="11">
        <f t="shared" si="54"/>
        <v>-2.7162977867204452E-3</v>
      </c>
      <c r="J1160" s="11">
        <f t="shared" si="55"/>
        <v>-5.3242981606970163E-3</v>
      </c>
      <c r="K1160" s="11">
        <f t="shared" si="56"/>
        <v>-5.1594746716697726E-3</v>
      </c>
    </row>
    <row r="1161" spans="1:11" x14ac:dyDescent="0.15">
      <c r="A1161" s="1">
        <v>45260</v>
      </c>
      <c r="B1161" s="1"/>
      <c r="C1161">
        <v>99.35</v>
      </c>
      <c r="D1161">
        <v>103.25</v>
      </c>
      <c r="E1161">
        <v>85.12</v>
      </c>
      <c r="G1161" s="3">
        <v>4.7625058065920902E-3</v>
      </c>
      <c r="I1161" s="11">
        <f t="shared" si="54"/>
        <v>2.219307979421048E-3</v>
      </c>
      <c r="J1161" s="11">
        <f t="shared" si="55"/>
        <v>4.8661800486617945E-3</v>
      </c>
      <c r="K1161" s="11">
        <f t="shared" si="56"/>
        <v>3.3003300330032292E-3</v>
      </c>
    </row>
    <row r="1162" spans="1:11" x14ac:dyDescent="0.15">
      <c r="A1162" s="1">
        <v>45261</v>
      </c>
      <c r="B1162" s="1"/>
      <c r="C1162">
        <v>98.95</v>
      </c>
      <c r="D1162">
        <v>98.34</v>
      </c>
      <c r="E1162">
        <v>85.38</v>
      </c>
      <c r="G1162" s="3">
        <v>3.0438512141555104E-3</v>
      </c>
      <c r="I1162" s="11">
        <f t="shared" si="54"/>
        <v>-4.0261701056868437E-3</v>
      </c>
      <c r="J1162" s="11">
        <f t="shared" si="55"/>
        <v>-4.7554479418886131E-2</v>
      </c>
      <c r="K1162" s="11">
        <f t="shared" si="56"/>
        <v>3.0545112781954487E-3</v>
      </c>
    </row>
    <row r="1163" spans="1:11" x14ac:dyDescent="0.15">
      <c r="A1163" s="1">
        <v>45264</v>
      </c>
      <c r="B1163" s="1"/>
      <c r="C1163">
        <v>99.97</v>
      </c>
      <c r="D1163">
        <v>99.6</v>
      </c>
      <c r="E1163">
        <v>86.14</v>
      </c>
      <c r="G1163" s="3">
        <v>5.9771461753663699E-3</v>
      </c>
      <c r="I1163" s="11">
        <f t="shared" si="54"/>
        <v>1.030823648307222E-2</v>
      </c>
      <c r="J1163" s="11">
        <f t="shared" si="55"/>
        <v>1.281269066503965E-2</v>
      </c>
      <c r="K1163" s="11">
        <f t="shared" si="56"/>
        <v>8.9013820566878898E-3</v>
      </c>
    </row>
    <row r="1164" spans="1:11" x14ac:dyDescent="0.15">
      <c r="A1164" s="1">
        <v>45265</v>
      </c>
      <c r="B1164" s="1"/>
      <c r="C1164">
        <v>99.62</v>
      </c>
      <c r="D1164">
        <v>99.06</v>
      </c>
      <c r="E1164">
        <v>85.06</v>
      </c>
      <c r="G1164" s="3">
        <v>1.12941916777375E-3</v>
      </c>
      <c r="I1164" s="11">
        <f t="shared" si="54"/>
        <v>-3.5010503150945116E-3</v>
      </c>
      <c r="J1164" s="11">
        <f t="shared" si="55"/>
        <v>-5.4216867469878416E-3</v>
      </c>
      <c r="K1164" s="11">
        <f t="shared" si="56"/>
        <v>-1.2537729277919629E-2</v>
      </c>
    </row>
    <row r="1165" spans="1:11" x14ac:dyDescent="0.15">
      <c r="A1165" s="1">
        <v>45266</v>
      </c>
      <c r="B1165" s="1"/>
      <c r="C1165">
        <v>99.4</v>
      </c>
      <c r="D1165">
        <v>98.76</v>
      </c>
      <c r="E1165">
        <v>84.89</v>
      </c>
      <c r="G1165" s="3">
        <v>3.3573699427795699E-3</v>
      </c>
      <c r="I1165" s="11">
        <f t="shared" si="54"/>
        <v>-2.2083918891788734E-3</v>
      </c>
      <c r="J1165" s="11">
        <f t="shared" si="55"/>
        <v>-3.0284675953966556E-3</v>
      </c>
      <c r="K1165" s="11">
        <f t="shared" si="56"/>
        <v>-1.9985892311309428E-3</v>
      </c>
    </row>
    <row r="1166" spans="1:11" x14ac:dyDescent="0.15">
      <c r="A1166" s="1">
        <v>45267</v>
      </c>
      <c r="B1166" s="1"/>
      <c r="C1166">
        <v>98.67</v>
      </c>
      <c r="D1166">
        <v>98.66</v>
      </c>
      <c r="E1166">
        <v>84.25</v>
      </c>
      <c r="G1166" s="3">
        <v>-3.04696448935593E-3</v>
      </c>
      <c r="I1166" s="11">
        <f t="shared" si="54"/>
        <v>-7.3440643863179611E-3</v>
      </c>
      <c r="J1166" s="11">
        <f t="shared" si="55"/>
        <v>-1.0125556905630217E-3</v>
      </c>
      <c r="K1166" s="11">
        <f t="shared" si="56"/>
        <v>-7.5391683354929517E-3</v>
      </c>
    </row>
    <row r="1167" spans="1:11" x14ac:dyDescent="0.15">
      <c r="A1167" s="1">
        <v>45268</v>
      </c>
      <c r="B1167" s="1"/>
      <c r="C1167">
        <v>99.38</v>
      </c>
      <c r="D1167">
        <v>98.88</v>
      </c>
      <c r="E1167">
        <v>84.72</v>
      </c>
      <c r="G1167" s="3">
        <v>9.4517139889551613E-3</v>
      </c>
      <c r="I1167" s="11">
        <f t="shared" si="54"/>
        <v>7.1957028478766283E-3</v>
      </c>
      <c r="J1167" s="11">
        <f t="shared" si="55"/>
        <v>2.229880397324191E-3</v>
      </c>
      <c r="K1167" s="11">
        <f t="shared" si="56"/>
        <v>5.5786350148367969E-3</v>
      </c>
    </row>
    <row r="1168" spans="1:11" x14ac:dyDescent="0.15">
      <c r="A1168" s="1">
        <v>45271</v>
      </c>
      <c r="B1168" s="1"/>
      <c r="C1168">
        <v>99.02</v>
      </c>
      <c r="D1168">
        <v>99.1</v>
      </c>
      <c r="E1168">
        <v>85.58</v>
      </c>
      <c r="G1168" s="3">
        <v>5.2917619344803298E-3</v>
      </c>
      <c r="I1168" s="11">
        <f t="shared" si="54"/>
        <v>-3.6224592473335093E-3</v>
      </c>
      <c r="J1168" s="11">
        <f t="shared" si="55"/>
        <v>2.2249190938510299E-3</v>
      </c>
      <c r="K1168" s="11">
        <f t="shared" si="56"/>
        <v>1.0151085930122816E-2</v>
      </c>
    </row>
    <row r="1169" spans="1:11" x14ac:dyDescent="0.15">
      <c r="A1169" s="1">
        <v>45272</v>
      </c>
      <c r="B1169" s="1"/>
      <c r="C1169">
        <v>98.94</v>
      </c>
      <c r="D1169">
        <v>99.94</v>
      </c>
      <c r="E1169">
        <v>85.93</v>
      </c>
      <c r="G1169" s="3">
        <v>1.87433514278967E-3</v>
      </c>
      <c r="I1169" s="11">
        <f t="shared" si="54"/>
        <v>-8.0791759240550487E-4</v>
      </c>
      <c r="J1169" s="11">
        <f t="shared" si="55"/>
        <v>8.4762865792129549E-3</v>
      </c>
      <c r="K1169" s="11">
        <f t="shared" si="56"/>
        <v>4.0897405935966802E-3</v>
      </c>
    </row>
    <row r="1170" spans="1:11" x14ac:dyDescent="0.15">
      <c r="A1170" s="1">
        <v>45273</v>
      </c>
      <c r="B1170" s="1"/>
      <c r="C1170">
        <v>98.43</v>
      </c>
      <c r="D1170">
        <v>100.45</v>
      </c>
      <c r="E1170">
        <v>86.71</v>
      </c>
      <c r="G1170" s="3">
        <v>3.3799043549469499E-3</v>
      </c>
      <c r="I1170" s="11">
        <f t="shared" si="54"/>
        <v>-5.1546391752576026E-3</v>
      </c>
      <c r="J1170" s="11">
        <f t="shared" si="55"/>
        <v>5.1030618371024072E-3</v>
      </c>
      <c r="K1170" s="11">
        <f t="shared" si="56"/>
        <v>9.0771558245081874E-3</v>
      </c>
    </row>
    <row r="1171" spans="1:11" x14ac:dyDescent="0.15">
      <c r="A1171" s="1">
        <v>45274</v>
      </c>
      <c r="B1171" s="1"/>
      <c r="C1171">
        <v>97.72</v>
      </c>
      <c r="D1171">
        <v>95.5</v>
      </c>
      <c r="E1171">
        <v>85.58</v>
      </c>
      <c r="G1171" s="3">
        <v>1.88060217933228E-3</v>
      </c>
      <c r="I1171" s="11">
        <f t="shared" si="54"/>
        <v>-7.2132479934979843E-3</v>
      </c>
      <c r="J1171" s="11">
        <f t="shared" si="55"/>
        <v>-4.9278247884519732E-2</v>
      </c>
      <c r="K1171" s="11">
        <f t="shared" si="56"/>
        <v>-1.303194556567866E-2</v>
      </c>
    </row>
    <row r="1172" spans="1:11" x14ac:dyDescent="0.15">
      <c r="A1172" s="1">
        <v>45275</v>
      </c>
      <c r="B1172" s="1"/>
      <c r="C1172">
        <v>98.11</v>
      </c>
      <c r="D1172">
        <v>95.64</v>
      </c>
      <c r="E1172">
        <v>84.79</v>
      </c>
      <c r="G1172" s="3">
        <v>-1.6108302331958499E-3</v>
      </c>
      <c r="I1172" s="11">
        <f t="shared" si="54"/>
        <v>3.9909946786738093E-3</v>
      </c>
      <c r="J1172" s="11">
        <f t="shared" si="55"/>
        <v>1.4659685863873673E-3</v>
      </c>
      <c r="K1172" s="11">
        <f t="shared" si="56"/>
        <v>-9.2311287684037069E-3</v>
      </c>
    </row>
    <row r="1173" spans="1:11" x14ac:dyDescent="0.15">
      <c r="A1173" s="1">
        <v>45278</v>
      </c>
      <c r="B1173" s="1"/>
      <c r="C1173">
        <v>98.08</v>
      </c>
      <c r="D1173">
        <v>95.98</v>
      </c>
      <c r="E1173">
        <v>85.26</v>
      </c>
      <c r="G1173" s="3">
        <v>-3.22498565688467E-3</v>
      </c>
      <c r="I1173" s="11">
        <f t="shared" si="54"/>
        <v>-3.0577922739782881E-4</v>
      </c>
      <c r="J1173" s="11">
        <f t="shared" si="55"/>
        <v>3.5549979088247419E-3</v>
      </c>
      <c r="K1173" s="11">
        <f t="shared" si="56"/>
        <v>5.5431064984077238E-3</v>
      </c>
    </row>
    <row r="1174" spans="1:11" x14ac:dyDescent="0.15">
      <c r="A1174" s="1">
        <v>45279</v>
      </c>
      <c r="B1174" s="1"/>
      <c r="C1174">
        <v>96.57</v>
      </c>
      <c r="D1174">
        <v>95.96</v>
      </c>
      <c r="E1174">
        <v>84.62</v>
      </c>
      <c r="G1174" s="3">
        <v>-8.3962274176785302E-4</v>
      </c>
      <c r="I1174" s="11">
        <f t="shared" si="54"/>
        <v>-1.539559543230018E-2</v>
      </c>
      <c r="J1174" s="11">
        <f t="shared" si="55"/>
        <v>-2.0837674515539195E-4</v>
      </c>
      <c r="K1174" s="11">
        <f t="shared" si="56"/>
        <v>-7.5064508562046051E-3</v>
      </c>
    </row>
    <row r="1175" spans="1:11" x14ac:dyDescent="0.15">
      <c r="A1175" s="1">
        <v>45280</v>
      </c>
      <c r="B1175" s="1"/>
      <c r="C1175">
        <v>96.58</v>
      </c>
      <c r="D1175">
        <v>96.46</v>
      </c>
      <c r="E1175">
        <v>84.6</v>
      </c>
      <c r="G1175" s="3">
        <v>-1.3886895920300899E-4</v>
      </c>
      <c r="I1175" s="11">
        <f t="shared" si="54"/>
        <v>1.0355182768972959E-4</v>
      </c>
      <c r="J1175" s="11">
        <f t="shared" si="55"/>
        <v>5.210504376823577E-3</v>
      </c>
      <c r="K1175" s="11">
        <f t="shared" si="56"/>
        <v>-2.3635074450500948E-4</v>
      </c>
    </row>
    <row r="1176" spans="1:11" x14ac:dyDescent="0.15">
      <c r="A1176" s="1">
        <v>45281</v>
      </c>
      <c r="B1176" s="1"/>
      <c r="C1176">
        <v>96.99</v>
      </c>
      <c r="D1176">
        <v>95.34</v>
      </c>
      <c r="E1176">
        <v>84.29</v>
      </c>
      <c r="G1176" s="3">
        <v>-1.1018694652916699E-3</v>
      </c>
      <c r="I1176" s="11">
        <f t="shared" si="54"/>
        <v>4.2451853385794269E-3</v>
      </c>
      <c r="J1176" s="11">
        <f t="shared" si="55"/>
        <v>-1.1611030478954953E-2</v>
      </c>
      <c r="K1176" s="11">
        <f t="shared" si="56"/>
        <v>-3.6643026004726797E-3</v>
      </c>
    </row>
    <row r="1177" spans="1:11" x14ac:dyDescent="0.15">
      <c r="A1177" s="1">
        <v>45282</v>
      </c>
      <c r="B1177" s="1"/>
      <c r="C1177">
        <v>97.2</v>
      </c>
      <c r="D1177">
        <v>95.7</v>
      </c>
      <c r="E1177">
        <v>84.84</v>
      </c>
      <c r="G1177" s="3">
        <v>1.84012282332046E-3</v>
      </c>
      <c r="I1177" s="11">
        <f t="shared" si="54"/>
        <v>2.1651716671822197E-3</v>
      </c>
      <c r="J1177" s="11">
        <f t="shared" si="55"/>
        <v>3.7759597230961894E-3</v>
      </c>
      <c r="K1177" s="11">
        <f t="shared" si="56"/>
        <v>6.525091944477257E-3</v>
      </c>
    </row>
    <row r="1178" spans="1:11" x14ac:dyDescent="0.15">
      <c r="A1178" s="1">
        <v>45287</v>
      </c>
      <c r="B1178" s="1"/>
      <c r="C1178">
        <v>96.84</v>
      </c>
      <c r="D1178">
        <v>95.12</v>
      </c>
      <c r="E1178">
        <v>84.2</v>
      </c>
      <c r="G1178" s="3">
        <v>-3.5070247389864502E-3</v>
      </c>
      <c r="I1178" s="11">
        <f t="shared" si="54"/>
        <v>-3.7037037037036535E-3</v>
      </c>
      <c r="J1178" s="11">
        <f t="shared" si="55"/>
        <v>-6.0606060606059886E-3</v>
      </c>
      <c r="K1178" s="11">
        <f t="shared" si="56"/>
        <v>-7.543611504007508E-3</v>
      </c>
    </row>
    <row r="1179" spans="1:11" x14ac:dyDescent="0.15">
      <c r="A1179" s="1">
        <v>45288</v>
      </c>
      <c r="B1179" s="1"/>
      <c r="C1179">
        <v>96.79</v>
      </c>
      <c r="D1179">
        <v>94.18</v>
      </c>
      <c r="E1179">
        <v>84.04</v>
      </c>
      <c r="G1179" s="3">
        <v>-5.0773127658968395E-3</v>
      </c>
      <c r="I1179" s="11">
        <f t="shared" si="54"/>
        <v>-5.1631557207765244E-4</v>
      </c>
      <c r="J1179" s="11">
        <f t="shared" si="55"/>
        <v>-9.8822539949536825E-3</v>
      </c>
      <c r="K1179" s="11">
        <f t="shared" si="56"/>
        <v>-1.9002375296911511E-3</v>
      </c>
    </row>
    <row r="1180" spans="1:11" x14ac:dyDescent="0.15">
      <c r="A1180" s="1">
        <v>45289</v>
      </c>
      <c r="B1180" s="1"/>
      <c r="C1180">
        <v>97.51</v>
      </c>
      <c r="D1180">
        <v>94.56</v>
      </c>
      <c r="E1180">
        <v>84.87</v>
      </c>
      <c r="G1180" s="3">
        <v>7.2571853995615498E-3</v>
      </c>
      <c r="I1180" s="11">
        <f t="shared" si="54"/>
        <v>7.4387849984502985E-3</v>
      </c>
      <c r="J1180" s="11">
        <f t="shared" si="55"/>
        <v>4.0348269271606174E-3</v>
      </c>
      <c r="K1180" s="11">
        <f t="shared" si="56"/>
        <v>9.8762494050452787E-3</v>
      </c>
    </row>
    <row r="1181" spans="1:11" x14ac:dyDescent="0.15">
      <c r="A1181" s="1">
        <v>45294</v>
      </c>
      <c r="B1181" s="1"/>
      <c r="C1181">
        <v>99.3</v>
      </c>
      <c r="D1181">
        <v>95.12</v>
      </c>
      <c r="E1181">
        <v>88.63</v>
      </c>
      <c r="G1181" s="3">
        <v>2.9151911515359302E-3</v>
      </c>
      <c r="I1181" s="11">
        <f t="shared" si="54"/>
        <v>1.8357091580350593E-2</v>
      </c>
      <c r="J1181" s="11">
        <f t="shared" si="55"/>
        <v>5.9221658206429773E-3</v>
      </c>
      <c r="K1181" s="11">
        <f t="shared" si="56"/>
        <v>4.4303051726169329E-2</v>
      </c>
    </row>
    <row r="1182" spans="1:11" x14ac:dyDescent="0.15">
      <c r="A1182" s="1">
        <v>45295</v>
      </c>
      <c r="B1182" s="1"/>
      <c r="C1182">
        <v>98.77</v>
      </c>
      <c r="D1182">
        <v>95.94</v>
      </c>
      <c r="E1182">
        <v>89.84</v>
      </c>
      <c r="G1182" s="3">
        <v>4.8437887006587098E-3</v>
      </c>
      <c r="I1182" s="11">
        <f t="shared" si="54"/>
        <v>-5.3373615307150679E-3</v>
      </c>
      <c r="J1182" s="11">
        <f t="shared" si="55"/>
        <v>8.6206896551723755E-3</v>
      </c>
      <c r="K1182" s="11">
        <f t="shared" si="56"/>
        <v>1.3652262213697419E-2</v>
      </c>
    </row>
    <row r="1183" spans="1:11" x14ac:dyDescent="0.15">
      <c r="A1183" s="1">
        <v>45296</v>
      </c>
      <c r="B1183" s="1"/>
      <c r="C1183">
        <v>98.63</v>
      </c>
      <c r="D1183">
        <v>96.02</v>
      </c>
      <c r="E1183">
        <v>90.41</v>
      </c>
      <c r="G1183" s="3">
        <v>-3.4272063357916301E-3</v>
      </c>
      <c r="I1183" s="11">
        <f t="shared" si="54"/>
        <v>-1.4174344436569397E-3</v>
      </c>
      <c r="J1183" s="11">
        <f t="shared" si="55"/>
        <v>8.3385449239115061E-4</v>
      </c>
      <c r="K1183" s="11">
        <f t="shared" si="56"/>
        <v>6.3446126447015416E-3</v>
      </c>
    </row>
    <row r="1184" spans="1:11" x14ac:dyDescent="0.15">
      <c r="A1184" s="1">
        <v>45299</v>
      </c>
      <c r="B1184" s="1"/>
      <c r="C1184">
        <v>98.79</v>
      </c>
      <c r="D1184">
        <v>96.86</v>
      </c>
      <c r="E1184">
        <v>90.8</v>
      </c>
      <c r="G1184" s="3">
        <v>3.9784633309269905E-3</v>
      </c>
      <c r="I1184" s="11">
        <f t="shared" si="54"/>
        <v>1.6222244753119064E-3</v>
      </c>
      <c r="J1184" s="11">
        <f t="shared" si="55"/>
        <v>8.7481774630284725E-3</v>
      </c>
      <c r="K1184" s="11">
        <f t="shared" si="56"/>
        <v>4.3136821148104243E-3</v>
      </c>
    </row>
    <row r="1185" spans="1:11" x14ac:dyDescent="0.15">
      <c r="A1185" s="1">
        <v>45300</v>
      </c>
      <c r="B1185" s="1"/>
      <c r="C1185">
        <v>98.82</v>
      </c>
      <c r="D1185">
        <v>96.6</v>
      </c>
      <c r="E1185">
        <v>91.14</v>
      </c>
      <c r="G1185" s="3">
        <v>1.6243922964211898E-3</v>
      </c>
      <c r="I1185" s="11">
        <f t="shared" si="54"/>
        <v>3.0367446097767647E-4</v>
      </c>
      <c r="J1185" s="11">
        <f t="shared" si="55"/>
        <v>-2.6842865992153797E-3</v>
      </c>
      <c r="K1185" s="11">
        <f t="shared" si="56"/>
        <v>3.7444933920705026E-3</v>
      </c>
    </row>
    <row r="1186" spans="1:11" x14ac:dyDescent="0.15">
      <c r="A1186" s="1">
        <v>45301</v>
      </c>
      <c r="B1186" s="1"/>
      <c r="C1186">
        <v>98.27</v>
      </c>
      <c r="D1186">
        <v>96.74</v>
      </c>
      <c r="E1186">
        <v>91.55</v>
      </c>
      <c r="G1186" s="3">
        <v>5.6481150518594703E-4</v>
      </c>
      <c r="I1186" s="11">
        <f t="shared" si="54"/>
        <v>-5.5656749645820458E-3</v>
      </c>
      <c r="J1186" s="11">
        <f t="shared" si="55"/>
        <v>1.4492753623187582E-3</v>
      </c>
      <c r="K1186" s="11">
        <f t="shared" si="56"/>
        <v>4.4985736229976592E-3</v>
      </c>
    </row>
    <row r="1187" spans="1:11" x14ac:dyDescent="0.15">
      <c r="A1187" s="1">
        <v>45302</v>
      </c>
      <c r="B1187" s="1"/>
      <c r="C1187">
        <v>96.68</v>
      </c>
      <c r="D1187">
        <v>96.98</v>
      </c>
      <c r="E1187">
        <v>91.32</v>
      </c>
      <c r="G1187" s="3">
        <v>-9.0076797483668002E-3</v>
      </c>
      <c r="I1187" s="11">
        <f t="shared" si="54"/>
        <v>-1.6179912486007808E-2</v>
      </c>
      <c r="J1187" s="11">
        <f t="shared" si="55"/>
        <v>2.4808765763904006E-3</v>
      </c>
      <c r="K1187" s="11">
        <f t="shared" si="56"/>
        <v>-2.5122883670125606E-3</v>
      </c>
    </row>
    <row r="1188" spans="1:11" x14ac:dyDescent="0.15">
      <c r="A1188" s="1">
        <v>45303</v>
      </c>
      <c r="B1188" s="1"/>
      <c r="C1188">
        <v>97.74</v>
      </c>
      <c r="D1188">
        <v>97.8</v>
      </c>
      <c r="E1188">
        <v>91.43</v>
      </c>
      <c r="G1188" s="3">
        <v>6.5257410031942494E-3</v>
      </c>
      <c r="I1188" s="11">
        <f t="shared" si="54"/>
        <v>1.0964004964832297E-2</v>
      </c>
      <c r="J1188" s="11">
        <f t="shared" si="55"/>
        <v>8.4553516188903277E-3</v>
      </c>
      <c r="K1188" s="11">
        <f t="shared" si="56"/>
        <v>1.2045554095490019E-3</v>
      </c>
    </row>
    <row r="1189" spans="1:11" x14ac:dyDescent="0.15">
      <c r="A1189" s="1">
        <v>45307</v>
      </c>
      <c r="B1189" s="1"/>
      <c r="C1189">
        <v>98.39</v>
      </c>
      <c r="D1189">
        <v>98.48</v>
      </c>
      <c r="E1189">
        <v>92.8</v>
      </c>
      <c r="G1189" s="3">
        <v>2.8924083531856E-4</v>
      </c>
      <c r="I1189" s="11">
        <f t="shared" si="54"/>
        <v>6.6502967055452888E-3</v>
      </c>
      <c r="J1189" s="11">
        <f t="shared" si="55"/>
        <v>6.952965235173858E-3</v>
      </c>
      <c r="K1189" s="11">
        <f t="shared" si="56"/>
        <v>1.4984140872798646E-2</v>
      </c>
    </row>
    <row r="1190" spans="1:11" x14ac:dyDescent="0.15">
      <c r="A1190" s="1">
        <v>45308</v>
      </c>
      <c r="B1190" s="1"/>
      <c r="C1190">
        <v>98.18</v>
      </c>
      <c r="D1190">
        <v>97.68</v>
      </c>
      <c r="E1190">
        <v>93.65</v>
      </c>
      <c r="G1190" s="3">
        <v>-7.2210097077989302E-3</v>
      </c>
      <c r="I1190" s="11">
        <f t="shared" si="54"/>
        <v>-2.1343632482975217E-3</v>
      </c>
      <c r="J1190" s="11">
        <f t="shared" si="55"/>
        <v>-8.1234768480910047E-3</v>
      </c>
      <c r="K1190" s="11">
        <f t="shared" si="56"/>
        <v>9.1594827586207739E-3</v>
      </c>
    </row>
    <row r="1191" spans="1:11" x14ac:dyDescent="0.15">
      <c r="A1191" s="1">
        <v>45309</v>
      </c>
      <c r="B1191" s="1"/>
      <c r="C1191">
        <v>97.61</v>
      </c>
      <c r="D1191">
        <v>96.96</v>
      </c>
      <c r="E1191">
        <v>93.12</v>
      </c>
      <c r="G1191" s="3">
        <v>3.3475687147173001E-3</v>
      </c>
      <c r="I1191" s="11">
        <f t="shared" si="54"/>
        <v>-5.8056630678346988E-3</v>
      </c>
      <c r="J1191" s="11">
        <f t="shared" si="55"/>
        <v>-7.3710073710074875E-3</v>
      </c>
      <c r="K1191" s="11">
        <f t="shared" si="56"/>
        <v>-5.6593699946609899E-3</v>
      </c>
    </row>
    <row r="1192" spans="1:11" x14ac:dyDescent="0.15">
      <c r="A1192" s="1">
        <v>45310</v>
      </c>
      <c r="B1192" s="1"/>
      <c r="C1192">
        <v>97.43</v>
      </c>
      <c r="D1192">
        <v>97.76</v>
      </c>
      <c r="E1192">
        <v>93.8</v>
      </c>
      <c r="G1192" s="3">
        <v>-3.1608890766455702E-3</v>
      </c>
      <c r="I1192" s="11">
        <f t="shared" si="54"/>
        <v>-1.8440733531399633E-3</v>
      </c>
      <c r="J1192" s="11">
        <f t="shared" si="55"/>
        <v>8.2508250825084062E-3</v>
      </c>
      <c r="K1192" s="11">
        <f t="shared" si="56"/>
        <v>7.302405498281761E-3</v>
      </c>
    </row>
    <row r="1193" spans="1:11" x14ac:dyDescent="0.15">
      <c r="A1193" s="1">
        <v>45313</v>
      </c>
      <c r="B1193" s="1"/>
      <c r="C1193">
        <v>97.49</v>
      </c>
      <c r="D1193">
        <v>99.36</v>
      </c>
      <c r="E1193">
        <v>94.4</v>
      </c>
      <c r="G1193" s="3">
        <v>1.1194825129178401E-2</v>
      </c>
      <c r="I1193" s="11">
        <f t="shared" si="54"/>
        <v>6.1582674740834342E-4</v>
      </c>
      <c r="J1193" s="11">
        <f t="shared" si="55"/>
        <v>1.6366612111292866E-2</v>
      </c>
      <c r="K1193" s="11">
        <f t="shared" si="56"/>
        <v>6.3965884861407751E-3</v>
      </c>
    </row>
    <row r="1194" spans="1:11" x14ac:dyDescent="0.15">
      <c r="A1194" s="1">
        <v>45314</v>
      </c>
      <c r="B1194" s="1"/>
      <c r="C1194">
        <v>95.9</v>
      </c>
      <c r="D1194">
        <v>98.26</v>
      </c>
      <c r="E1194">
        <v>93.5</v>
      </c>
      <c r="G1194" s="3">
        <v>-1.1182854017860299E-2</v>
      </c>
      <c r="I1194" s="11">
        <f t="shared" si="54"/>
        <v>-1.6309365063083336E-2</v>
      </c>
      <c r="J1194" s="11">
        <f t="shared" si="55"/>
        <v>-1.1070853462157748E-2</v>
      </c>
      <c r="K1194" s="11">
        <f t="shared" si="56"/>
        <v>-9.5338983050847759E-3</v>
      </c>
    </row>
    <row r="1195" spans="1:11" x14ac:dyDescent="0.15">
      <c r="A1195" s="1">
        <v>45315</v>
      </c>
      <c r="B1195" s="1"/>
      <c r="C1195">
        <v>95.32</v>
      </c>
      <c r="D1195">
        <v>98.76</v>
      </c>
      <c r="E1195">
        <v>93.53</v>
      </c>
      <c r="G1195" s="3">
        <v>4.2657520113376004E-3</v>
      </c>
      <c r="I1195" s="11">
        <f t="shared" si="54"/>
        <v>-6.0479666319083192E-3</v>
      </c>
      <c r="J1195" s="11">
        <f t="shared" si="55"/>
        <v>5.0885406065539485E-3</v>
      </c>
      <c r="K1195" s="11">
        <f t="shared" si="56"/>
        <v>3.2085561497319226E-4</v>
      </c>
    </row>
    <row r="1196" spans="1:11" x14ac:dyDescent="0.15">
      <c r="A1196" s="1">
        <v>45316</v>
      </c>
      <c r="B1196" s="1"/>
      <c r="C1196">
        <v>96.2</v>
      </c>
      <c r="D1196">
        <v>98.84</v>
      </c>
      <c r="E1196">
        <v>92.75</v>
      </c>
      <c r="G1196" s="3">
        <v>1.08927652653045E-3</v>
      </c>
      <c r="I1196" s="11">
        <f t="shared" si="54"/>
        <v>9.2320604280320406E-3</v>
      </c>
      <c r="J1196" s="11">
        <f t="shared" si="55"/>
        <v>8.1004455245037299E-4</v>
      </c>
      <c r="K1196" s="11">
        <f t="shared" si="56"/>
        <v>-8.3395701913824283E-3</v>
      </c>
    </row>
    <row r="1197" spans="1:11" x14ac:dyDescent="0.15">
      <c r="A1197" s="1">
        <v>45317</v>
      </c>
      <c r="B1197" s="1"/>
      <c r="C1197">
        <v>98.49</v>
      </c>
      <c r="D1197">
        <v>99.26</v>
      </c>
      <c r="E1197">
        <v>92.46</v>
      </c>
      <c r="G1197" s="3">
        <v>1.6157457579136499E-2</v>
      </c>
      <c r="I1197" s="11">
        <f t="shared" si="54"/>
        <v>2.3804573804573792E-2</v>
      </c>
      <c r="J1197" s="11">
        <f t="shared" si="55"/>
        <v>4.2492917847025691E-3</v>
      </c>
      <c r="K1197" s="11">
        <f t="shared" si="56"/>
        <v>-3.1266846361186484E-3</v>
      </c>
    </row>
    <row r="1198" spans="1:11" x14ac:dyDescent="0.15">
      <c r="A1198" s="1">
        <v>45320</v>
      </c>
      <c r="B1198" s="1"/>
      <c r="C1198">
        <v>99.39</v>
      </c>
      <c r="D1198">
        <v>99.28</v>
      </c>
      <c r="E1198">
        <v>92.91</v>
      </c>
      <c r="G1198" s="3">
        <v>3.48566308320386E-3</v>
      </c>
      <c r="I1198" s="11">
        <f t="shared" si="54"/>
        <v>9.137983551629647E-3</v>
      </c>
      <c r="J1198" s="11">
        <f t="shared" si="55"/>
        <v>2.0149103364897059E-4</v>
      </c>
      <c r="K1198" s="11">
        <f t="shared" si="56"/>
        <v>4.8669695003245028E-3</v>
      </c>
    </row>
    <row r="1199" spans="1:11" x14ac:dyDescent="0.15">
      <c r="A1199" s="1">
        <v>45321</v>
      </c>
      <c r="B1199" s="1"/>
      <c r="C1199">
        <v>99.03</v>
      </c>
      <c r="D1199">
        <v>99.1</v>
      </c>
      <c r="E1199">
        <v>92.59</v>
      </c>
      <c r="G1199" s="3">
        <v>1.16375414382519E-3</v>
      </c>
      <c r="I1199" s="11">
        <f t="shared" si="54"/>
        <v>-3.6220947781466784E-3</v>
      </c>
      <c r="J1199" s="11">
        <f t="shared" si="55"/>
        <v>-1.8130539887188935E-3</v>
      </c>
      <c r="K1199" s="11">
        <f t="shared" si="56"/>
        <v>-3.4441933053491747E-3</v>
      </c>
    </row>
    <row r="1200" spans="1:11" x14ac:dyDescent="0.15">
      <c r="A1200" s="1">
        <v>45322</v>
      </c>
      <c r="B1200" s="1"/>
      <c r="C1200">
        <v>98.56</v>
      </c>
      <c r="D1200">
        <v>99.1</v>
      </c>
      <c r="E1200">
        <v>89.4</v>
      </c>
      <c r="G1200" s="3">
        <v>-9.5912706301360898E-3</v>
      </c>
      <c r="I1200" s="11">
        <f t="shared" si="54"/>
        <v>-4.7460365545793914E-3</v>
      </c>
      <c r="J1200" s="11">
        <f t="shared" si="55"/>
        <v>0</v>
      </c>
      <c r="K1200" s="11">
        <f t="shared" si="56"/>
        <v>-3.4452964683011067E-2</v>
      </c>
    </row>
    <row r="1201" spans="1:11" x14ac:dyDescent="0.15">
      <c r="A1201" s="1">
        <v>45323</v>
      </c>
      <c r="B1201" s="1"/>
      <c r="C1201">
        <v>98.35</v>
      </c>
      <c r="D1201">
        <v>97.76</v>
      </c>
      <c r="E1201">
        <v>90.54</v>
      </c>
      <c r="G1201" s="3">
        <v>-1.05411822200194E-2</v>
      </c>
      <c r="I1201" s="11">
        <f t="shared" si="54"/>
        <v>-2.1306818181818787E-3</v>
      </c>
      <c r="J1201" s="11">
        <f t="shared" si="55"/>
        <v>-1.3521695257315725E-2</v>
      </c>
      <c r="K1201" s="11">
        <f t="shared" si="56"/>
        <v>1.2751677852349097E-2</v>
      </c>
    </row>
    <row r="1202" spans="1:11" x14ac:dyDescent="0.15">
      <c r="A1202" s="1">
        <v>45324</v>
      </c>
      <c r="B1202" s="1"/>
      <c r="C1202">
        <v>98.57</v>
      </c>
      <c r="D1202">
        <v>98.48</v>
      </c>
      <c r="E1202">
        <v>89.8</v>
      </c>
      <c r="G1202" s="3">
        <v>2.29818844386686E-3</v>
      </c>
      <c r="I1202" s="11">
        <f t="shared" si="54"/>
        <v>2.2369089984748403E-3</v>
      </c>
      <c r="J1202" s="11">
        <f t="shared" si="55"/>
        <v>7.3649754500817455E-3</v>
      </c>
      <c r="K1202" s="11">
        <f t="shared" si="56"/>
        <v>-8.1731831234814756E-3</v>
      </c>
    </row>
    <row r="1203" spans="1:11" x14ac:dyDescent="0.15">
      <c r="A1203" s="1">
        <v>45327</v>
      </c>
      <c r="B1203" s="1"/>
      <c r="C1203">
        <v>100.06</v>
      </c>
      <c r="D1203">
        <v>100.05</v>
      </c>
      <c r="E1203">
        <v>90.36</v>
      </c>
      <c r="G1203" s="3">
        <v>3.09560047549983E-3</v>
      </c>
      <c r="I1203" s="11">
        <f t="shared" si="54"/>
        <v>1.511616110378422E-2</v>
      </c>
      <c r="J1203" s="11">
        <f t="shared" si="55"/>
        <v>1.5942323314378504E-2</v>
      </c>
      <c r="K1203" s="11">
        <f t="shared" si="56"/>
        <v>6.2360801781737862E-3</v>
      </c>
    </row>
    <row r="1204" spans="1:11" x14ac:dyDescent="0.15">
      <c r="A1204" s="1">
        <v>45328</v>
      </c>
      <c r="B1204" s="1"/>
      <c r="C1204">
        <v>99.39</v>
      </c>
      <c r="D1204">
        <v>102.2</v>
      </c>
      <c r="E1204">
        <v>90.09</v>
      </c>
      <c r="G1204" s="3">
        <v>-2.6113945432071298E-3</v>
      </c>
      <c r="I1204" s="11">
        <f t="shared" si="54"/>
        <v>-6.6959824105536914E-3</v>
      </c>
      <c r="J1204" s="11">
        <f t="shared" si="55"/>
        <v>2.1489255372313831E-2</v>
      </c>
      <c r="K1204" s="11">
        <f t="shared" si="56"/>
        <v>-2.9880478087649376E-3</v>
      </c>
    </row>
    <row r="1205" spans="1:11" x14ac:dyDescent="0.15">
      <c r="A1205" s="1">
        <v>45329</v>
      </c>
      <c r="B1205" s="1"/>
      <c r="C1205">
        <v>98.63</v>
      </c>
      <c r="D1205">
        <v>102.45</v>
      </c>
      <c r="E1205">
        <v>90.73</v>
      </c>
      <c r="G1205" s="3">
        <v>-3.0933977532221404E-3</v>
      </c>
      <c r="I1205" s="11">
        <f t="shared" si="54"/>
        <v>-7.6466445316430987E-3</v>
      </c>
      <c r="J1205" s="11">
        <f t="shared" si="55"/>
        <v>2.4461839530331986E-3</v>
      </c>
      <c r="K1205" s="11">
        <f t="shared" si="56"/>
        <v>7.1040071040071595E-3</v>
      </c>
    </row>
    <row r="1206" spans="1:11" x14ac:dyDescent="0.15">
      <c r="A1206" s="1">
        <v>45330</v>
      </c>
      <c r="B1206" s="1"/>
      <c r="C1206">
        <v>98.34</v>
      </c>
      <c r="D1206">
        <v>100.2</v>
      </c>
      <c r="E1206">
        <v>87.97</v>
      </c>
      <c r="G1206" s="3">
        <v>-6.3685498910476205E-3</v>
      </c>
      <c r="I1206" s="11">
        <f t="shared" si="54"/>
        <v>-2.940281861502525E-3</v>
      </c>
      <c r="J1206" s="11">
        <f t="shared" si="55"/>
        <v>-2.1961932650073179E-2</v>
      </c>
      <c r="K1206" s="11">
        <f t="shared" si="56"/>
        <v>-3.0419927256695733E-2</v>
      </c>
    </row>
    <row r="1207" spans="1:11" x14ac:dyDescent="0.15">
      <c r="A1207" s="1">
        <v>45331</v>
      </c>
      <c r="B1207" s="1"/>
      <c r="C1207">
        <v>95.41</v>
      </c>
      <c r="D1207">
        <v>99.78</v>
      </c>
      <c r="E1207">
        <v>88.31</v>
      </c>
      <c r="G1207" s="3">
        <v>-4.2438768706474202E-3</v>
      </c>
      <c r="I1207" s="11">
        <f t="shared" si="54"/>
        <v>-2.9794590197274817E-2</v>
      </c>
      <c r="J1207" s="11">
        <f t="shared" si="55"/>
        <v>-4.1916167664670656E-3</v>
      </c>
      <c r="K1207" s="11">
        <f t="shared" si="56"/>
        <v>3.8649539615778217E-3</v>
      </c>
    </row>
    <row r="1208" spans="1:11" x14ac:dyDescent="0.15">
      <c r="A1208" s="1">
        <v>45334</v>
      </c>
      <c r="B1208" s="1"/>
      <c r="C1208">
        <v>96.8</v>
      </c>
      <c r="D1208">
        <v>100.45</v>
      </c>
      <c r="E1208">
        <v>87.68</v>
      </c>
      <c r="G1208" s="3">
        <v>7.9081790404378297E-3</v>
      </c>
      <c r="I1208" s="11">
        <f t="shared" si="54"/>
        <v>1.456870349020023E-2</v>
      </c>
      <c r="J1208" s="11">
        <f t="shared" si="55"/>
        <v>6.7147724994989222E-3</v>
      </c>
      <c r="K1208" s="11">
        <f t="shared" si="56"/>
        <v>-7.1339599139395027E-3</v>
      </c>
    </row>
    <row r="1209" spans="1:11" x14ac:dyDescent="0.15">
      <c r="A1209" s="1">
        <v>45335</v>
      </c>
      <c r="B1209" s="1"/>
      <c r="C1209">
        <v>96.4</v>
      </c>
      <c r="D1209">
        <v>101.95</v>
      </c>
      <c r="E1209">
        <v>88.02</v>
      </c>
      <c r="G1209" s="3">
        <v>-3.2654639241849097E-3</v>
      </c>
      <c r="I1209" s="11">
        <f t="shared" si="54"/>
        <v>-4.1322314049585529E-3</v>
      </c>
      <c r="J1209" s="11">
        <f t="shared" si="55"/>
        <v>1.4932802389248323E-2</v>
      </c>
      <c r="K1209" s="11">
        <f t="shared" si="56"/>
        <v>3.8777372262772669E-3</v>
      </c>
    </row>
    <row r="1210" spans="1:11" x14ac:dyDescent="0.15">
      <c r="A1210" s="1">
        <v>45336</v>
      </c>
      <c r="B1210" s="1"/>
      <c r="C1210">
        <v>96.83</v>
      </c>
      <c r="D1210">
        <v>102.5</v>
      </c>
      <c r="E1210">
        <v>87.8</v>
      </c>
      <c r="G1210" s="3">
        <v>6.3585931856979805E-3</v>
      </c>
      <c r="I1210" s="11">
        <f t="shared" si="54"/>
        <v>4.4605809128630547E-3</v>
      </c>
      <c r="J1210" s="11">
        <f t="shared" si="55"/>
        <v>5.3948013732221245E-3</v>
      </c>
      <c r="K1210" s="11">
        <f t="shared" si="56"/>
        <v>-2.499431947284747E-3</v>
      </c>
    </row>
    <row r="1211" spans="1:11" x14ac:dyDescent="0.15">
      <c r="A1211" s="1">
        <v>45337</v>
      </c>
      <c r="B1211" s="1"/>
      <c r="C1211">
        <v>98.11</v>
      </c>
      <c r="D1211">
        <v>103.6</v>
      </c>
      <c r="E1211">
        <v>87.96</v>
      </c>
      <c r="G1211" s="3">
        <v>6.2902317948576505E-3</v>
      </c>
      <c r="I1211" s="11">
        <f t="shared" si="54"/>
        <v>1.3219043684808529E-2</v>
      </c>
      <c r="J1211" s="11">
        <f t="shared" si="55"/>
        <v>1.073170731707318E-2</v>
      </c>
      <c r="K1211" s="11">
        <f t="shared" si="56"/>
        <v>1.8223234624146212E-3</v>
      </c>
    </row>
    <row r="1212" spans="1:11" x14ac:dyDescent="0.15">
      <c r="A1212" s="1">
        <v>45338</v>
      </c>
      <c r="B1212" s="1"/>
      <c r="C1212">
        <v>97.15</v>
      </c>
      <c r="D1212">
        <v>100.95</v>
      </c>
      <c r="E1212">
        <v>88.44</v>
      </c>
      <c r="G1212" s="3">
        <v>2.3420661192996499E-3</v>
      </c>
      <c r="I1212" s="11">
        <f t="shared" si="54"/>
        <v>-9.7849352767301889E-3</v>
      </c>
      <c r="J1212" s="11">
        <f t="shared" si="55"/>
        <v>-2.55791505791505E-2</v>
      </c>
      <c r="K1212" s="11">
        <f t="shared" si="56"/>
        <v>5.4570259208732708E-3</v>
      </c>
    </row>
    <row r="1213" spans="1:11" x14ac:dyDescent="0.15">
      <c r="A1213" s="1">
        <v>45342</v>
      </c>
      <c r="B1213" s="1"/>
      <c r="C1213">
        <v>99.6</v>
      </c>
      <c r="D1213">
        <v>102.75</v>
      </c>
      <c r="E1213">
        <v>90.77</v>
      </c>
      <c r="G1213" s="3">
        <v>1.29394631328048E-2</v>
      </c>
      <c r="I1213" s="11">
        <f t="shared" si="54"/>
        <v>2.5218733916623659E-2</v>
      </c>
      <c r="J1213" s="11">
        <f t="shared" si="55"/>
        <v>1.7830609212481363E-2</v>
      </c>
      <c r="K1213" s="11">
        <f t="shared" si="56"/>
        <v>2.6345545002261384E-2</v>
      </c>
    </row>
    <row r="1214" spans="1:11" x14ac:dyDescent="0.15">
      <c r="A1214" s="1">
        <v>45343</v>
      </c>
      <c r="B1214" s="1"/>
      <c r="C1214">
        <v>99.12</v>
      </c>
      <c r="D1214">
        <v>101.9</v>
      </c>
      <c r="E1214">
        <v>90.04</v>
      </c>
      <c r="G1214" s="3">
        <v>-2.4632161845770102E-3</v>
      </c>
      <c r="I1214" s="11">
        <f t="shared" si="54"/>
        <v>-4.8192771084336616E-3</v>
      </c>
      <c r="J1214" s="11">
        <f t="shared" si="55"/>
        <v>-8.2725060827250063E-3</v>
      </c>
      <c r="K1214" s="11">
        <f t="shared" si="56"/>
        <v>-8.0423047262310199E-3</v>
      </c>
    </row>
    <row r="1215" spans="1:11" x14ac:dyDescent="0.15">
      <c r="A1215" s="1">
        <v>45344</v>
      </c>
      <c r="B1215" s="1"/>
      <c r="C1215">
        <v>94.24</v>
      </c>
      <c r="D1215">
        <v>103.95</v>
      </c>
      <c r="E1215">
        <v>90.57</v>
      </c>
      <c r="G1215" s="3">
        <v>-3.7251146126925298E-3</v>
      </c>
      <c r="I1215" s="11">
        <f t="shared" si="54"/>
        <v>-4.9233252623083201E-2</v>
      </c>
      <c r="J1215" s="11">
        <f t="shared" si="55"/>
        <v>2.0117762512266824E-2</v>
      </c>
      <c r="K1215" s="11">
        <f t="shared" si="56"/>
        <v>5.8862727676587401E-3</v>
      </c>
    </row>
    <row r="1216" spans="1:11" x14ac:dyDescent="0.15">
      <c r="A1216" s="1">
        <v>45345</v>
      </c>
      <c r="B1216" s="1"/>
      <c r="C1216">
        <v>95.35</v>
      </c>
      <c r="D1216">
        <v>106.5</v>
      </c>
      <c r="E1216">
        <v>91.63</v>
      </c>
      <c r="G1216" s="3">
        <v>9.7125687078576297E-3</v>
      </c>
      <c r="I1216" s="11">
        <f t="shared" si="54"/>
        <v>1.1778438030560334E-2</v>
      </c>
      <c r="J1216" s="11">
        <f t="shared" si="55"/>
        <v>2.4531024531024404E-2</v>
      </c>
      <c r="K1216" s="11">
        <f t="shared" si="56"/>
        <v>1.1703654631776583E-2</v>
      </c>
    </row>
    <row r="1217" spans="1:11" x14ac:dyDescent="0.15">
      <c r="A1217" s="1">
        <v>45348</v>
      </c>
      <c r="B1217" s="1"/>
      <c r="C1217">
        <v>94.29</v>
      </c>
      <c r="D1217">
        <v>105.85</v>
      </c>
      <c r="E1217">
        <v>91.36</v>
      </c>
      <c r="G1217" s="3">
        <v>-3.8162945194039001E-3</v>
      </c>
      <c r="I1217" s="11">
        <f t="shared" si="54"/>
        <v>-1.1116937598321885E-2</v>
      </c>
      <c r="J1217" s="11">
        <f t="shared" si="55"/>
        <v>-6.1032863849765917E-3</v>
      </c>
      <c r="K1217" s="11">
        <f t="shared" si="56"/>
        <v>-2.9466331987340055E-3</v>
      </c>
    </row>
    <row r="1218" spans="1:11" x14ac:dyDescent="0.15">
      <c r="A1218" s="1">
        <v>45349</v>
      </c>
      <c r="B1218" s="1"/>
      <c r="C1218">
        <v>93.68</v>
      </c>
      <c r="D1218">
        <v>105</v>
      </c>
      <c r="E1218">
        <v>90.65</v>
      </c>
      <c r="G1218" s="3">
        <v>-1.0850788321047299E-3</v>
      </c>
      <c r="I1218" s="11">
        <f t="shared" si="54"/>
        <v>-6.4694029059285674E-3</v>
      </c>
      <c r="J1218" s="11">
        <f t="shared" si="55"/>
        <v>-8.030231459612569E-3</v>
      </c>
      <c r="K1218" s="11">
        <f t="shared" si="56"/>
        <v>-7.7714535901926007E-3</v>
      </c>
    </row>
    <row r="1219" spans="1:11" x14ac:dyDescent="0.15">
      <c r="A1219" s="1">
        <v>45350</v>
      </c>
      <c r="B1219" s="1"/>
      <c r="C1219">
        <v>92.05</v>
      </c>
      <c r="D1219">
        <v>105.8</v>
      </c>
      <c r="E1219">
        <v>90</v>
      </c>
      <c r="G1219" s="3">
        <v>-2.27886648716268E-3</v>
      </c>
      <c r="I1219" s="11">
        <f t="shared" si="54"/>
        <v>-1.7399658411614061E-2</v>
      </c>
      <c r="J1219" s="11">
        <f t="shared" si="55"/>
        <v>7.6190476190476364E-3</v>
      </c>
      <c r="K1219" s="11">
        <f t="shared" si="56"/>
        <v>-7.1704357418643783E-3</v>
      </c>
    </row>
    <row r="1220" spans="1:11" x14ac:dyDescent="0.15">
      <c r="A1220" s="1">
        <v>45351</v>
      </c>
      <c r="B1220" s="1"/>
      <c r="C1220">
        <v>91.76</v>
      </c>
      <c r="D1220">
        <v>106.6</v>
      </c>
      <c r="E1220">
        <v>89.49</v>
      </c>
      <c r="G1220" s="3">
        <v>2.1442194595631099E-3</v>
      </c>
      <c r="I1220" s="11">
        <f t="shared" ref="I1220:I1283" si="57">(C1220/C1219)-1</f>
        <v>-3.1504617055947426E-3</v>
      </c>
      <c r="J1220" s="11">
        <f t="shared" ref="J1220:J1283" si="58">(D1220/D1219)-1</f>
        <v>7.5614366729679361E-3</v>
      </c>
      <c r="K1220" s="11">
        <f t="shared" ref="K1220:K1283" si="59">(E1220/E1219)-1</f>
        <v>-5.6666666666667087E-3</v>
      </c>
    </row>
    <row r="1221" spans="1:11" x14ac:dyDescent="0.15">
      <c r="A1221" s="1">
        <v>45352</v>
      </c>
      <c r="B1221" s="1"/>
      <c r="C1221">
        <v>92.54</v>
      </c>
      <c r="D1221">
        <v>106.3</v>
      </c>
      <c r="E1221">
        <v>90.14</v>
      </c>
      <c r="G1221" s="3">
        <v>4.8140604932180803E-3</v>
      </c>
      <c r="I1221" s="11">
        <f t="shared" si="57"/>
        <v>8.5004359197906609E-3</v>
      </c>
      <c r="J1221" s="11">
        <f t="shared" si="58"/>
        <v>-2.8142589118198558E-3</v>
      </c>
      <c r="K1221" s="11">
        <f t="shared" si="59"/>
        <v>7.2633813833948846E-3</v>
      </c>
    </row>
    <row r="1222" spans="1:11" x14ac:dyDescent="0.15">
      <c r="A1222" s="1">
        <v>45355</v>
      </c>
      <c r="B1222" s="1"/>
      <c r="C1222">
        <v>92.02</v>
      </c>
      <c r="D1222">
        <v>106.65</v>
      </c>
      <c r="E1222">
        <v>90.18</v>
      </c>
      <c r="G1222" s="3">
        <v>-1.4027777548787301E-3</v>
      </c>
      <c r="I1222" s="11">
        <f t="shared" si="57"/>
        <v>-5.6191917008862058E-3</v>
      </c>
      <c r="J1222" s="11">
        <f t="shared" si="58"/>
        <v>3.2925682031985648E-3</v>
      </c>
      <c r="K1222" s="11">
        <f t="shared" si="59"/>
        <v>4.4375416019537539E-4</v>
      </c>
    </row>
    <row r="1223" spans="1:11" x14ac:dyDescent="0.15">
      <c r="A1223" s="1">
        <v>45356</v>
      </c>
      <c r="B1223" s="1"/>
      <c r="C1223">
        <v>91.93</v>
      </c>
      <c r="D1223">
        <v>107.3</v>
      </c>
      <c r="E1223">
        <v>90.54</v>
      </c>
      <c r="G1223" s="3">
        <v>-1.2248969159351899E-3</v>
      </c>
      <c r="I1223" s="11">
        <f t="shared" si="57"/>
        <v>-9.780482503802812E-4</v>
      </c>
      <c r="J1223" s="11">
        <f t="shared" si="58"/>
        <v>6.0947022972339671E-3</v>
      </c>
      <c r="K1223" s="11">
        <f t="shared" si="59"/>
        <v>3.9920159680637557E-3</v>
      </c>
    </row>
    <row r="1224" spans="1:11" x14ac:dyDescent="0.15">
      <c r="A1224" s="1">
        <v>45357</v>
      </c>
      <c r="B1224" s="1"/>
      <c r="C1224">
        <v>92.83</v>
      </c>
      <c r="D1224">
        <v>108.1</v>
      </c>
      <c r="E1224">
        <v>91.06</v>
      </c>
      <c r="G1224" s="3">
        <v>7.2169044373546695E-3</v>
      </c>
      <c r="I1224" s="11">
        <f t="shared" si="57"/>
        <v>9.790057652561579E-3</v>
      </c>
      <c r="J1224" s="11">
        <f t="shared" si="58"/>
        <v>7.455731593662529E-3</v>
      </c>
      <c r="K1224" s="11">
        <f t="shared" si="59"/>
        <v>5.7433178705543764E-3</v>
      </c>
    </row>
    <row r="1225" spans="1:11" x14ac:dyDescent="0.15">
      <c r="A1225" s="1">
        <v>45358</v>
      </c>
      <c r="B1225" s="1"/>
      <c r="C1225">
        <v>93.31</v>
      </c>
      <c r="D1225">
        <v>109</v>
      </c>
      <c r="E1225">
        <v>87.78</v>
      </c>
      <c r="G1225" s="3">
        <v>2.5028896401975099E-3</v>
      </c>
      <c r="I1225" s="11">
        <f t="shared" si="57"/>
        <v>5.1707422169557926E-3</v>
      </c>
      <c r="J1225" s="11">
        <f t="shared" si="58"/>
        <v>8.3256244218317121E-3</v>
      </c>
      <c r="K1225" s="11">
        <f t="shared" si="59"/>
        <v>-3.6020206457280879E-2</v>
      </c>
    </row>
    <row r="1226" spans="1:11" x14ac:dyDescent="0.15">
      <c r="A1226" s="1">
        <v>45359</v>
      </c>
      <c r="B1226" s="1"/>
      <c r="C1226">
        <v>93.81</v>
      </c>
      <c r="D1226">
        <v>109</v>
      </c>
      <c r="E1226">
        <v>88.11</v>
      </c>
      <c r="G1226" s="3">
        <v>6.1998323782053097E-3</v>
      </c>
      <c r="I1226" s="11">
        <f t="shared" si="57"/>
        <v>5.358482477762383E-3</v>
      </c>
      <c r="J1226" s="11">
        <f t="shared" si="58"/>
        <v>0</v>
      </c>
      <c r="K1226" s="11">
        <f t="shared" si="59"/>
        <v>3.759398496240518E-3</v>
      </c>
    </row>
    <row r="1227" spans="1:11" x14ac:dyDescent="0.15">
      <c r="A1227" s="1">
        <v>45362</v>
      </c>
      <c r="B1227" s="1"/>
      <c r="C1227">
        <v>93.99</v>
      </c>
      <c r="D1227">
        <v>109.85</v>
      </c>
      <c r="E1227">
        <v>88.8</v>
      </c>
      <c r="G1227" s="3">
        <v>3.26714422199625E-3</v>
      </c>
      <c r="I1227" s="11">
        <f t="shared" si="57"/>
        <v>1.9187719859288244E-3</v>
      </c>
      <c r="J1227" s="11">
        <f t="shared" si="58"/>
        <v>7.7981651376146655E-3</v>
      </c>
      <c r="K1227" s="11">
        <f t="shared" si="59"/>
        <v>7.8311201906706707E-3</v>
      </c>
    </row>
    <row r="1228" spans="1:11" x14ac:dyDescent="0.15">
      <c r="A1228" s="1">
        <v>45363</v>
      </c>
      <c r="B1228" s="1"/>
      <c r="C1228">
        <v>94.27</v>
      </c>
      <c r="D1228">
        <v>110.5</v>
      </c>
      <c r="E1228">
        <v>87.59</v>
      </c>
      <c r="G1228" s="3">
        <v>6.5777294193958202E-3</v>
      </c>
      <c r="I1228" s="11">
        <f t="shared" si="57"/>
        <v>2.9790403234386531E-3</v>
      </c>
      <c r="J1228" s="11">
        <f t="shared" si="58"/>
        <v>5.9171597633136397E-3</v>
      </c>
      <c r="K1228" s="11">
        <f t="shared" si="59"/>
        <v>-1.3626126126126015E-2</v>
      </c>
    </row>
    <row r="1229" spans="1:11" x14ac:dyDescent="0.15">
      <c r="A1229" s="1">
        <v>45364</v>
      </c>
      <c r="B1229" s="1"/>
      <c r="C1229">
        <v>95.48</v>
      </c>
      <c r="D1229">
        <v>111.8</v>
      </c>
      <c r="E1229">
        <v>87.13</v>
      </c>
      <c r="G1229" s="3">
        <v>2.4150256820705198E-3</v>
      </c>
      <c r="I1229" s="11">
        <f t="shared" si="57"/>
        <v>1.2835472578763163E-2</v>
      </c>
      <c r="J1229" s="11">
        <f t="shared" si="58"/>
        <v>1.1764705882352899E-2</v>
      </c>
      <c r="K1229" s="11">
        <f t="shared" si="59"/>
        <v>-5.2517410663318609E-3</v>
      </c>
    </row>
    <row r="1230" spans="1:11" x14ac:dyDescent="0.15">
      <c r="A1230" s="1">
        <v>45365</v>
      </c>
      <c r="B1230" s="1"/>
      <c r="C1230">
        <v>95.08</v>
      </c>
      <c r="D1230">
        <v>113.15</v>
      </c>
      <c r="E1230">
        <v>86.8</v>
      </c>
      <c r="G1230" s="3">
        <v>-5.9170019012618705E-3</v>
      </c>
      <c r="I1230" s="11">
        <f t="shared" si="57"/>
        <v>-4.1893590280687176E-3</v>
      </c>
      <c r="J1230" s="11">
        <f t="shared" si="58"/>
        <v>1.2075134168157531E-2</v>
      </c>
      <c r="K1230" s="11">
        <f t="shared" si="59"/>
        <v>-3.7874440491220129E-3</v>
      </c>
    </row>
    <row r="1231" spans="1:11" x14ac:dyDescent="0.15">
      <c r="A1231" s="1">
        <v>45366</v>
      </c>
      <c r="B1231" s="1"/>
      <c r="C1231">
        <v>95.23</v>
      </c>
      <c r="D1231">
        <v>113.75</v>
      </c>
      <c r="E1231">
        <v>85.64</v>
      </c>
      <c r="G1231" s="3">
        <v>-3.8022083406130604E-3</v>
      </c>
      <c r="I1231" s="11">
        <f t="shared" si="57"/>
        <v>1.5776188472864661E-3</v>
      </c>
      <c r="J1231" s="11">
        <f t="shared" si="58"/>
        <v>5.3026955368977724E-3</v>
      </c>
      <c r="K1231" s="11">
        <f t="shared" si="59"/>
        <v>-1.3364055299539102E-2</v>
      </c>
    </row>
    <row r="1232" spans="1:11" x14ac:dyDescent="0.15">
      <c r="A1232" s="1">
        <v>45369</v>
      </c>
      <c r="B1232" s="1"/>
      <c r="C1232">
        <v>94.69</v>
      </c>
      <c r="D1232">
        <v>114.6</v>
      </c>
      <c r="E1232">
        <v>85.53</v>
      </c>
      <c r="G1232" s="3">
        <v>-4.4964697128533297E-3</v>
      </c>
      <c r="I1232" s="11">
        <f t="shared" si="57"/>
        <v>-5.6704819909693116E-3</v>
      </c>
      <c r="J1232" s="11">
        <f t="shared" si="58"/>
        <v>7.4725274725273572E-3</v>
      </c>
      <c r="K1232" s="11">
        <f t="shared" si="59"/>
        <v>-1.2844465203175615E-3</v>
      </c>
    </row>
    <row r="1233" spans="1:11" x14ac:dyDescent="0.15">
      <c r="A1233" s="1">
        <v>45370</v>
      </c>
      <c r="B1233" s="1"/>
      <c r="C1233">
        <v>93.81</v>
      </c>
      <c r="D1233">
        <v>116</v>
      </c>
      <c r="E1233">
        <v>85.52</v>
      </c>
      <c r="G1233" s="3">
        <v>-3.9431074429614396E-3</v>
      </c>
      <c r="I1233" s="11">
        <f t="shared" si="57"/>
        <v>-9.2934840004224029E-3</v>
      </c>
      <c r="J1233" s="11">
        <f t="shared" si="58"/>
        <v>1.221640488656206E-2</v>
      </c>
      <c r="K1233" s="11">
        <f t="shared" si="59"/>
        <v>-1.1691804045366183E-4</v>
      </c>
    </row>
    <row r="1234" spans="1:11" x14ac:dyDescent="0.15">
      <c r="A1234" s="1">
        <v>45371</v>
      </c>
      <c r="B1234" s="1"/>
      <c r="C1234">
        <v>94.55</v>
      </c>
      <c r="D1234">
        <v>116.1</v>
      </c>
      <c r="E1234">
        <v>85.11</v>
      </c>
      <c r="G1234" s="3">
        <v>3.5265571503373299E-3</v>
      </c>
      <c r="I1234" s="11">
        <f t="shared" si="57"/>
        <v>7.8882848310413145E-3</v>
      </c>
      <c r="J1234" s="11">
        <f t="shared" si="58"/>
        <v>8.6206896551721535E-4</v>
      </c>
      <c r="K1234" s="11">
        <f t="shared" si="59"/>
        <v>-4.794200187090647E-3</v>
      </c>
    </row>
    <row r="1235" spans="1:11" x14ac:dyDescent="0.15">
      <c r="A1235" s="1">
        <v>45372</v>
      </c>
      <c r="B1235" s="1"/>
      <c r="C1235">
        <v>94.96</v>
      </c>
      <c r="D1235">
        <v>116.5</v>
      </c>
      <c r="E1235">
        <v>86.72</v>
      </c>
      <c r="G1235" s="3">
        <v>7.31874855726233E-3</v>
      </c>
      <c r="I1235" s="11">
        <f t="shared" si="57"/>
        <v>4.3363299841352454E-3</v>
      </c>
      <c r="J1235" s="11">
        <f t="shared" si="58"/>
        <v>3.445305770887197E-3</v>
      </c>
      <c r="K1235" s="11">
        <f t="shared" si="59"/>
        <v>1.8916696040418346E-2</v>
      </c>
    </row>
    <row r="1236" spans="1:11" x14ac:dyDescent="0.15">
      <c r="A1236" s="1">
        <v>45373</v>
      </c>
      <c r="B1236" s="1"/>
      <c r="C1236">
        <v>94.36</v>
      </c>
      <c r="D1236">
        <v>115.6</v>
      </c>
      <c r="E1236">
        <v>86.51</v>
      </c>
      <c r="G1236" s="3">
        <v>-4.4145656118649203E-3</v>
      </c>
      <c r="I1236" s="11">
        <f t="shared" si="57"/>
        <v>-6.3184498736309491E-3</v>
      </c>
      <c r="J1236" s="11">
        <f t="shared" si="58"/>
        <v>-7.7253218884120178E-3</v>
      </c>
      <c r="K1236" s="11">
        <f t="shared" si="59"/>
        <v>-2.4215867158671189E-3</v>
      </c>
    </row>
    <row r="1237" spans="1:11" x14ac:dyDescent="0.15">
      <c r="A1237" s="1">
        <v>45376</v>
      </c>
      <c r="B1237" s="1"/>
      <c r="C1237">
        <v>94.75</v>
      </c>
      <c r="D1237">
        <v>115.4</v>
      </c>
      <c r="E1237">
        <v>86.41</v>
      </c>
      <c r="G1237" s="3">
        <v>-1.2827509746995399E-3</v>
      </c>
      <c r="I1237" s="11">
        <f t="shared" si="57"/>
        <v>4.1331072488342002E-3</v>
      </c>
      <c r="J1237" s="11">
        <f t="shared" si="58"/>
        <v>-1.7301038062282892E-3</v>
      </c>
      <c r="K1237" s="11">
        <f t="shared" si="59"/>
        <v>-1.1559357299735229E-3</v>
      </c>
    </row>
    <row r="1238" spans="1:11" x14ac:dyDescent="0.15">
      <c r="A1238" s="1">
        <v>45377</v>
      </c>
      <c r="B1238" s="1"/>
      <c r="C1238">
        <v>95.48</v>
      </c>
      <c r="D1238">
        <v>116.1</v>
      </c>
      <c r="E1238">
        <v>86.15</v>
      </c>
      <c r="G1238" s="3">
        <v>3.7221788596548599E-3</v>
      </c>
      <c r="I1238" s="11">
        <f t="shared" si="57"/>
        <v>7.7044854881267444E-3</v>
      </c>
      <c r="J1238" s="11">
        <f t="shared" si="58"/>
        <v>6.0658578856152001E-3</v>
      </c>
      <c r="K1238" s="11">
        <f t="shared" si="59"/>
        <v>-3.0089110056705781E-3</v>
      </c>
    </row>
    <row r="1239" spans="1:11" x14ac:dyDescent="0.15">
      <c r="A1239" s="1">
        <v>45378</v>
      </c>
      <c r="B1239" s="1"/>
      <c r="C1239">
        <v>96</v>
      </c>
      <c r="D1239">
        <v>116.75</v>
      </c>
      <c r="E1239">
        <v>86.66</v>
      </c>
      <c r="G1239" s="3">
        <v>2.1702100874338901E-3</v>
      </c>
      <c r="I1239" s="11">
        <f t="shared" si="57"/>
        <v>5.446166736489344E-3</v>
      </c>
      <c r="J1239" s="11">
        <f t="shared" si="58"/>
        <v>5.5986218776917784E-3</v>
      </c>
      <c r="K1239" s="11">
        <f t="shared" si="59"/>
        <v>5.9199071387114888E-3</v>
      </c>
    </row>
    <row r="1240" spans="1:11" x14ac:dyDescent="0.15">
      <c r="A1240" s="1">
        <v>45379</v>
      </c>
      <c r="B1240" s="1"/>
      <c r="C1240">
        <v>95.75</v>
      </c>
      <c r="D1240">
        <v>115.95</v>
      </c>
      <c r="E1240">
        <v>87.37</v>
      </c>
      <c r="G1240" s="3">
        <v>2.1119449397442001E-3</v>
      </c>
      <c r="I1240" s="11">
        <f t="shared" si="57"/>
        <v>-2.6041666666666297E-3</v>
      </c>
      <c r="J1240" s="11">
        <f t="shared" si="58"/>
        <v>-6.8522483940042234E-3</v>
      </c>
      <c r="K1240" s="11">
        <f t="shared" si="59"/>
        <v>8.1929379183014461E-3</v>
      </c>
    </row>
    <row r="1241" spans="1:11" x14ac:dyDescent="0.15">
      <c r="A1241" s="1">
        <v>45384</v>
      </c>
      <c r="B1241" s="1"/>
      <c r="C1241">
        <v>94.82</v>
      </c>
      <c r="D1241">
        <v>115.35</v>
      </c>
      <c r="E1241">
        <v>85.7</v>
      </c>
      <c r="G1241" s="3">
        <v>-1.15451445871019E-2</v>
      </c>
      <c r="I1241" s="11">
        <f t="shared" si="57"/>
        <v>-9.7127937336815018E-3</v>
      </c>
      <c r="J1241" s="11">
        <f t="shared" si="58"/>
        <v>-5.1746442432083484E-3</v>
      </c>
      <c r="K1241" s="11">
        <f t="shared" si="59"/>
        <v>-1.9114112395559157E-2</v>
      </c>
    </row>
    <row r="1242" spans="1:11" x14ac:dyDescent="0.15">
      <c r="A1242" s="1">
        <v>45385</v>
      </c>
      <c r="B1242" s="1"/>
      <c r="C1242">
        <v>94.24</v>
      </c>
      <c r="D1242">
        <v>111.25</v>
      </c>
      <c r="E1242">
        <v>85.8</v>
      </c>
      <c r="G1242" s="3">
        <v>1.8859752706417098E-3</v>
      </c>
      <c r="I1242" s="11">
        <f t="shared" si="57"/>
        <v>-6.1168529846024056E-3</v>
      </c>
      <c r="J1242" s="11">
        <f t="shared" si="58"/>
        <v>-3.554399653229301E-2</v>
      </c>
      <c r="K1242" s="11">
        <f t="shared" si="59"/>
        <v>1.166861143523823E-3</v>
      </c>
    </row>
    <row r="1243" spans="1:11" x14ac:dyDescent="0.15">
      <c r="A1243" s="1">
        <v>45386</v>
      </c>
      <c r="B1243" s="1"/>
      <c r="C1243">
        <v>94.78</v>
      </c>
      <c r="D1243">
        <v>110.45</v>
      </c>
      <c r="E1243">
        <v>88.24</v>
      </c>
      <c r="G1243" s="3">
        <v>6.3926205849698103E-3</v>
      </c>
      <c r="I1243" s="11">
        <f t="shared" si="57"/>
        <v>5.7300509337860905E-3</v>
      </c>
      <c r="J1243" s="11">
        <f t="shared" si="58"/>
        <v>-7.1910112359550027E-3</v>
      </c>
      <c r="K1243" s="11">
        <f t="shared" si="59"/>
        <v>2.8438228438228519E-2</v>
      </c>
    </row>
    <row r="1244" spans="1:11" x14ac:dyDescent="0.15">
      <c r="A1244" s="1">
        <v>45387</v>
      </c>
      <c r="B1244" s="1"/>
      <c r="C1244">
        <v>92.92</v>
      </c>
      <c r="D1244">
        <v>108.6</v>
      </c>
      <c r="E1244">
        <v>86.06</v>
      </c>
      <c r="G1244" s="3">
        <v>-1.6708534989821899E-2</v>
      </c>
      <c r="I1244" s="11">
        <f t="shared" si="57"/>
        <v>-1.962439333192656E-2</v>
      </c>
      <c r="J1244" s="11">
        <f t="shared" si="58"/>
        <v>-1.6749660479855266E-2</v>
      </c>
      <c r="K1244" s="11">
        <f t="shared" si="59"/>
        <v>-2.4705349048050662E-2</v>
      </c>
    </row>
    <row r="1245" spans="1:11" x14ac:dyDescent="0.15">
      <c r="A1245" s="1">
        <v>45390</v>
      </c>
      <c r="B1245" s="1"/>
      <c r="C1245">
        <v>93.26</v>
      </c>
      <c r="D1245">
        <v>108.75</v>
      </c>
      <c r="E1245">
        <v>86.35</v>
      </c>
      <c r="G1245" s="3">
        <v>4.4669867003501703E-3</v>
      </c>
      <c r="I1245" s="11">
        <f t="shared" si="57"/>
        <v>3.6590615583298458E-3</v>
      </c>
      <c r="J1245" s="11">
        <f t="shared" si="58"/>
        <v>1.3812154696133394E-3</v>
      </c>
      <c r="K1245" s="11">
        <f t="shared" si="59"/>
        <v>3.3697420404368295E-3</v>
      </c>
    </row>
    <row r="1246" spans="1:11" x14ac:dyDescent="0.15">
      <c r="A1246" s="1">
        <v>45391</v>
      </c>
      <c r="B1246" s="1"/>
      <c r="C1246">
        <v>93.5</v>
      </c>
      <c r="D1246">
        <v>106.1</v>
      </c>
      <c r="E1246">
        <v>86.37</v>
      </c>
      <c r="G1246" s="3">
        <v>-3.56005405845993E-3</v>
      </c>
      <c r="I1246" s="11">
        <f t="shared" si="57"/>
        <v>2.5734505683037145E-3</v>
      </c>
      <c r="J1246" s="11">
        <f t="shared" si="58"/>
        <v>-2.4367816091954042E-2</v>
      </c>
      <c r="K1246" s="11">
        <f t="shared" si="59"/>
        <v>2.3161551823980275E-4</v>
      </c>
    </row>
    <row r="1247" spans="1:11" x14ac:dyDescent="0.15">
      <c r="A1247" s="1">
        <v>45392</v>
      </c>
      <c r="B1247" s="1"/>
      <c r="C1247">
        <v>93.46</v>
      </c>
      <c r="D1247">
        <v>106.55</v>
      </c>
      <c r="E1247">
        <v>86.13</v>
      </c>
      <c r="G1247" s="3">
        <v>-9.40678019467733E-4</v>
      </c>
      <c r="I1247" s="11">
        <f t="shared" si="57"/>
        <v>-4.2780748663107104E-4</v>
      </c>
      <c r="J1247" s="11">
        <f t="shared" si="58"/>
        <v>4.241281809613584E-3</v>
      </c>
      <c r="K1247" s="11">
        <f t="shared" si="59"/>
        <v>-2.7787426189650466E-3</v>
      </c>
    </row>
    <row r="1248" spans="1:11" x14ac:dyDescent="0.15">
      <c r="A1248" s="1">
        <v>45393</v>
      </c>
      <c r="B1248" s="1"/>
      <c r="C1248">
        <v>93.82</v>
      </c>
      <c r="D1248">
        <v>105.4</v>
      </c>
      <c r="E1248">
        <v>85.63</v>
      </c>
      <c r="G1248" s="3">
        <v>-2.5635776479551097E-3</v>
      </c>
      <c r="I1248" s="11">
        <f t="shared" si="57"/>
        <v>3.8519152578642135E-3</v>
      </c>
      <c r="J1248" s="11">
        <f t="shared" si="58"/>
        <v>-1.0793054903801003E-2</v>
      </c>
      <c r="K1248" s="11">
        <f t="shared" si="59"/>
        <v>-5.8051782189713075E-3</v>
      </c>
    </row>
    <row r="1249" spans="1:11" x14ac:dyDescent="0.15">
      <c r="A1249" s="1">
        <v>45394</v>
      </c>
      <c r="B1249" s="1"/>
      <c r="C1249">
        <v>93.04</v>
      </c>
      <c r="D1249">
        <v>106</v>
      </c>
      <c r="E1249">
        <v>86.1</v>
      </c>
      <c r="G1249" s="3">
        <v>-7.5148387072342306E-3</v>
      </c>
      <c r="I1249" s="11">
        <f t="shared" si="57"/>
        <v>-8.3137923683648252E-3</v>
      </c>
      <c r="J1249" s="11">
        <f t="shared" si="58"/>
        <v>5.6925996204932883E-3</v>
      </c>
      <c r="K1249" s="11">
        <f t="shared" si="59"/>
        <v>5.4887305850752632E-3</v>
      </c>
    </row>
    <row r="1250" spans="1:11" x14ac:dyDescent="0.15">
      <c r="A1250" s="1">
        <v>45397</v>
      </c>
      <c r="B1250" s="1"/>
      <c r="C1250">
        <v>92.5</v>
      </c>
      <c r="D1250">
        <v>107.4</v>
      </c>
      <c r="E1250">
        <v>86.5</v>
      </c>
      <c r="G1250" s="3">
        <v>1.42665743865855E-3</v>
      </c>
      <c r="I1250" s="11">
        <f t="shared" si="57"/>
        <v>-5.8039552880482237E-3</v>
      </c>
      <c r="J1250" s="11">
        <f t="shared" si="58"/>
        <v>1.3207547169811429E-2</v>
      </c>
      <c r="K1250" s="11">
        <f t="shared" si="59"/>
        <v>4.6457607433216808E-3</v>
      </c>
    </row>
    <row r="1251" spans="1:11" x14ac:dyDescent="0.15">
      <c r="A1251" s="1">
        <v>45398</v>
      </c>
      <c r="B1251" s="1"/>
      <c r="C1251">
        <v>91.92</v>
      </c>
      <c r="D1251">
        <v>97.84</v>
      </c>
      <c r="E1251">
        <v>85</v>
      </c>
      <c r="G1251" s="3">
        <v>-1.7475582221706001E-2</v>
      </c>
      <c r="I1251" s="11">
        <f t="shared" si="57"/>
        <v>-6.2702702702702728E-3</v>
      </c>
      <c r="J1251" s="11">
        <f t="shared" si="58"/>
        <v>-8.9013035381750427E-2</v>
      </c>
      <c r="K1251" s="11">
        <f t="shared" si="59"/>
        <v>-1.7341040462427793E-2</v>
      </c>
    </row>
    <row r="1252" spans="1:11" x14ac:dyDescent="0.15">
      <c r="A1252" s="1">
        <v>45399</v>
      </c>
      <c r="B1252" s="1"/>
      <c r="C1252">
        <v>93.36</v>
      </c>
      <c r="D1252">
        <v>98.04</v>
      </c>
      <c r="E1252">
        <v>84.85</v>
      </c>
      <c r="G1252" s="3">
        <v>3.1407042274635899E-3</v>
      </c>
      <c r="I1252" s="11">
        <f t="shared" si="57"/>
        <v>1.5665796344647598E-2</v>
      </c>
      <c r="J1252" s="11">
        <f t="shared" si="58"/>
        <v>2.0441537203597093E-3</v>
      </c>
      <c r="K1252" s="11">
        <f t="shared" si="59"/>
        <v>-1.7647058823530015E-3</v>
      </c>
    </row>
    <row r="1253" spans="1:11" x14ac:dyDescent="0.15">
      <c r="A1253" s="1">
        <v>45400</v>
      </c>
      <c r="B1253" s="1"/>
      <c r="C1253">
        <v>93.24</v>
      </c>
      <c r="D1253">
        <v>98</v>
      </c>
      <c r="E1253">
        <v>84.52</v>
      </c>
      <c r="G1253" s="3">
        <v>-1.24358757342624E-4</v>
      </c>
      <c r="I1253" s="11">
        <f t="shared" si="57"/>
        <v>-1.2853470437018677E-3</v>
      </c>
      <c r="J1253" s="11">
        <f t="shared" si="58"/>
        <v>-4.0799673602620601E-4</v>
      </c>
      <c r="K1253" s="11">
        <f t="shared" si="59"/>
        <v>-3.8892162639952987E-3</v>
      </c>
    </row>
    <row r="1254" spans="1:11" x14ac:dyDescent="0.15">
      <c r="A1254" s="1">
        <v>45401</v>
      </c>
      <c r="B1254" s="1"/>
      <c r="C1254">
        <v>95.24</v>
      </c>
      <c r="D1254">
        <v>98.12</v>
      </c>
      <c r="E1254">
        <v>85.53</v>
      </c>
      <c r="G1254" s="3">
        <v>5.8738636396162801E-3</v>
      </c>
      <c r="I1254" s="11">
        <f t="shared" si="57"/>
        <v>2.1450021450021506E-2</v>
      </c>
      <c r="J1254" s="11">
        <f t="shared" si="58"/>
        <v>1.224489795918382E-3</v>
      </c>
      <c r="K1254" s="11">
        <f t="shared" si="59"/>
        <v>1.1949834358731648E-2</v>
      </c>
    </row>
    <row r="1255" spans="1:11" x14ac:dyDescent="0.15">
      <c r="A1255" s="1">
        <v>45404</v>
      </c>
      <c r="B1255" s="1"/>
      <c r="C1255">
        <v>93.84</v>
      </c>
      <c r="D1255">
        <v>99.3</v>
      </c>
      <c r="E1255">
        <v>87.36</v>
      </c>
      <c r="G1255" s="3">
        <v>2.7765228793676898E-3</v>
      </c>
      <c r="I1255" s="11">
        <f t="shared" si="57"/>
        <v>-1.4699706005879776E-2</v>
      </c>
      <c r="J1255" s="11">
        <f t="shared" si="58"/>
        <v>1.2026090501426667E-2</v>
      </c>
      <c r="K1255" s="11">
        <f t="shared" si="59"/>
        <v>2.1396001403016562E-2</v>
      </c>
    </row>
    <row r="1256" spans="1:11" x14ac:dyDescent="0.15">
      <c r="A1256" s="1">
        <v>45405</v>
      </c>
      <c r="B1256" s="1"/>
      <c r="C1256">
        <v>94.26</v>
      </c>
      <c r="D1256">
        <v>101.85</v>
      </c>
      <c r="E1256">
        <v>88.94</v>
      </c>
      <c r="G1256" s="3">
        <v>1.2480993515636201E-2</v>
      </c>
      <c r="I1256" s="11">
        <f t="shared" si="57"/>
        <v>4.4757033248081779E-3</v>
      </c>
      <c r="J1256" s="11">
        <f t="shared" si="58"/>
        <v>2.5679758308157163E-2</v>
      </c>
      <c r="K1256" s="11">
        <f t="shared" si="59"/>
        <v>1.8086080586080522E-2</v>
      </c>
    </row>
    <row r="1257" spans="1:11" x14ac:dyDescent="0.15">
      <c r="A1257" s="1">
        <v>45406</v>
      </c>
      <c r="B1257" s="1"/>
      <c r="C1257">
        <v>93.98</v>
      </c>
      <c r="D1257">
        <v>100.75</v>
      </c>
      <c r="E1257">
        <v>89.12</v>
      </c>
      <c r="G1257" s="3">
        <v>-8.5803469285853293E-3</v>
      </c>
      <c r="I1257" s="11">
        <f t="shared" si="57"/>
        <v>-2.9705071079991763E-3</v>
      </c>
      <c r="J1257" s="11">
        <f t="shared" si="58"/>
        <v>-1.0800196367206638E-2</v>
      </c>
      <c r="K1257" s="11">
        <f t="shared" si="59"/>
        <v>2.0238362941309429E-3</v>
      </c>
    </row>
    <row r="1258" spans="1:11" x14ac:dyDescent="0.15">
      <c r="A1258" s="1">
        <v>45407</v>
      </c>
      <c r="B1258" s="1"/>
      <c r="C1258">
        <v>92.08</v>
      </c>
      <c r="D1258">
        <v>99.5</v>
      </c>
      <c r="E1258">
        <v>90</v>
      </c>
      <c r="G1258" s="3">
        <v>-9.6854034425050087E-3</v>
      </c>
      <c r="I1258" s="11">
        <f t="shared" si="57"/>
        <v>-2.021706746116203E-2</v>
      </c>
      <c r="J1258" s="11">
        <f t="shared" si="58"/>
        <v>-1.2406947890818865E-2</v>
      </c>
      <c r="K1258" s="11">
        <f t="shared" si="59"/>
        <v>9.8743267504488585E-3</v>
      </c>
    </row>
    <row r="1259" spans="1:11" x14ac:dyDescent="0.15">
      <c r="A1259" s="1">
        <v>45408</v>
      </c>
      <c r="B1259" s="1"/>
      <c r="C1259">
        <v>92.7</v>
      </c>
      <c r="D1259">
        <v>99.5</v>
      </c>
      <c r="E1259">
        <v>89.5</v>
      </c>
      <c r="G1259" s="3">
        <v>7.4338647131280099E-3</v>
      </c>
      <c r="I1259" s="11">
        <f t="shared" si="57"/>
        <v>6.7332754126847583E-3</v>
      </c>
      <c r="J1259" s="11">
        <f t="shared" si="58"/>
        <v>0</v>
      </c>
      <c r="K1259" s="11">
        <f t="shared" si="59"/>
        <v>-5.5555555555555358E-3</v>
      </c>
    </row>
    <row r="1260" spans="1:11" x14ac:dyDescent="0.15">
      <c r="A1260" s="1">
        <v>45411</v>
      </c>
      <c r="B1260" s="1"/>
      <c r="C1260">
        <v>92.08</v>
      </c>
      <c r="D1260">
        <v>100.3</v>
      </c>
      <c r="E1260">
        <v>88.87</v>
      </c>
      <c r="G1260" s="3">
        <v>-1.0544284506530601E-3</v>
      </c>
      <c r="I1260" s="11">
        <f t="shared" si="57"/>
        <v>-6.6882416396979449E-3</v>
      </c>
      <c r="J1260" s="11">
        <f t="shared" si="58"/>
        <v>8.040201005025116E-3</v>
      </c>
      <c r="K1260" s="11">
        <f t="shared" si="59"/>
        <v>-7.0391061452513837E-3</v>
      </c>
    </row>
    <row r="1261" spans="1:11" x14ac:dyDescent="0.15">
      <c r="A1261" s="1">
        <v>45412</v>
      </c>
      <c r="B1261" s="1"/>
      <c r="C1261">
        <v>92.2</v>
      </c>
      <c r="D1261">
        <v>99.82</v>
      </c>
      <c r="E1261">
        <v>89.05</v>
      </c>
      <c r="G1261" s="3">
        <v>-6.3049945009573307E-3</v>
      </c>
      <c r="I1261" s="11">
        <f t="shared" si="57"/>
        <v>1.3032145960034658E-3</v>
      </c>
      <c r="J1261" s="11">
        <f t="shared" si="58"/>
        <v>-4.7856430707876596E-3</v>
      </c>
      <c r="K1261" s="11">
        <f t="shared" si="59"/>
        <v>2.0254304039608595E-3</v>
      </c>
    </row>
    <row r="1262" spans="1:11" x14ac:dyDescent="0.15">
      <c r="A1262" s="1">
        <v>45414</v>
      </c>
      <c r="B1262" s="1"/>
      <c r="C1262">
        <v>91.82</v>
      </c>
      <c r="D1262">
        <v>99.2</v>
      </c>
      <c r="E1262">
        <v>88.87</v>
      </c>
      <c r="G1262" s="3">
        <v>-4.5538256620175598E-3</v>
      </c>
      <c r="I1262" s="11">
        <f t="shared" si="57"/>
        <v>-4.1214750542299949E-3</v>
      </c>
      <c r="J1262" s="11">
        <f t="shared" si="58"/>
        <v>-6.2111801242235032E-3</v>
      </c>
      <c r="K1262" s="11">
        <f t="shared" si="59"/>
        <v>-2.0213363279055763E-3</v>
      </c>
    </row>
    <row r="1263" spans="1:11" x14ac:dyDescent="0.15">
      <c r="A1263" s="1">
        <v>45415</v>
      </c>
      <c r="B1263" s="1"/>
      <c r="C1263">
        <v>91.72</v>
      </c>
      <c r="D1263">
        <v>99.58</v>
      </c>
      <c r="E1263">
        <v>87.97</v>
      </c>
      <c r="G1263" s="3">
        <v>5.6489508081118897E-3</v>
      </c>
      <c r="I1263" s="11">
        <f t="shared" si="57"/>
        <v>-1.089087344804951E-3</v>
      </c>
      <c r="J1263" s="11">
        <f t="shared" si="58"/>
        <v>3.8306451612901693E-3</v>
      </c>
      <c r="K1263" s="11">
        <f t="shared" si="59"/>
        <v>-1.0127152019804297E-2</v>
      </c>
    </row>
    <row r="1264" spans="1:11" x14ac:dyDescent="0.15">
      <c r="A1264" s="1">
        <v>45418</v>
      </c>
      <c r="B1264" s="1"/>
      <c r="C1264">
        <v>91.36</v>
      </c>
      <c r="D1264">
        <v>101.55</v>
      </c>
      <c r="E1264">
        <v>88.1</v>
      </c>
      <c r="G1264" s="3">
        <v>4.8533668626646797E-3</v>
      </c>
      <c r="I1264" s="11">
        <f t="shared" si="57"/>
        <v>-3.9249890972524737E-3</v>
      </c>
      <c r="J1264" s="11">
        <f t="shared" si="58"/>
        <v>1.9783088973689411E-2</v>
      </c>
      <c r="K1264" s="11">
        <f t="shared" si="59"/>
        <v>1.4777765147209188E-3</v>
      </c>
    </row>
    <row r="1265" spans="1:11" x14ac:dyDescent="0.15">
      <c r="A1265" s="1">
        <v>45419</v>
      </c>
      <c r="B1265" s="1"/>
      <c r="C1265">
        <v>92.16</v>
      </c>
      <c r="D1265">
        <v>102.5</v>
      </c>
      <c r="E1265">
        <v>89.78</v>
      </c>
      <c r="G1265" s="3">
        <v>1.6359419418423102E-2</v>
      </c>
      <c r="I1265" s="11">
        <f t="shared" si="57"/>
        <v>8.7565674255691839E-3</v>
      </c>
      <c r="J1265" s="11">
        <f t="shared" si="58"/>
        <v>9.3549975381586048E-3</v>
      </c>
      <c r="K1265" s="11">
        <f t="shared" si="59"/>
        <v>1.9069239500567603E-2</v>
      </c>
    </row>
    <row r="1266" spans="1:11" x14ac:dyDescent="0.15">
      <c r="A1266" s="1">
        <v>45420</v>
      </c>
      <c r="B1266" s="1"/>
      <c r="C1266">
        <v>94.2</v>
      </c>
      <c r="D1266">
        <v>103.5</v>
      </c>
      <c r="E1266">
        <v>90.54</v>
      </c>
      <c r="G1266" s="3">
        <v>7.7512250658067208E-3</v>
      </c>
      <c r="I1266" s="11">
        <f t="shared" si="57"/>
        <v>2.2135416666666741E-2</v>
      </c>
      <c r="J1266" s="11">
        <f t="shared" si="58"/>
        <v>9.7560975609756184E-3</v>
      </c>
      <c r="K1266" s="11">
        <f t="shared" si="59"/>
        <v>8.4651370015593752E-3</v>
      </c>
    </row>
    <row r="1267" spans="1:11" x14ac:dyDescent="0.15">
      <c r="A1267" s="1">
        <v>45422</v>
      </c>
      <c r="B1267" s="1"/>
      <c r="C1267">
        <v>95.18</v>
      </c>
      <c r="D1267">
        <v>106.05</v>
      </c>
      <c r="E1267">
        <v>92.32</v>
      </c>
      <c r="G1267" s="3">
        <v>1.30567351611792E-2</v>
      </c>
      <c r="I1267" s="11">
        <f t="shared" si="57"/>
        <v>1.0403397027600958E-2</v>
      </c>
      <c r="J1267" s="11">
        <f t="shared" si="58"/>
        <v>2.4637681159420222E-2</v>
      </c>
      <c r="K1267" s="11">
        <f t="shared" si="59"/>
        <v>1.9659818864590006E-2</v>
      </c>
    </row>
    <row r="1268" spans="1:11" x14ac:dyDescent="0.15">
      <c r="A1268" s="1">
        <v>45425</v>
      </c>
      <c r="B1268" s="1"/>
      <c r="C1268">
        <v>95</v>
      </c>
      <c r="D1268">
        <v>104.85</v>
      </c>
      <c r="E1268">
        <v>93.07</v>
      </c>
      <c r="G1268" s="3">
        <v>1.22340542403787E-3</v>
      </c>
      <c r="I1268" s="11">
        <f t="shared" si="57"/>
        <v>-1.8911536036982923E-3</v>
      </c>
      <c r="J1268" s="11">
        <f t="shared" si="58"/>
        <v>-1.1315417256011373E-2</v>
      </c>
      <c r="K1268" s="11">
        <f t="shared" si="59"/>
        <v>8.1239168110918136E-3</v>
      </c>
    </row>
    <row r="1269" spans="1:11" x14ac:dyDescent="0.15">
      <c r="A1269" s="1">
        <v>45426</v>
      </c>
      <c r="B1269" s="1"/>
      <c r="C1269">
        <v>94.64</v>
      </c>
      <c r="D1269">
        <v>103.4</v>
      </c>
      <c r="E1269">
        <v>93.49</v>
      </c>
      <c r="G1269" s="3">
        <v>1.3587001055666002E-3</v>
      </c>
      <c r="I1269" s="11">
        <f t="shared" si="57"/>
        <v>-3.7894736842105647E-3</v>
      </c>
      <c r="J1269" s="11">
        <f t="shared" si="58"/>
        <v>-1.3829279923700422E-2</v>
      </c>
      <c r="K1269" s="11">
        <f t="shared" si="59"/>
        <v>4.5127323519931206E-3</v>
      </c>
    </row>
    <row r="1270" spans="1:11" x14ac:dyDescent="0.15">
      <c r="A1270" s="1">
        <v>45427</v>
      </c>
      <c r="B1270" s="1"/>
      <c r="C1270">
        <v>95.54</v>
      </c>
      <c r="D1270">
        <v>103.7</v>
      </c>
      <c r="E1270">
        <v>93.3</v>
      </c>
      <c r="G1270" s="3">
        <v>9.7750933915878805E-3</v>
      </c>
      <c r="I1270" s="11">
        <f t="shared" si="57"/>
        <v>9.5097210481827066E-3</v>
      </c>
      <c r="J1270" s="11">
        <f t="shared" si="58"/>
        <v>2.9013539651836506E-3</v>
      </c>
      <c r="K1270" s="11">
        <f t="shared" si="59"/>
        <v>-2.0323029200983722E-3</v>
      </c>
    </row>
    <row r="1271" spans="1:11" x14ac:dyDescent="0.15">
      <c r="A1271" s="1">
        <v>45428</v>
      </c>
      <c r="B1271" s="1"/>
      <c r="C1271">
        <v>95.42</v>
      </c>
      <c r="D1271">
        <v>107.65</v>
      </c>
      <c r="E1271">
        <v>92.62</v>
      </c>
      <c r="G1271" s="3">
        <v>3.98326930550396E-3</v>
      </c>
      <c r="I1271" s="11">
        <f t="shared" si="57"/>
        <v>-1.2560184216036108E-3</v>
      </c>
      <c r="J1271" s="11">
        <f t="shared" si="58"/>
        <v>3.8090646094503411E-2</v>
      </c>
      <c r="K1271" s="11">
        <f t="shared" si="59"/>
        <v>-7.2883172561628573E-3</v>
      </c>
    </row>
    <row r="1272" spans="1:11" x14ac:dyDescent="0.15">
      <c r="A1272" s="1">
        <v>45429</v>
      </c>
      <c r="B1272" s="1"/>
      <c r="C1272">
        <v>96.62</v>
      </c>
      <c r="D1272">
        <v>110.1</v>
      </c>
      <c r="E1272">
        <v>93.37</v>
      </c>
      <c r="G1272" s="3">
        <v>7.6448613050601397E-3</v>
      </c>
      <c r="I1272" s="11">
        <f t="shared" si="57"/>
        <v>1.2575979878432175E-2</v>
      </c>
      <c r="J1272" s="11">
        <f t="shared" si="58"/>
        <v>2.2758941012540612E-2</v>
      </c>
      <c r="K1272" s="11">
        <f t="shared" si="59"/>
        <v>8.0976031094794898E-3</v>
      </c>
    </row>
    <row r="1273" spans="1:11" x14ac:dyDescent="0.15">
      <c r="A1273" s="1">
        <v>45433</v>
      </c>
      <c r="B1273" s="1"/>
      <c r="C1273">
        <v>95.3</v>
      </c>
      <c r="D1273">
        <v>110.3</v>
      </c>
      <c r="E1273">
        <v>93.89</v>
      </c>
      <c r="G1273" s="3">
        <v>-3.03138938980129E-3</v>
      </c>
      <c r="I1273" s="11">
        <f t="shared" si="57"/>
        <v>-1.3661767749948317E-2</v>
      </c>
      <c r="J1273" s="11">
        <f t="shared" si="58"/>
        <v>1.8165304268846771E-3</v>
      </c>
      <c r="K1273" s="11">
        <f t="shared" si="59"/>
        <v>5.5692406554568308E-3</v>
      </c>
    </row>
    <row r="1274" spans="1:11" x14ac:dyDescent="0.15">
      <c r="A1274" s="1">
        <v>45434</v>
      </c>
      <c r="B1274" s="1"/>
      <c r="C1274">
        <v>95.06</v>
      </c>
      <c r="D1274">
        <v>110.7</v>
      </c>
      <c r="E1274">
        <v>93.16</v>
      </c>
      <c r="G1274" s="3">
        <v>-3.5685913551364301E-3</v>
      </c>
      <c r="I1274" s="11">
        <f t="shared" si="57"/>
        <v>-2.5183630640083221E-3</v>
      </c>
      <c r="J1274" s="11">
        <f t="shared" si="58"/>
        <v>3.6264732547597323E-3</v>
      </c>
      <c r="K1274" s="11">
        <f t="shared" si="59"/>
        <v>-7.7750559164980748E-3</v>
      </c>
    </row>
    <row r="1275" spans="1:11" x14ac:dyDescent="0.15">
      <c r="A1275" s="1">
        <v>45435</v>
      </c>
      <c r="B1275" s="1"/>
      <c r="C1275">
        <v>93.3</v>
      </c>
      <c r="D1275">
        <v>111.2</v>
      </c>
      <c r="E1275">
        <v>92.77</v>
      </c>
      <c r="G1275" s="3">
        <v>6.7587061444207498E-4</v>
      </c>
      <c r="I1275" s="11">
        <f t="shared" si="57"/>
        <v>-1.8514622343782983E-2</v>
      </c>
      <c r="J1275" s="11">
        <f t="shared" si="58"/>
        <v>4.5167118337849921E-3</v>
      </c>
      <c r="K1275" s="11">
        <f t="shared" si="59"/>
        <v>-4.1863460712752154E-3</v>
      </c>
    </row>
    <row r="1276" spans="1:11" x14ac:dyDescent="0.15">
      <c r="A1276" s="1">
        <v>45436</v>
      </c>
      <c r="B1276" s="1"/>
      <c r="C1276">
        <v>92.42</v>
      </c>
      <c r="D1276">
        <v>112.05</v>
      </c>
      <c r="E1276">
        <v>91.74</v>
      </c>
      <c r="G1276" s="3">
        <v>-2.9290271588428003E-3</v>
      </c>
      <c r="I1276" s="11">
        <f t="shared" si="57"/>
        <v>-9.4319399785637303E-3</v>
      </c>
      <c r="J1276" s="11">
        <f t="shared" si="58"/>
        <v>7.6438848920863389E-3</v>
      </c>
      <c r="K1276" s="11">
        <f t="shared" si="59"/>
        <v>-1.1102727174733262E-2</v>
      </c>
    </row>
    <row r="1277" spans="1:11" x14ac:dyDescent="0.15">
      <c r="A1277" s="1">
        <v>45440</v>
      </c>
      <c r="B1277" s="1"/>
      <c r="C1277">
        <v>91.64</v>
      </c>
      <c r="D1277">
        <v>111.8</v>
      </c>
      <c r="E1277">
        <v>91.11</v>
      </c>
      <c r="G1277" s="3">
        <v>-6.4704320265231898E-3</v>
      </c>
      <c r="I1277" s="11">
        <f t="shared" si="57"/>
        <v>-8.4397316598139316E-3</v>
      </c>
      <c r="J1277" s="11">
        <f t="shared" si="58"/>
        <v>-2.2311468094600162E-3</v>
      </c>
      <c r="K1277" s="11">
        <f t="shared" si="59"/>
        <v>-6.8672334859384287E-3</v>
      </c>
    </row>
    <row r="1278" spans="1:11" x14ac:dyDescent="0.15">
      <c r="A1278" s="1">
        <v>45441</v>
      </c>
      <c r="B1278" s="1"/>
      <c r="C1278">
        <v>91.18</v>
      </c>
      <c r="D1278">
        <v>113.35</v>
      </c>
      <c r="E1278">
        <v>90.51</v>
      </c>
      <c r="G1278" s="3">
        <v>-5.1261894063331301E-3</v>
      </c>
      <c r="I1278" s="11">
        <f t="shared" si="57"/>
        <v>-5.01964207769523E-3</v>
      </c>
      <c r="J1278" s="11">
        <f t="shared" si="58"/>
        <v>1.3864042933810383E-2</v>
      </c>
      <c r="K1278" s="11">
        <f t="shared" si="59"/>
        <v>-6.5854461639774931E-3</v>
      </c>
    </row>
    <row r="1279" spans="1:11" x14ac:dyDescent="0.15">
      <c r="A1279" s="1">
        <v>45442</v>
      </c>
      <c r="B1279" s="1"/>
      <c r="C1279">
        <v>94.14</v>
      </c>
      <c r="D1279">
        <v>112.15</v>
      </c>
      <c r="E1279">
        <v>91.23</v>
      </c>
      <c r="G1279" s="3">
        <v>7.6457179490947401E-3</v>
      </c>
      <c r="I1279" s="11">
        <f t="shared" si="57"/>
        <v>3.2463259486729568E-2</v>
      </c>
      <c r="J1279" s="11">
        <f t="shared" si="58"/>
        <v>-1.058667842964256E-2</v>
      </c>
      <c r="K1279" s="11">
        <f t="shared" si="59"/>
        <v>7.9549221080543742E-3</v>
      </c>
    </row>
    <row r="1280" spans="1:11" x14ac:dyDescent="0.15">
      <c r="A1280" s="1">
        <v>45443</v>
      </c>
      <c r="B1280" s="1"/>
      <c r="C1280">
        <v>95.56</v>
      </c>
      <c r="D1280">
        <v>114.7</v>
      </c>
      <c r="E1280">
        <v>93.17</v>
      </c>
      <c r="G1280" s="3">
        <v>9.8419593414251702E-3</v>
      </c>
      <c r="I1280" s="11">
        <f t="shared" si="57"/>
        <v>1.5083917569577165E-2</v>
      </c>
      <c r="J1280" s="11">
        <f t="shared" si="58"/>
        <v>2.2737405260811361E-2</v>
      </c>
      <c r="K1280" s="11">
        <f t="shared" si="59"/>
        <v>2.1264934780225841E-2</v>
      </c>
    </row>
    <row r="1281" spans="1:11" x14ac:dyDescent="0.15">
      <c r="A1281" s="1">
        <v>45446</v>
      </c>
      <c r="B1281" s="1"/>
      <c r="C1281">
        <v>96.46</v>
      </c>
      <c r="D1281">
        <v>113.55</v>
      </c>
      <c r="E1281">
        <v>92.73</v>
      </c>
      <c r="G1281" s="3">
        <v>5.14890538259704E-4</v>
      </c>
      <c r="I1281" s="11">
        <f t="shared" si="57"/>
        <v>9.418166596902422E-3</v>
      </c>
      <c r="J1281" s="11">
        <f t="shared" si="58"/>
        <v>-1.002615518744554E-2</v>
      </c>
      <c r="K1281" s="11">
        <f t="shared" si="59"/>
        <v>-4.7225501770955525E-3</v>
      </c>
    </row>
    <row r="1282" spans="1:11" x14ac:dyDescent="0.15">
      <c r="A1282" s="1">
        <v>45447</v>
      </c>
      <c r="B1282" s="1"/>
      <c r="C1282">
        <v>97.6</v>
      </c>
      <c r="D1282">
        <v>111.55</v>
      </c>
      <c r="E1282">
        <v>92.73</v>
      </c>
      <c r="G1282" s="3">
        <v>1.58337338583169E-4</v>
      </c>
      <c r="I1282" s="11">
        <f t="shared" si="57"/>
        <v>1.1818370308936288E-2</v>
      </c>
      <c r="J1282" s="11">
        <f t="shared" si="58"/>
        <v>-1.7613386173491841E-2</v>
      </c>
      <c r="K1282" s="11">
        <f t="shared" si="59"/>
        <v>0</v>
      </c>
    </row>
    <row r="1283" spans="1:11" x14ac:dyDescent="0.15">
      <c r="A1283" s="1">
        <v>45448</v>
      </c>
      <c r="B1283" s="1"/>
      <c r="C1283">
        <v>97.72</v>
      </c>
      <c r="D1283">
        <v>112.8</v>
      </c>
      <c r="E1283">
        <v>94.5</v>
      </c>
      <c r="G1283" s="3">
        <v>1.1747588784239E-2</v>
      </c>
      <c r="I1283" s="11">
        <f t="shared" si="57"/>
        <v>1.2295081967212962E-3</v>
      </c>
      <c r="J1283" s="11">
        <f t="shared" si="58"/>
        <v>1.120573733751673E-2</v>
      </c>
      <c r="K1283" s="11">
        <f t="shared" si="59"/>
        <v>1.9087673891944323E-2</v>
      </c>
    </row>
    <row r="1284" spans="1:11" x14ac:dyDescent="0.15">
      <c r="A1284" s="1">
        <v>45449</v>
      </c>
      <c r="B1284" s="1"/>
      <c r="C1284">
        <v>98.34</v>
      </c>
      <c r="D1284">
        <v>113.1</v>
      </c>
      <c r="E1284">
        <v>94.99</v>
      </c>
      <c r="G1284" s="3">
        <v>7.5086245215469907E-3</v>
      </c>
      <c r="I1284" s="11">
        <f t="shared" ref="I1284:I1347" si="60">(C1284/C1283)-1</f>
        <v>6.3446582071224888E-3</v>
      </c>
      <c r="J1284" s="11">
        <f t="shared" ref="J1284:J1347" si="61">(D1284/D1283)-1</f>
        <v>2.6595744680850686E-3</v>
      </c>
      <c r="K1284" s="11">
        <f t="shared" ref="K1284:K1347" si="62">(E1284/E1283)-1</f>
        <v>5.1851851851851816E-3</v>
      </c>
    </row>
    <row r="1285" spans="1:11" x14ac:dyDescent="0.15">
      <c r="A1285" s="1">
        <v>45450</v>
      </c>
      <c r="B1285" s="1"/>
      <c r="C1285">
        <v>98.02</v>
      </c>
      <c r="D1285">
        <v>113.65</v>
      </c>
      <c r="E1285">
        <v>94.95</v>
      </c>
      <c r="G1285" s="3">
        <v>1.1035645322678899E-3</v>
      </c>
      <c r="I1285" s="11">
        <f t="shared" si="60"/>
        <v>-3.2540166768355583E-3</v>
      </c>
      <c r="J1285" s="11">
        <f t="shared" si="61"/>
        <v>4.8629531388153513E-3</v>
      </c>
      <c r="K1285" s="11">
        <f t="shared" si="62"/>
        <v>-4.2109695757441834E-4</v>
      </c>
    </row>
    <row r="1286" spans="1:11" x14ac:dyDescent="0.15">
      <c r="A1286" s="1">
        <v>45453</v>
      </c>
      <c r="B1286" s="1"/>
      <c r="C1286">
        <v>95.6</v>
      </c>
      <c r="D1286">
        <v>112.25</v>
      </c>
      <c r="E1286">
        <v>94.3</v>
      </c>
      <c r="G1286" s="3">
        <v>-9.5481836693175302E-3</v>
      </c>
      <c r="I1286" s="11">
        <f t="shared" si="60"/>
        <v>-2.4688839012446451E-2</v>
      </c>
      <c r="J1286" s="11">
        <f t="shared" si="61"/>
        <v>-1.2318521777386793E-2</v>
      </c>
      <c r="K1286" s="11">
        <f t="shared" si="62"/>
        <v>-6.8457082675092984E-3</v>
      </c>
    </row>
    <row r="1287" spans="1:11" x14ac:dyDescent="0.15">
      <c r="A1287" s="1">
        <v>45454</v>
      </c>
      <c r="B1287" s="1"/>
      <c r="C1287">
        <v>94.6</v>
      </c>
      <c r="D1287">
        <v>111.5</v>
      </c>
      <c r="E1287">
        <v>94.08</v>
      </c>
      <c r="G1287" s="3">
        <v>-5.3405189985888902E-3</v>
      </c>
      <c r="I1287" s="11">
        <f t="shared" si="60"/>
        <v>-1.0460251046025104E-2</v>
      </c>
      <c r="J1287" s="11">
        <f t="shared" si="61"/>
        <v>-6.6815144766146917E-3</v>
      </c>
      <c r="K1287" s="11">
        <f t="shared" si="62"/>
        <v>-2.3329798515376865E-3</v>
      </c>
    </row>
    <row r="1288" spans="1:11" x14ac:dyDescent="0.15">
      <c r="A1288" s="1">
        <v>45455</v>
      </c>
      <c r="B1288" s="1"/>
      <c r="C1288">
        <v>94.94</v>
      </c>
      <c r="D1288">
        <v>112.05</v>
      </c>
      <c r="E1288">
        <v>94.66</v>
      </c>
      <c r="G1288" s="3">
        <v>7.8411763532071303E-3</v>
      </c>
      <c r="I1288" s="11">
        <f t="shared" si="60"/>
        <v>3.5940803382663589E-3</v>
      </c>
      <c r="J1288" s="11">
        <f t="shared" si="61"/>
        <v>4.9327354260089162E-3</v>
      </c>
      <c r="K1288" s="11">
        <f t="shared" si="62"/>
        <v>6.1649659863944883E-3</v>
      </c>
    </row>
    <row r="1289" spans="1:11" x14ac:dyDescent="0.15">
      <c r="A1289" s="1">
        <v>45456</v>
      </c>
      <c r="B1289" s="1"/>
      <c r="C1289">
        <v>95.1</v>
      </c>
      <c r="D1289">
        <v>110.6</v>
      </c>
      <c r="E1289">
        <v>94.26</v>
      </c>
      <c r="G1289" s="3">
        <v>-5.8847166746545101E-3</v>
      </c>
      <c r="I1289" s="11">
        <f t="shared" si="60"/>
        <v>1.6852749104696585E-3</v>
      </c>
      <c r="J1289" s="11">
        <f t="shared" si="61"/>
        <v>-1.2940651494868338E-2</v>
      </c>
      <c r="K1289" s="11">
        <f t="shared" si="62"/>
        <v>-4.2256496936402543E-3</v>
      </c>
    </row>
    <row r="1290" spans="1:11" x14ac:dyDescent="0.15">
      <c r="A1290" s="1">
        <v>45457</v>
      </c>
      <c r="B1290" s="1"/>
      <c r="C1290">
        <v>95.28</v>
      </c>
      <c r="D1290">
        <v>108.9</v>
      </c>
      <c r="E1290">
        <v>95.01</v>
      </c>
      <c r="G1290" s="3">
        <v>-4.2488711617463199E-3</v>
      </c>
      <c r="I1290" s="11">
        <f t="shared" si="60"/>
        <v>1.8927444794953896E-3</v>
      </c>
      <c r="J1290" s="11">
        <f t="shared" si="61"/>
        <v>-1.5370705244122873E-2</v>
      </c>
      <c r="K1290" s="11">
        <f t="shared" si="62"/>
        <v>7.9567154678548135E-3</v>
      </c>
    </row>
    <row r="1291" spans="1:11" x14ac:dyDescent="0.15">
      <c r="A1291" s="1">
        <v>45460</v>
      </c>
      <c r="B1291" s="1"/>
      <c r="C1291">
        <v>95.1</v>
      </c>
      <c r="D1291">
        <v>110.15</v>
      </c>
      <c r="E1291">
        <v>93.54</v>
      </c>
      <c r="G1291" s="3">
        <v>-3.4100292368037799E-3</v>
      </c>
      <c r="I1291" s="11">
        <f t="shared" si="60"/>
        <v>-1.8891687657431877E-3</v>
      </c>
      <c r="J1291" s="11">
        <f t="shared" si="61"/>
        <v>1.1478420569329684E-2</v>
      </c>
      <c r="K1291" s="11">
        <f t="shared" si="62"/>
        <v>-1.5472055573097609E-2</v>
      </c>
    </row>
    <row r="1292" spans="1:11" x14ac:dyDescent="0.15">
      <c r="A1292" s="1">
        <v>45461</v>
      </c>
      <c r="B1292" s="1"/>
      <c r="C1292">
        <v>94.9</v>
      </c>
      <c r="D1292">
        <v>111.25</v>
      </c>
      <c r="E1292">
        <v>93.15</v>
      </c>
      <c r="G1292" s="3">
        <v>3.58994764262177E-3</v>
      </c>
      <c r="I1292" s="11">
        <f t="shared" si="60"/>
        <v>-2.1030494216612849E-3</v>
      </c>
      <c r="J1292" s="11">
        <f t="shared" si="61"/>
        <v>9.9863822060826113E-3</v>
      </c>
      <c r="K1292" s="11">
        <f t="shared" si="62"/>
        <v>-4.1693393200770146E-3</v>
      </c>
    </row>
    <row r="1293" spans="1:11" x14ac:dyDescent="0.15">
      <c r="A1293" s="1">
        <v>45463</v>
      </c>
      <c r="B1293" s="1"/>
      <c r="C1293">
        <v>94.9</v>
      </c>
      <c r="D1293">
        <v>113.15</v>
      </c>
      <c r="E1293">
        <v>94.33</v>
      </c>
      <c r="G1293" s="3">
        <v>6.7691073672633195E-3</v>
      </c>
      <c r="I1293" s="11">
        <f t="shared" si="60"/>
        <v>0</v>
      </c>
      <c r="J1293" s="11">
        <f t="shared" si="61"/>
        <v>1.7078651685393353E-2</v>
      </c>
      <c r="K1293" s="11">
        <f t="shared" si="62"/>
        <v>1.26677402039721E-2</v>
      </c>
    </row>
    <row r="1294" spans="1:11" x14ac:dyDescent="0.15">
      <c r="A1294" s="1">
        <v>45464</v>
      </c>
      <c r="B1294" s="1"/>
      <c r="C1294">
        <v>93.7</v>
      </c>
      <c r="D1294">
        <v>112.45</v>
      </c>
      <c r="E1294">
        <v>93.99</v>
      </c>
      <c r="G1294" s="3">
        <v>-9.5057278964482093E-3</v>
      </c>
      <c r="I1294" s="11">
        <f t="shared" si="60"/>
        <v>-1.2644889357218192E-2</v>
      </c>
      <c r="J1294" s="11">
        <f t="shared" si="61"/>
        <v>-6.1864781263809565E-3</v>
      </c>
      <c r="K1294" s="11">
        <f t="shared" si="62"/>
        <v>-3.604367645499873E-3</v>
      </c>
    </row>
    <row r="1295" spans="1:11" x14ac:dyDescent="0.15">
      <c r="A1295" s="1">
        <v>45467</v>
      </c>
      <c r="B1295" s="1"/>
      <c r="C1295">
        <v>94.68</v>
      </c>
      <c r="D1295">
        <v>113.1</v>
      </c>
      <c r="E1295">
        <v>96.01</v>
      </c>
      <c r="G1295" s="3">
        <v>1.2021990551456901E-2</v>
      </c>
      <c r="I1295" s="11">
        <f t="shared" si="60"/>
        <v>1.0458911419423789E-2</v>
      </c>
      <c r="J1295" s="11">
        <f t="shared" si="61"/>
        <v>5.7803468208090791E-3</v>
      </c>
      <c r="K1295" s="11">
        <f t="shared" si="62"/>
        <v>2.1491648047664791E-2</v>
      </c>
    </row>
    <row r="1296" spans="1:11" x14ac:dyDescent="0.15">
      <c r="A1296" s="1">
        <v>45468</v>
      </c>
      <c r="B1296" s="1"/>
      <c r="C1296">
        <v>93.9</v>
      </c>
      <c r="D1296">
        <v>112.45</v>
      </c>
      <c r="E1296">
        <v>95.89</v>
      </c>
      <c r="G1296" s="3">
        <v>-5.83791254670229E-3</v>
      </c>
      <c r="I1296" s="11">
        <f t="shared" si="60"/>
        <v>-8.2382762991127789E-3</v>
      </c>
      <c r="J1296" s="11">
        <f t="shared" si="61"/>
        <v>-5.7471264367815467E-3</v>
      </c>
      <c r="K1296" s="11">
        <f t="shared" si="62"/>
        <v>-1.2498698052286761E-3</v>
      </c>
    </row>
    <row r="1297" spans="1:11" x14ac:dyDescent="0.15">
      <c r="A1297" s="1">
        <v>45469</v>
      </c>
      <c r="B1297" s="1"/>
      <c r="C1297">
        <v>92.9</v>
      </c>
      <c r="D1297">
        <v>111.5</v>
      </c>
      <c r="E1297">
        <v>95.93</v>
      </c>
      <c r="G1297" s="3">
        <v>-5.8404838290039198E-3</v>
      </c>
      <c r="I1297" s="11">
        <f t="shared" si="60"/>
        <v>-1.0649627263045747E-2</v>
      </c>
      <c r="J1297" s="11">
        <f t="shared" si="61"/>
        <v>-8.4481991996443462E-3</v>
      </c>
      <c r="K1297" s="11">
        <f t="shared" si="62"/>
        <v>4.1714464490572034E-4</v>
      </c>
    </row>
    <row r="1298" spans="1:11" x14ac:dyDescent="0.15">
      <c r="A1298" s="1">
        <v>45470</v>
      </c>
      <c r="B1298" s="1"/>
      <c r="C1298">
        <v>92.14</v>
      </c>
      <c r="D1298">
        <v>111.75</v>
      </c>
      <c r="E1298">
        <v>95.45</v>
      </c>
      <c r="G1298" s="3">
        <v>-9.4995670648134701E-4</v>
      </c>
      <c r="I1298" s="11">
        <f t="shared" si="60"/>
        <v>-8.1808396124866123E-3</v>
      </c>
      <c r="J1298" s="11">
        <f t="shared" si="61"/>
        <v>2.2421524663676085E-3</v>
      </c>
      <c r="K1298" s="11">
        <f t="shared" si="62"/>
        <v>-5.0036484936933912E-3</v>
      </c>
    </row>
    <row r="1299" spans="1:11" x14ac:dyDescent="0.15">
      <c r="A1299" s="1">
        <v>45471</v>
      </c>
      <c r="B1299" s="1"/>
      <c r="C1299">
        <v>91.72</v>
      </c>
      <c r="D1299">
        <v>111.5</v>
      </c>
      <c r="E1299">
        <v>96.17</v>
      </c>
      <c r="G1299" s="3">
        <v>-8.7318568035865598E-4</v>
      </c>
      <c r="I1299" s="11">
        <f t="shared" si="60"/>
        <v>-4.558280876926446E-3</v>
      </c>
      <c r="J1299" s="11">
        <f t="shared" si="61"/>
        <v>-2.2371364653244186E-3</v>
      </c>
      <c r="K1299" s="11">
        <f t="shared" si="62"/>
        <v>7.5432163436353061E-3</v>
      </c>
    </row>
    <row r="1300" spans="1:11" x14ac:dyDescent="0.15">
      <c r="A1300" s="1">
        <v>45474</v>
      </c>
      <c r="B1300" s="1"/>
      <c r="C1300">
        <v>91.88</v>
      </c>
      <c r="D1300">
        <v>112.4</v>
      </c>
      <c r="E1300">
        <v>96.72</v>
      </c>
      <c r="G1300" s="3">
        <v>4.6508871006067896E-3</v>
      </c>
      <c r="I1300" s="11">
        <f t="shared" si="60"/>
        <v>1.7444395987789019E-3</v>
      </c>
      <c r="J1300" s="11">
        <f t="shared" si="61"/>
        <v>8.0717488789239233E-3</v>
      </c>
      <c r="K1300" s="11">
        <f t="shared" si="62"/>
        <v>5.7190392014141445E-3</v>
      </c>
    </row>
    <row r="1301" spans="1:11" x14ac:dyDescent="0.15">
      <c r="A1301" s="1">
        <v>45475</v>
      </c>
      <c r="B1301" s="1"/>
      <c r="C1301">
        <v>92.52</v>
      </c>
      <c r="D1301">
        <v>107.95</v>
      </c>
      <c r="E1301">
        <v>96.46</v>
      </c>
      <c r="G1301" s="3">
        <v>-3.20243912835271E-3</v>
      </c>
      <c r="I1301" s="11">
        <f t="shared" si="60"/>
        <v>6.9656073138877339E-3</v>
      </c>
      <c r="J1301" s="11">
        <f t="shared" si="61"/>
        <v>-3.9590747330960907E-2</v>
      </c>
      <c r="K1301" s="11">
        <f t="shared" si="62"/>
        <v>-2.6881720430107503E-3</v>
      </c>
    </row>
    <row r="1302" spans="1:11" x14ac:dyDescent="0.15">
      <c r="A1302" s="1">
        <v>45476</v>
      </c>
      <c r="B1302" s="1"/>
      <c r="C1302">
        <v>92.56</v>
      </c>
      <c r="D1302">
        <v>107.1</v>
      </c>
      <c r="E1302">
        <v>96.11</v>
      </c>
      <c r="G1302" s="3">
        <v>6.0622265231446894E-4</v>
      </c>
      <c r="I1302" s="11">
        <f t="shared" si="60"/>
        <v>4.3233895373973041E-4</v>
      </c>
      <c r="J1302" s="11">
        <f t="shared" si="61"/>
        <v>-7.8740157480315931E-3</v>
      </c>
      <c r="K1302" s="11">
        <f t="shared" si="62"/>
        <v>-3.6284470246733536E-3</v>
      </c>
    </row>
    <row r="1303" spans="1:11" x14ac:dyDescent="0.15">
      <c r="A1303" s="1">
        <v>45478</v>
      </c>
      <c r="B1303" s="1"/>
      <c r="C1303">
        <v>92.56</v>
      </c>
      <c r="D1303">
        <v>107.4</v>
      </c>
      <c r="E1303">
        <v>96.61</v>
      </c>
      <c r="G1303" s="3">
        <v>-1.0116569146549901E-3</v>
      </c>
      <c r="I1303" s="11">
        <f t="shared" si="60"/>
        <v>0</v>
      </c>
      <c r="J1303" s="11">
        <f t="shared" si="61"/>
        <v>2.8011204481794838E-3</v>
      </c>
      <c r="K1303" s="11">
        <f t="shared" si="62"/>
        <v>5.202372281760459E-3</v>
      </c>
    </row>
    <row r="1304" spans="1:11" x14ac:dyDescent="0.15">
      <c r="A1304" s="1">
        <v>45481</v>
      </c>
      <c r="B1304" s="1"/>
      <c r="C1304">
        <v>92.84</v>
      </c>
      <c r="D1304">
        <v>110.2</v>
      </c>
      <c r="E1304">
        <v>97.22</v>
      </c>
      <c r="G1304" s="3">
        <v>3.7913741160400197E-3</v>
      </c>
      <c r="I1304" s="11">
        <f t="shared" si="60"/>
        <v>3.0250648228176136E-3</v>
      </c>
      <c r="J1304" s="11">
        <f t="shared" si="61"/>
        <v>2.607076350093096E-2</v>
      </c>
      <c r="K1304" s="11">
        <f t="shared" si="62"/>
        <v>6.3140461649933144E-3</v>
      </c>
    </row>
    <row r="1305" spans="1:11" x14ac:dyDescent="0.15">
      <c r="A1305" s="1">
        <v>45482</v>
      </c>
      <c r="B1305" s="1"/>
      <c r="C1305">
        <v>92.56</v>
      </c>
      <c r="D1305">
        <v>110.35</v>
      </c>
      <c r="E1305">
        <v>97.09</v>
      </c>
      <c r="G1305" s="3">
        <v>-1.18684312340866E-3</v>
      </c>
      <c r="I1305" s="11">
        <f t="shared" si="60"/>
        <v>-3.0159414045669575E-3</v>
      </c>
      <c r="J1305" s="11">
        <f t="shared" si="61"/>
        <v>1.3611615245008313E-3</v>
      </c>
      <c r="K1305" s="11">
        <f t="shared" si="62"/>
        <v>-1.3371734211067299E-3</v>
      </c>
    </row>
    <row r="1306" spans="1:11" x14ac:dyDescent="0.15">
      <c r="A1306" s="1">
        <v>45483</v>
      </c>
      <c r="B1306" s="1"/>
      <c r="C1306">
        <v>93.3</v>
      </c>
      <c r="D1306">
        <v>110.7</v>
      </c>
      <c r="E1306">
        <v>98.3</v>
      </c>
      <c r="G1306" s="3">
        <v>9.4561222670737008E-3</v>
      </c>
      <c r="I1306" s="11">
        <f t="shared" si="60"/>
        <v>7.9948141745893597E-3</v>
      </c>
      <c r="J1306" s="11">
        <f t="shared" si="61"/>
        <v>3.1717263253285832E-3</v>
      </c>
      <c r="K1306" s="11">
        <f t="shared" si="62"/>
        <v>1.2462663508085114E-2</v>
      </c>
    </row>
    <row r="1307" spans="1:11" x14ac:dyDescent="0.15">
      <c r="A1307" s="1">
        <v>45484</v>
      </c>
      <c r="B1307" s="1"/>
      <c r="C1307">
        <v>93.66</v>
      </c>
      <c r="D1307">
        <v>110.6</v>
      </c>
      <c r="E1307">
        <v>99.28</v>
      </c>
      <c r="G1307" s="3">
        <v>8.6074187534026497E-3</v>
      </c>
      <c r="I1307" s="11">
        <f t="shared" si="60"/>
        <v>3.8585209003214604E-3</v>
      </c>
      <c r="J1307" s="11">
        <f t="shared" si="61"/>
        <v>-9.0334236675704283E-4</v>
      </c>
      <c r="K1307" s="11">
        <f t="shared" si="62"/>
        <v>9.9694811800610239E-3</v>
      </c>
    </row>
    <row r="1308" spans="1:11" x14ac:dyDescent="0.15">
      <c r="A1308" s="1">
        <v>45485</v>
      </c>
      <c r="B1308" s="1"/>
      <c r="C1308">
        <v>94.66</v>
      </c>
      <c r="D1308">
        <v>110.8</v>
      </c>
      <c r="E1308">
        <v>100.06</v>
      </c>
      <c r="G1308" s="3">
        <v>8.9267917362612012E-3</v>
      </c>
      <c r="I1308" s="11">
        <f t="shared" si="60"/>
        <v>1.0676916506512812E-2</v>
      </c>
      <c r="J1308" s="11">
        <f t="shared" si="61"/>
        <v>1.8083182640145079E-3</v>
      </c>
      <c r="K1308" s="11">
        <f t="shared" si="62"/>
        <v>7.8565672844479462E-3</v>
      </c>
    </row>
    <row r="1309" spans="1:11" x14ac:dyDescent="0.15">
      <c r="A1309" s="1">
        <v>45488</v>
      </c>
      <c r="B1309" s="1"/>
      <c r="C1309">
        <v>93.14</v>
      </c>
      <c r="D1309">
        <v>110.9</v>
      </c>
      <c r="E1309">
        <v>99.1</v>
      </c>
      <c r="G1309" s="3">
        <v>-6.9006072027982803E-3</v>
      </c>
      <c r="I1309" s="11">
        <f t="shared" si="60"/>
        <v>-1.6057468835833477E-2</v>
      </c>
      <c r="J1309" s="11">
        <f t="shared" si="61"/>
        <v>9.0252707581228719E-4</v>
      </c>
      <c r="K1309" s="11">
        <f t="shared" si="62"/>
        <v>-9.5942434539276755E-3</v>
      </c>
    </row>
    <row r="1310" spans="1:11" x14ac:dyDescent="0.15">
      <c r="A1310" s="1">
        <v>45489</v>
      </c>
      <c r="B1310" s="1"/>
      <c r="C1310">
        <v>92.62</v>
      </c>
      <c r="D1310">
        <v>109.4</v>
      </c>
      <c r="E1310">
        <v>98.9</v>
      </c>
      <c r="G1310" s="3">
        <v>-1.5408680679461701E-3</v>
      </c>
      <c r="I1310" s="11">
        <f t="shared" si="60"/>
        <v>-5.5829933433539924E-3</v>
      </c>
      <c r="J1310" s="11">
        <f t="shared" si="61"/>
        <v>-1.352569882777277E-2</v>
      </c>
      <c r="K1310" s="11">
        <f t="shared" si="62"/>
        <v>-2.0181634712410634E-3</v>
      </c>
    </row>
    <row r="1311" spans="1:11" x14ac:dyDescent="0.15">
      <c r="A1311" s="1">
        <v>45490</v>
      </c>
      <c r="B1311" s="1"/>
      <c r="C1311">
        <v>93.62</v>
      </c>
      <c r="D1311">
        <v>108.8</v>
      </c>
      <c r="E1311">
        <v>99.06</v>
      </c>
      <c r="G1311" s="3">
        <v>5.9532225071052798E-3</v>
      </c>
      <c r="I1311" s="11">
        <f t="shared" si="60"/>
        <v>1.0796804145972727E-2</v>
      </c>
      <c r="J1311" s="11">
        <f t="shared" si="61"/>
        <v>-5.4844606946984342E-3</v>
      </c>
      <c r="K1311" s="11">
        <f t="shared" si="62"/>
        <v>1.6177957532861331E-3</v>
      </c>
    </row>
    <row r="1312" spans="1:11" x14ac:dyDescent="0.15">
      <c r="A1312" s="1">
        <v>45491</v>
      </c>
      <c r="B1312" s="1"/>
      <c r="C1312">
        <v>94.24</v>
      </c>
      <c r="D1312">
        <v>108.5</v>
      </c>
      <c r="E1312">
        <v>95.09</v>
      </c>
      <c r="G1312" s="3">
        <v>-6.9981164594418097E-3</v>
      </c>
      <c r="I1312" s="11">
        <f t="shared" si="60"/>
        <v>6.6225165562912025E-3</v>
      </c>
      <c r="J1312" s="11">
        <f t="shared" si="61"/>
        <v>-2.7573529411764053E-3</v>
      </c>
      <c r="K1312" s="11">
        <f t="shared" si="62"/>
        <v>-4.0076721179083341E-2</v>
      </c>
    </row>
    <row r="1313" spans="1:11" x14ac:dyDescent="0.15">
      <c r="A1313" s="1">
        <v>45492</v>
      </c>
      <c r="B1313" s="1"/>
      <c r="C1313">
        <v>93.78</v>
      </c>
      <c r="D1313">
        <v>106.45</v>
      </c>
      <c r="E1313">
        <v>94.2</v>
      </c>
      <c r="G1313" s="3">
        <v>-6.0561249852877294E-3</v>
      </c>
      <c r="I1313" s="11">
        <f t="shared" si="60"/>
        <v>-4.8811544991510525E-3</v>
      </c>
      <c r="J1313" s="11">
        <f t="shared" si="61"/>
        <v>-1.8894009216589791E-2</v>
      </c>
      <c r="K1313" s="11">
        <f t="shared" si="62"/>
        <v>-9.3595541066358034E-3</v>
      </c>
    </row>
    <row r="1314" spans="1:11" x14ac:dyDescent="0.15">
      <c r="A1314" s="1">
        <v>45495</v>
      </c>
      <c r="B1314" s="1"/>
      <c r="C1314">
        <v>94.5</v>
      </c>
      <c r="D1314">
        <v>106.05</v>
      </c>
      <c r="E1314">
        <v>96.33</v>
      </c>
      <c r="G1314" s="3">
        <v>1.0129111365844099E-2</v>
      </c>
      <c r="I1314" s="11">
        <f t="shared" si="60"/>
        <v>7.6775431861804133E-3</v>
      </c>
      <c r="J1314" s="11">
        <f t="shared" si="61"/>
        <v>-3.7576326914045E-3</v>
      </c>
      <c r="K1314" s="11">
        <f t="shared" si="62"/>
        <v>2.2611464968152806E-2</v>
      </c>
    </row>
    <row r="1315" spans="1:11" x14ac:dyDescent="0.15">
      <c r="A1315" s="1">
        <v>45496</v>
      </c>
      <c r="B1315" s="1"/>
      <c r="C1315">
        <v>94.26</v>
      </c>
      <c r="D1315">
        <v>107.15</v>
      </c>
      <c r="E1315">
        <v>96.18</v>
      </c>
      <c r="G1315" s="3">
        <v>-1.45781163509872E-3</v>
      </c>
      <c r="I1315" s="11">
        <f t="shared" si="60"/>
        <v>-2.5396825396825085E-3</v>
      </c>
      <c r="J1315" s="11">
        <f t="shared" si="61"/>
        <v>1.0372465818010435E-2</v>
      </c>
      <c r="K1315" s="11">
        <f t="shared" si="62"/>
        <v>-1.5571473061350982E-3</v>
      </c>
    </row>
    <row r="1316" spans="1:11" x14ac:dyDescent="0.15">
      <c r="A1316" s="1">
        <v>45497</v>
      </c>
      <c r="B1316" s="1"/>
      <c r="C1316">
        <v>93.56</v>
      </c>
      <c r="D1316">
        <v>107.3</v>
      </c>
      <c r="E1316">
        <v>96.26</v>
      </c>
      <c r="G1316" s="3">
        <v>-6.1609142156927501E-3</v>
      </c>
      <c r="I1316" s="11">
        <f t="shared" si="60"/>
        <v>-7.4262677699978852E-3</v>
      </c>
      <c r="J1316" s="11">
        <f t="shared" si="61"/>
        <v>1.3999066728884735E-3</v>
      </c>
      <c r="K1316" s="11">
        <f t="shared" si="62"/>
        <v>8.3177375753784588E-4</v>
      </c>
    </row>
    <row r="1317" spans="1:11" x14ac:dyDescent="0.15">
      <c r="A1317" s="1">
        <v>45498</v>
      </c>
      <c r="B1317" s="1"/>
      <c r="C1317">
        <v>88.82</v>
      </c>
      <c r="D1317">
        <v>107.25</v>
      </c>
      <c r="E1317">
        <v>96.93</v>
      </c>
      <c r="G1317" s="3">
        <v>-8.0004338037450388E-3</v>
      </c>
      <c r="I1317" s="11">
        <f t="shared" si="60"/>
        <v>-5.0662676357417835E-2</v>
      </c>
      <c r="J1317" s="11">
        <f t="shared" si="61"/>
        <v>-4.6598322460389419E-4</v>
      </c>
      <c r="K1317" s="11">
        <f t="shared" si="62"/>
        <v>6.9603158113442642E-3</v>
      </c>
    </row>
    <row r="1318" spans="1:11" x14ac:dyDescent="0.15">
      <c r="A1318" s="1">
        <v>45499</v>
      </c>
      <c r="B1318" s="1"/>
      <c r="C1318">
        <v>87.92</v>
      </c>
      <c r="D1318">
        <v>108.3</v>
      </c>
      <c r="E1318">
        <v>97.45</v>
      </c>
      <c r="G1318" s="3">
        <v>1.1230182360194501E-2</v>
      </c>
      <c r="I1318" s="11">
        <f t="shared" si="60"/>
        <v>-1.0132852961044714E-2</v>
      </c>
      <c r="J1318" s="11">
        <f t="shared" si="61"/>
        <v>9.7902097902098362E-3</v>
      </c>
      <c r="K1318" s="11">
        <f t="shared" si="62"/>
        <v>5.3646961724955755E-3</v>
      </c>
    </row>
    <row r="1319" spans="1:11" x14ac:dyDescent="0.15">
      <c r="A1319" s="1">
        <v>45502</v>
      </c>
      <c r="B1319" s="1"/>
      <c r="C1319">
        <v>88.02</v>
      </c>
      <c r="D1319">
        <v>107.7</v>
      </c>
      <c r="E1319">
        <v>98.07</v>
      </c>
      <c r="G1319" s="3">
        <v>-2.1720206997543003E-3</v>
      </c>
      <c r="I1319" s="11">
        <f t="shared" si="60"/>
        <v>1.1373976342128334E-3</v>
      </c>
      <c r="J1319" s="11">
        <f t="shared" si="61"/>
        <v>-5.5401662049860967E-3</v>
      </c>
      <c r="K1319" s="11">
        <f t="shared" si="62"/>
        <v>6.3622370446381193E-3</v>
      </c>
    </row>
    <row r="1320" spans="1:11" x14ac:dyDescent="0.15">
      <c r="A1320" s="1">
        <v>45503</v>
      </c>
      <c r="B1320" s="1"/>
      <c r="C1320">
        <v>88.68</v>
      </c>
      <c r="D1320">
        <v>109.05</v>
      </c>
      <c r="E1320">
        <v>98.48</v>
      </c>
      <c r="G1320" s="3">
        <v>5.49527579489983E-3</v>
      </c>
      <c r="I1320" s="11">
        <f t="shared" si="60"/>
        <v>7.4982958418543522E-3</v>
      </c>
      <c r="J1320" s="11">
        <f t="shared" si="61"/>
        <v>1.2534818941504211E-2</v>
      </c>
      <c r="K1320" s="11">
        <f t="shared" si="62"/>
        <v>4.1806872641991788E-3</v>
      </c>
    </row>
    <row r="1321" spans="1:11" x14ac:dyDescent="0.15">
      <c r="A1321" s="1">
        <v>45504</v>
      </c>
      <c r="B1321" s="1"/>
      <c r="C1321">
        <v>89.14</v>
      </c>
      <c r="D1321">
        <v>108.45</v>
      </c>
      <c r="E1321">
        <v>98.58</v>
      </c>
      <c r="G1321" s="3">
        <v>2.88384843737432E-3</v>
      </c>
      <c r="I1321" s="11">
        <f t="shared" si="60"/>
        <v>5.1871898962561058E-3</v>
      </c>
      <c r="J1321" s="11">
        <f t="shared" si="61"/>
        <v>-5.5020632737275976E-3</v>
      </c>
      <c r="K1321" s="11">
        <f t="shared" si="62"/>
        <v>1.0154346060113895E-3</v>
      </c>
    </row>
    <row r="1322" spans="1:11" x14ac:dyDescent="0.15">
      <c r="A1322" s="1">
        <v>45506</v>
      </c>
      <c r="B1322" s="1"/>
      <c r="C1322">
        <v>89.4</v>
      </c>
      <c r="D1322">
        <v>103.6</v>
      </c>
      <c r="E1322">
        <v>96.61</v>
      </c>
      <c r="G1322" s="3">
        <v>-3.5878007524916405E-2</v>
      </c>
      <c r="I1322" s="11">
        <f t="shared" si="60"/>
        <v>2.9167601525690312E-3</v>
      </c>
      <c r="J1322" s="11">
        <f t="shared" si="61"/>
        <v>-4.4721069617335241E-2</v>
      </c>
      <c r="K1322" s="11">
        <f t="shared" si="62"/>
        <v>-1.9983769527287421E-2</v>
      </c>
    </row>
    <row r="1323" spans="1:11" x14ac:dyDescent="0.15">
      <c r="A1323" s="1">
        <v>45509</v>
      </c>
      <c r="B1323" s="1"/>
      <c r="C1323">
        <v>87.28</v>
      </c>
      <c r="D1323">
        <v>99.3</v>
      </c>
      <c r="E1323">
        <v>93.45</v>
      </c>
      <c r="G1323" s="3">
        <v>-2.7978865799461003E-2</v>
      </c>
      <c r="I1323" s="11">
        <f t="shared" si="60"/>
        <v>-2.371364653243857E-2</v>
      </c>
      <c r="J1323" s="11">
        <f t="shared" si="61"/>
        <v>-4.1505791505791478E-2</v>
      </c>
      <c r="K1323" s="11">
        <f t="shared" si="62"/>
        <v>-3.2708829313735643E-2</v>
      </c>
    </row>
    <row r="1324" spans="1:11" x14ac:dyDescent="0.15">
      <c r="A1324" s="1">
        <v>45510</v>
      </c>
      <c r="B1324" s="1"/>
      <c r="C1324">
        <v>87.52</v>
      </c>
      <c r="D1324">
        <v>100</v>
      </c>
      <c r="E1324">
        <v>93.29</v>
      </c>
      <c r="G1324" s="3">
        <v>-2.8410832518276303E-3</v>
      </c>
      <c r="I1324" s="11">
        <f t="shared" si="60"/>
        <v>2.74977085242889E-3</v>
      </c>
      <c r="J1324" s="11">
        <f t="shared" si="61"/>
        <v>7.0493454179254567E-3</v>
      </c>
      <c r="K1324" s="11">
        <f t="shared" si="62"/>
        <v>-1.7121455323702017E-3</v>
      </c>
    </row>
    <row r="1325" spans="1:11" x14ac:dyDescent="0.15">
      <c r="A1325" s="1">
        <v>45511</v>
      </c>
      <c r="B1325" s="1"/>
      <c r="C1325">
        <v>89.28</v>
      </c>
      <c r="D1325">
        <v>102.55</v>
      </c>
      <c r="E1325">
        <v>96.74</v>
      </c>
      <c r="G1325" s="3">
        <v>2.8905744337962499E-2</v>
      </c>
      <c r="I1325" s="11">
        <f t="shared" si="60"/>
        <v>2.0109689213894111E-2</v>
      </c>
      <c r="J1325" s="11">
        <f t="shared" si="61"/>
        <v>2.5500000000000078E-2</v>
      </c>
      <c r="K1325" s="11">
        <f t="shared" si="62"/>
        <v>3.6981455675849428E-2</v>
      </c>
    </row>
    <row r="1326" spans="1:11" x14ac:dyDescent="0.15">
      <c r="A1326" s="1">
        <v>45512</v>
      </c>
      <c r="B1326" s="1"/>
      <c r="C1326">
        <v>89.14</v>
      </c>
      <c r="D1326">
        <v>103.15</v>
      </c>
      <c r="E1326">
        <v>96.11</v>
      </c>
      <c r="G1326" s="3">
        <v>-1.3291842891575102E-3</v>
      </c>
      <c r="I1326" s="11">
        <f t="shared" si="60"/>
        <v>-1.5681003584229192E-3</v>
      </c>
      <c r="J1326" s="11">
        <f t="shared" si="61"/>
        <v>5.8508044856169228E-3</v>
      </c>
      <c r="K1326" s="11">
        <f t="shared" si="62"/>
        <v>-6.5123010130245795E-3</v>
      </c>
    </row>
    <row r="1327" spans="1:11" x14ac:dyDescent="0.15">
      <c r="A1327" s="1">
        <v>45513</v>
      </c>
      <c r="B1327" s="1"/>
      <c r="C1327">
        <v>89</v>
      </c>
      <c r="D1327">
        <v>103.9</v>
      </c>
      <c r="E1327">
        <v>96.59</v>
      </c>
      <c r="G1327" s="3">
        <v>3.2546879274954997E-3</v>
      </c>
      <c r="I1327" s="11">
        <f t="shared" si="60"/>
        <v>-1.5705631590756663E-3</v>
      </c>
      <c r="J1327" s="11">
        <f t="shared" si="61"/>
        <v>7.2709646146389417E-3</v>
      </c>
      <c r="K1327" s="11">
        <f t="shared" si="62"/>
        <v>4.9942773904900761E-3</v>
      </c>
    </row>
    <row r="1328" spans="1:11" x14ac:dyDescent="0.15">
      <c r="A1328" s="1">
        <v>45516</v>
      </c>
      <c r="B1328" s="1"/>
      <c r="C1328">
        <v>88.64</v>
      </c>
      <c r="D1328">
        <v>104</v>
      </c>
      <c r="E1328">
        <v>96.74</v>
      </c>
      <c r="G1328" s="3">
        <v>6.5591857897140393E-4</v>
      </c>
      <c r="I1328" s="11">
        <f t="shared" si="60"/>
        <v>-4.044943820224689E-3</v>
      </c>
      <c r="J1328" s="11">
        <f t="shared" si="61"/>
        <v>9.6246390760335032E-4</v>
      </c>
      <c r="K1328" s="11">
        <f t="shared" si="62"/>
        <v>1.5529557925251236E-3</v>
      </c>
    </row>
    <row r="1329" spans="1:11" x14ac:dyDescent="0.15">
      <c r="A1329" s="1">
        <v>45517</v>
      </c>
      <c r="B1329" s="1"/>
      <c r="C1329">
        <v>88.68</v>
      </c>
      <c r="D1329">
        <v>104.5</v>
      </c>
      <c r="E1329">
        <v>97.17</v>
      </c>
      <c r="G1329" s="3">
        <v>4.5840048783336498E-3</v>
      </c>
      <c r="I1329" s="11">
        <f t="shared" si="60"/>
        <v>4.512635379061436E-4</v>
      </c>
      <c r="J1329" s="11">
        <f t="shared" si="61"/>
        <v>4.8076923076922906E-3</v>
      </c>
      <c r="K1329" s="11">
        <f t="shared" si="62"/>
        <v>4.4449038660328011E-3</v>
      </c>
    </row>
    <row r="1330" spans="1:11" x14ac:dyDescent="0.15">
      <c r="A1330" s="1">
        <v>45518</v>
      </c>
      <c r="B1330" s="1"/>
      <c r="C1330">
        <v>89.3</v>
      </c>
      <c r="D1330">
        <v>106.1</v>
      </c>
      <c r="E1330">
        <v>98.28</v>
      </c>
      <c r="G1330" s="3">
        <v>1.2046338638044001E-2</v>
      </c>
      <c r="I1330" s="11">
        <f t="shared" si="60"/>
        <v>6.9914298601712055E-3</v>
      </c>
      <c r="J1330" s="11">
        <f t="shared" si="61"/>
        <v>1.5311004784688942E-2</v>
      </c>
      <c r="K1330" s="11">
        <f t="shared" si="62"/>
        <v>1.1423278789749913E-2</v>
      </c>
    </row>
    <row r="1331" spans="1:11" x14ac:dyDescent="0.15">
      <c r="A1331" s="1">
        <v>45519</v>
      </c>
      <c r="B1331" s="1"/>
      <c r="C1331">
        <v>89.28</v>
      </c>
      <c r="D1331">
        <v>108.3</v>
      </c>
      <c r="E1331">
        <v>98.77</v>
      </c>
      <c r="G1331" s="3">
        <v>6.4939117327547004E-3</v>
      </c>
      <c r="I1331" s="11">
        <f t="shared" si="60"/>
        <v>-2.2396416573344791E-4</v>
      </c>
      <c r="J1331" s="11">
        <f t="shared" si="61"/>
        <v>2.0735155513666337E-2</v>
      </c>
      <c r="K1331" s="11">
        <f t="shared" si="62"/>
        <v>4.9857549857550421E-3</v>
      </c>
    </row>
    <row r="1332" spans="1:11" x14ac:dyDescent="0.15">
      <c r="A1332" s="1">
        <v>45520</v>
      </c>
      <c r="B1332" s="1"/>
      <c r="C1332">
        <v>89.82</v>
      </c>
      <c r="D1332">
        <v>109.35</v>
      </c>
      <c r="E1332">
        <v>99.47</v>
      </c>
      <c r="G1332" s="3">
        <v>3.16879549065807E-3</v>
      </c>
      <c r="I1332" s="11">
        <f t="shared" si="60"/>
        <v>6.0483870967740216E-3</v>
      </c>
      <c r="J1332" s="11">
        <f t="shared" si="61"/>
        <v>9.6952908587257802E-3</v>
      </c>
      <c r="K1332" s="11">
        <f t="shared" si="62"/>
        <v>7.0871722182850316E-3</v>
      </c>
    </row>
    <row r="1333" spans="1:11" x14ac:dyDescent="0.15">
      <c r="A1333" s="1">
        <v>45523</v>
      </c>
      <c r="B1333" s="1"/>
      <c r="C1333">
        <v>90.18</v>
      </c>
      <c r="D1333">
        <v>109.95</v>
      </c>
      <c r="E1333">
        <v>100.2</v>
      </c>
      <c r="G1333" s="3">
        <v>7.0975272024107403E-3</v>
      </c>
      <c r="I1333" s="11">
        <f t="shared" si="60"/>
        <v>4.0080160320643543E-3</v>
      </c>
      <c r="J1333" s="11">
        <f t="shared" si="61"/>
        <v>5.4869684499314619E-3</v>
      </c>
      <c r="K1333" s="11">
        <f t="shared" si="62"/>
        <v>7.3388961495928218E-3</v>
      </c>
    </row>
    <row r="1334" spans="1:11" x14ac:dyDescent="0.15">
      <c r="A1334" s="1">
        <v>45524</v>
      </c>
      <c r="B1334" s="1"/>
      <c r="C1334">
        <v>89.28</v>
      </c>
      <c r="D1334">
        <v>111.1</v>
      </c>
      <c r="E1334">
        <v>100.4</v>
      </c>
      <c r="G1334" s="3">
        <v>-7.0705108033808307E-4</v>
      </c>
      <c r="I1334" s="11">
        <f t="shared" si="60"/>
        <v>-9.9800399201597223E-3</v>
      </c>
      <c r="J1334" s="11">
        <f t="shared" si="61"/>
        <v>1.0459299681673473E-2</v>
      </c>
      <c r="K1334" s="11">
        <f t="shared" si="62"/>
        <v>1.9960079840319889E-3</v>
      </c>
    </row>
    <row r="1335" spans="1:11" x14ac:dyDescent="0.15">
      <c r="A1335" s="1">
        <v>45525</v>
      </c>
      <c r="B1335" s="1"/>
      <c r="C1335">
        <v>89.44</v>
      </c>
      <c r="D1335">
        <v>110.9</v>
      </c>
      <c r="E1335">
        <v>100.26</v>
      </c>
      <c r="G1335" s="3">
        <v>-1.34102933341395E-3</v>
      </c>
      <c r="I1335" s="11">
        <f t="shared" si="60"/>
        <v>1.7921146953405742E-3</v>
      </c>
      <c r="J1335" s="11">
        <f t="shared" si="61"/>
        <v>-1.8001800180017513E-3</v>
      </c>
      <c r="K1335" s="11">
        <f t="shared" si="62"/>
        <v>-1.3944223107569265E-3</v>
      </c>
    </row>
    <row r="1336" spans="1:11" x14ac:dyDescent="0.15">
      <c r="A1336" s="1">
        <v>45526</v>
      </c>
      <c r="B1336" s="1"/>
      <c r="C1336">
        <v>89.44</v>
      </c>
      <c r="D1336">
        <v>115.9</v>
      </c>
      <c r="E1336">
        <v>100.4</v>
      </c>
      <c r="G1336" s="3">
        <v>4.5180532909456696E-3</v>
      </c>
      <c r="I1336" s="11">
        <f t="shared" si="60"/>
        <v>0</v>
      </c>
      <c r="J1336" s="11">
        <f t="shared" si="61"/>
        <v>4.508566275924264E-2</v>
      </c>
      <c r="K1336" s="11">
        <f t="shared" si="62"/>
        <v>1.3963694394574233E-3</v>
      </c>
    </row>
    <row r="1337" spans="1:11" x14ac:dyDescent="0.15">
      <c r="A1337" s="1">
        <v>45527</v>
      </c>
      <c r="B1337" s="1"/>
      <c r="C1337">
        <v>89.54</v>
      </c>
      <c r="D1337">
        <v>117.85</v>
      </c>
      <c r="E1337">
        <v>100.4</v>
      </c>
      <c r="G1337" s="3">
        <v>3.4136149097132502E-3</v>
      </c>
      <c r="I1337" s="11">
        <f t="shared" si="60"/>
        <v>1.1180679785331993E-3</v>
      </c>
      <c r="J1337" s="11">
        <f t="shared" si="61"/>
        <v>1.6824849007765152E-2</v>
      </c>
      <c r="K1337" s="11">
        <f t="shared" si="62"/>
        <v>0</v>
      </c>
    </row>
    <row r="1338" spans="1:11" x14ac:dyDescent="0.15">
      <c r="A1338" s="1">
        <v>45530</v>
      </c>
      <c r="B1338" s="1"/>
      <c r="C1338">
        <v>89.72</v>
      </c>
      <c r="D1338">
        <v>115.75</v>
      </c>
      <c r="E1338">
        <v>100.88</v>
      </c>
      <c r="G1338" s="3">
        <v>5.5816781564121899E-4</v>
      </c>
      <c r="I1338" s="11">
        <f t="shared" si="60"/>
        <v>2.0102747375474461E-3</v>
      </c>
      <c r="J1338" s="11">
        <f t="shared" si="61"/>
        <v>-1.7819261773440731E-2</v>
      </c>
      <c r="K1338" s="11">
        <f t="shared" si="62"/>
        <v>4.7808764940238113E-3</v>
      </c>
    </row>
    <row r="1339" spans="1:11" x14ac:dyDescent="0.15">
      <c r="A1339" s="1">
        <v>45531</v>
      </c>
      <c r="B1339" s="1"/>
      <c r="C1339">
        <v>89.68</v>
      </c>
      <c r="D1339">
        <v>115.45</v>
      </c>
      <c r="E1339">
        <v>100.76</v>
      </c>
      <c r="G1339" s="3">
        <v>-4.6645056781666697E-3</v>
      </c>
      <c r="I1339" s="11">
        <f t="shared" si="60"/>
        <v>-4.4583147570209647E-4</v>
      </c>
      <c r="J1339" s="11">
        <f t="shared" si="61"/>
        <v>-2.5917926565874883E-3</v>
      </c>
      <c r="K1339" s="11">
        <f t="shared" si="62"/>
        <v>-1.1895321173670537E-3</v>
      </c>
    </row>
    <row r="1340" spans="1:11" x14ac:dyDescent="0.15">
      <c r="A1340" s="1">
        <v>45532</v>
      </c>
      <c r="B1340" s="1"/>
      <c r="C1340">
        <v>90.32</v>
      </c>
      <c r="D1340">
        <v>117.05</v>
      </c>
      <c r="E1340">
        <v>101.5</v>
      </c>
      <c r="G1340" s="3">
        <v>4.2268038878703305E-3</v>
      </c>
      <c r="I1340" s="11">
        <f t="shared" si="60"/>
        <v>7.1364852809989721E-3</v>
      </c>
      <c r="J1340" s="11">
        <f t="shared" si="61"/>
        <v>1.3858813339107767E-2</v>
      </c>
      <c r="K1340" s="11">
        <f t="shared" si="62"/>
        <v>7.3441842000794288E-3</v>
      </c>
    </row>
    <row r="1341" spans="1:11" x14ac:dyDescent="0.15">
      <c r="A1341" s="1">
        <v>45533</v>
      </c>
      <c r="B1341" s="1"/>
      <c r="C1341">
        <v>91.1</v>
      </c>
      <c r="D1341">
        <v>116.2</v>
      </c>
      <c r="E1341">
        <v>101.92</v>
      </c>
      <c r="G1341" s="3">
        <v>5.58884272771087E-3</v>
      </c>
      <c r="I1341" s="11">
        <f t="shared" si="60"/>
        <v>8.6359610274580056E-3</v>
      </c>
      <c r="J1341" s="11">
        <f t="shared" si="61"/>
        <v>-7.2618539085860245E-3</v>
      </c>
      <c r="K1341" s="11">
        <f t="shared" si="62"/>
        <v>4.1379310344826781E-3</v>
      </c>
    </row>
    <row r="1342" spans="1:11" x14ac:dyDescent="0.15">
      <c r="A1342" s="1">
        <v>45534</v>
      </c>
      <c r="B1342" s="1"/>
      <c r="C1342">
        <v>91.02</v>
      </c>
      <c r="D1342">
        <v>115.7</v>
      </c>
      <c r="E1342">
        <v>102.12</v>
      </c>
      <c r="G1342" s="3">
        <v>1.52026800353E-3</v>
      </c>
      <c r="I1342" s="11">
        <f t="shared" si="60"/>
        <v>-8.7815587266737438E-4</v>
      </c>
      <c r="J1342" s="11">
        <f t="shared" si="61"/>
        <v>-4.3029259896729677E-3</v>
      </c>
      <c r="K1342" s="11">
        <f t="shared" si="62"/>
        <v>1.9623233908947491E-3</v>
      </c>
    </row>
    <row r="1343" spans="1:11" x14ac:dyDescent="0.15">
      <c r="A1343" s="1">
        <v>45538</v>
      </c>
      <c r="B1343" s="1"/>
      <c r="C1343">
        <v>91.48</v>
      </c>
      <c r="D1343">
        <v>117.3</v>
      </c>
      <c r="E1343">
        <v>101.36</v>
      </c>
      <c r="G1343" s="3">
        <v>-7.10821071061285E-3</v>
      </c>
      <c r="I1343" s="11">
        <f t="shared" si="60"/>
        <v>5.0538343221271376E-3</v>
      </c>
      <c r="J1343" s="11">
        <f t="shared" si="61"/>
        <v>1.3828867761451979E-2</v>
      </c>
      <c r="K1343" s="11">
        <f t="shared" si="62"/>
        <v>-7.4422248335291874E-3</v>
      </c>
    </row>
    <row r="1344" spans="1:11" x14ac:dyDescent="0.15">
      <c r="A1344" s="1">
        <v>45539</v>
      </c>
      <c r="B1344" s="1"/>
      <c r="C1344">
        <v>89.64</v>
      </c>
      <c r="D1344">
        <v>116.55</v>
      </c>
      <c r="E1344">
        <v>100.92</v>
      </c>
      <c r="G1344" s="3">
        <v>-1.39311858652545E-2</v>
      </c>
      <c r="I1344" s="11">
        <f t="shared" si="60"/>
        <v>-2.0113686051596025E-2</v>
      </c>
      <c r="J1344" s="11">
        <f t="shared" si="61"/>
        <v>-6.3938618925831747E-3</v>
      </c>
      <c r="K1344" s="11">
        <f t="shared" si="62"/>
        <v>-4.3409629044988129E-3</v>
      </c>
    </row>
    <row r="1345" spans="1:11" x14ac:dyDescent="0.15">
      <c r="A1345" s="1">
        <v>45540</v>
      </c>
      <c r="B1345" s="1"/>
      <c r="C1345">
        <v>88.48</v>
      </c>
      <c r="D1345">
        <v>116.95</v>
      </c>
      <c r="E1345">
        <v>98.91</v>
      </c>
      <c r="G1345" s="3">
        <v>-1.1894364796944501E-2</v>
      </c>
      <c r="I1345" s="11">
        <f t="shared" si="60"/>
        <v>-1.2940651494868338E-2</v>
      </c>
      <c r="J1345" s="11">
        <f t="shared" si="61"/>
        <v>3.4320034320034498E-3</v>
      </c>
      <c r="K1345" s="11">
        <f t="shared" si="62"/>
        <v>-1.9916765755053523E-2</v>
      </c>
    </row>
    <row r="1346" spans="1:11" x14ac:dyDescent="0.15">
      <c r="A1346" s="1">
        <v>45541</v>
      </c>
      <c r="B1346" s="1"/>
      <c r="C1346">
        <v>87.54</v>
      </c>
      <c r="D1346">
        <v>114.45</v>
      </c>
      <c r="E1346">
        <v>98.6</v>
      </c>
      <c r="G1346" s="3">
        <v>-1.02315263455761E-2</v>
      </c>
      <c r="I1346" s="11">
        <f t="shared" si="60"/>
        <v>-1.0623869801084984E-2</v>
      </c>
      <c r="J1346" s="11">
        <f t="shared" si="61"/>
        <v>-2.1376656690893503E-2</v>
      </c>
      <c r="K1346" s="11">
        <f t="shared" si="62"/>
        <v>-3.1341623698312171E-3</v>
      </c>
    </row>
    <row r="1347" spans="1:11" x14ac:dyDescent="0.15">
      <c r="A1347" s="1">
        <v>45544</v>
      </c>
      <c r="B1347" s="1"/>
      <c r="C1347">
        <v>88.1</v>
      </c>
      <c r="D1347">
        <v>115.5</v>
      </c>
      <c r="E1347">
        <v>99.6</v>
      </c>
      <c r="G1347" s="3">
        <v>6.0795195688696504E-3</v>
      </c>
      <c r="I1347" s="11">
        <f t="shared" si="60"/>
        <v>6.3970756225724124E-3</v>
      </c>
      <c r="J1347" s="11">
        <f t="shared" si="61"/>
        <v>9.1743119266054496E-3</v>
      </c>
      <c r="K1347" s="11">
        <f t="shared" si="62"/>
        <v>1.0141987829614507E-2</v>
      </c>
    </row>
    <row r="1348" spans="1:11" x14ac:dyDescent="0.15">
      <c r="A1348" s="1">
        <v>45545</v>
      </c>
      <c r="B1348" s="1"/>
      <c r="C1348">
        <v>88.3</v>
      </c>
      <c r="D1348">
        <v>115.35</v>
      </c>
      <c r="E1348">
        <v>98.81</v>
      </c>
      <c r="G1348" s="3">
        <v>-1.3290826049577799E-3</v>
      </c>
      <c r="I1348" s="11">
        <f t="shared" ref="I1348:I1411" si="63">(C1348/C1347)-1</f>
        <v>2.2701475595914289E-3</v>
      </c>
      <c r="J1348" s="11">
        <f t="shared" ref="J1348:J1411" si="64">(D1348/D1347)-1</f>
        <v>-1.2987012987013546E-3</v>
      </c>
      <c r="K1348" s="11">
        <f t="shared" ref="K1348:K1411" si="65">(E1348/E1347)-1</f>
        <v>-7.9317269076304431E-3</v>
      </c>
    </row>
    <row r="1349" spans="1:11" x14ac:dyDescent="0.15">
      <c r="A1349" s="1">
        <v>45546</v>
      </c>
      <c r="B1349" s="1"/>
      <c r="C1349">
        <v>87.76</v>
      </c>
      <c r="D1349">
        <v>114.6</v>
      </c>
      <c r="E1349">
        <v>97.47</v>
      </c>
      <c r="G1349" s="3">
        <v>-3.4942884495423598E-3</v>
      </c>
      <c r="I1349" s="11">
        <f t="shared" si="63"/>
        <v>-6.1155152887881759E-3</v>
      </c>
      <c r="J1349" s="11">
        <f t="shared" si="64"/>
        <v>-6.5019505851755532E-3</v>
      </c>
      <c r="K1349" s="11">
        <f t="shared" si="65"/>
        <v>-1.3561380427082326E-2</v>
      </c>
    </row>
    <row r="1350" spans="1:11" x14ac:dyDescent="0.15">
      <c r="A1350" s="1">
        <v>45547</v>
      </c>
      <c r="B1350" s="1"/>
      <c r="C1350">
        <v>87.88</v>
      </c>
      <c r="D1350">
        <v>115.2</v>
      </c>
      <c r="E1350">
        <v>98.44</v>
      </c>
      <c r="G1350" s="3">
        <v>4.9848758261017397E-3</v>
      </c>
      <c r="I1350" s="11">
        <f t="shared" si="63"/>
        <v>1.3673655423882547E-3</v>
      </c>
      <c r="J1350" s="11">
        <f t="shared" si="64"/>
        <v>5.2356020942410098E-3</v>
      </c>
      <c r="K1350" s="11">
        <f t="shared" si="65"/>
        <v>9.951780034882507E-3</v>
      </c>
    </row>
    <row r="1351" spans="1:11" x14ac:dyDescent="0.15">
      <c r="A1351" s="1">
        <v>45548</v>
      </c>
      <c r="B1351" s="1"/>
      <c r="C1351">
        <v>87.6</v>
      </c>
      <c r="D1351">
        <v>115.85</v>
      </c>
      <c r="E1351">
        <v>98.16</v>
      </c>
      <c r="G1351" s="3">
        <v>4.5850005068035398E-3</v>
      </c>
      <c r="I1351" s="11">
        <f t="shared" si="63"/>
        <v>-3.1861629494766008E-3</v>
      </c>
      <c r="J1351" s="11">
        <f t="shared" si="64"/>
        <v>5.6423611111109384E-3</v>
      </c>
      <c r="K1351" s="11">
        <f t="shared" si="65"/>
        <v>-2.8443722064201982E-3</v>
      </c>
    </row>
    <row r="1352" spans="1:11" x14ac:dyDescent="0.15">
      <c r="A1352" s="1">
        <v>45551</v>
      </c>
      <c r="B1352" s="1"/>
      <c r="C1352">
        <v>86.76</v>
      </c>
      <c r="D1352">
        <v>116.15</v>
      </c>
      <c r="E1352">
        <v>98.41</v>
      </c>
      <c r="G1352" s="3">
        <v>-2.6425737111565001E-3</v>
      </c>
      <c r="I1352" s="11">
        <f t="shared" si="63"/>
        <v>-9.5890410958903161E-3</v>
      </c>
      <c r="J1352" s="11">
        <f t="shared" si="64"/>
        <v>2.5895554596462311E-3</v>
      </c>
      <c r="K1352" s="11">
        <f t="shared" si="65"/>
        <v>2.5468622656885653E-3</v>
      </c>
    </row>
    <row r="1353" spans="1:11" x14ac:dyDescent="0.15">
      <c r="A1353" s="1">
        <v>45552</v>
      </c>
      <c r="B1353" s="1"/>
      <c r="C1353">
        <v>86.46</v>
      </c>
      <c r="D1353">
        <v>115.85</v>
      </c>
      <c r="E1353">
        <v>98.03</v>
      </c>
      <c r="G1353" s="3">
        <v>3.1081098286922498E-3</v>
      </c>
      <c r="I1353" s="11">
        <f t="shared" si="63"/>
        <v>-3.4578146611342619E-3</v>
      </c>
      <c r="J1353" s="11">
        <f t="shared" si="64"/>
        <v>-2.5828669823505512E-3</v>
      </c>
      <c r="K1353" s="11">
        <f t="shared" si="65"/>
        <v>-3.8613961995731527E-3</v>
      </c>
    </row>
    <row r="1354" spans="1:11" x14ac:dyDescent="0.15">
      <c r="A1354" s="1">
        <v>45553</v>
      </c>
      <c r="B1354" s="1"/>
      <c r="C1354">
        <v>85.7</v>
      </c>
      <c r="D1354">
        <v>115.4</v>
      </c>
      <c r="E1354">
        <v>98.04</v>
      </c>
      <c r="G1354" s="3">
        <v>-5.0220839585715105E-3</v>
      </c>
      <c r="I1354" s="11">
        <f t="shared" si="63"/>
        <v>-8.790191996298713E-3</v>
      </c>
      <c r="J1354" s="11">
        <f t="shared" si="64"/>
        <v>-3.8843331894690136E-3</v>
      </c>
      <c r="K1354" s="11">
        <f t="shared" si="65"/>
        <v>1.0200958890149714E-4</v>
      </c>
    </row>
    <row r="1355" spans="1:11" x14ac:dyDescent="0.15">
      <c r="A1355" s="1">
        <v>45554</v>
      </c>
      <c r="B1355" s="1"/>
      <c r="C1355">
        <v>85.4</v>
      </c>
      <c r="D1355">
        <v>115.85</v>
      </c>
      <c r="E1355">
        <v>98.44</v>
      </c>
      <c r="G1355" s="3">
        <v>6.3423140231035902E-3</v>
      </c>
      <c r="I1355" s="11">
        <f t="shared" si="63"/>
        <v>-3.500583430571691E-3</v>
      </c>
      <c r="J1355" s="11">
        <f t="shared" si="64"/>
        <v>3.8994800693239462E-3</v>
      </c>
      <c r="K1355" s="11">
        <f t="shared" si="65"/>
        <v>4.0799673602609499E-3</v>
      </c>
    </row>
    <row r="1356" spans="1:11" x14ac:dyDescent="0.15">
      <c r="A1356" s="1">
        <v>45555</v>
      </c>
      <c r="B1356" s="1"/>
      <c r="C1356">
        <v>82.04</v>
      </c>
      <c r="D1356">
        <v>116.3</v>
      </c>
      <c r="E1356">
        <v>99.03</v>
      </c>
      <c r="G1356" s="3">
        <v>-1.0301989236867299E-2</v>
      </c>
      <c r="I1356" s="11">
        <f t="shared" si="63"/>
        <v>-3.9344262295081922E-2</v>
      </c>
      <c r="J1356" s="11">
        <f t="shared" si="64"/>
        <v>3.8843331894691246E-3</v>
      </c>
      <c r="K1356" s="11">
        <f t="shared" si="65"/>
        <v>5.9934985778138383E-3</v>
      </c>
    </row>
    <row r="1357" spans="1:11" x14ac:dyDescent="0.15">
      <c r="A1357" s="1">
        <v>45558</v>
      </c>
      <c r="B1357" s="1"/>
      <c r="C1357">
        <v>82.88</v>
      </c>
      <c r="D1357">
        <v>115.7</v>
      </c>
      <c r="E1357">
        <v>98.95</v>
      </c>
      <c r="G1357" s="3">
        <v>2.6208932426272603E-3</v>
      </c>
      <c r="I1357" s="11">
        <f t="shared" si="63"/>
        <v>1.0238907849829282E-2</v>
      </c>
      <c r="J1357" s="11">
        <f t="shared" si="64"/>
        <v>-5.1590713671538779E-3</v>
      </c>
      <c r="K1357" s="11">
        <f t="shared" si="65"/>
        <v>-8.0783600929013044E-4</v>
      </c>
    </row>
    <row r="1358" spans="1:11" x14ac:dyDescent="0.15">
      <c r="A1358" s="1">
        <v>45559</v>
      </c>
      <c r="B1358" s="1"/>
      <c r="C1358">
        <v>84</v>
      </c>
      <c r="D1358">
        <v>117.3</v>
      </c>
      <c r="E1358">
        <v>98.5</v>
      </c>
      <c r="G1358" s="3">
        <v>6.9779085061458801E-3</v>
      </c>
      <c r="I1358" s="11">
        <f t="shared" si="63"/>
        <v>1.3513513513513598E-2</v>
      </c>
      <c r="J1358" s="11">
        <f t="shared" si="64"/>
        <v>1.3828867761451979E-2</v>
      </c>
      <c r="K1358" s="11">
        <f t="shared" si="65"/>
        <v>-4.5477513895907373E-3</v>
      </c>
    </row>
    <row r="1359" spans="1:11" x14ac:dyDescent="0.15">
      <c r="A1359" s="1">
        <v>45560</v>
      </c>
      <c r="B1359" s="1"/>
      <c r="C1359">
        <v>84.36</v>
      </c>
      <c r="D1359">
        <v>118.1</v>
      </c>
      <c r="E1359">
        <v>99.36</v>
      </c>
      <c r="G1359" s="3">
        <v>8.261285939287431E-3</v>
      </c>
      <c r="I1359" s="11">
        <f t="shared" si="63"/>
        <v>4.2857142857142261E-3</v>
      </c>
      <c r="J1359" s="11">
        <f t="shared" si="64"/>
        <v>6.8201193520887049E-3</v>
      </c>
      <c r="K1359" s="11">
        <f t="shared" si="65"/>
        <v>8.7309644670050535E-3</v>
      </c>
    </row>
    <row r="1360" spans="1:11" x14ac:dyDescent="0.15">
      <c r="A1360" s="1">
        <v>45561</v>
      </c>
      <c r="B1360" s="1"/>
      <c r="C1360">
        <v>84.82</v>
      </c>
      <c r="D1360">
        <v>117.65</v>
      </c>
      <c r="E1360">
        <v>97.9</v>
      </c>
      <c r="G1360" s="3">
        <v>5.0404788964211102E-3</v>
      </c>
      <c r="I1360" s="11">
        <f t="shared" si="63"/>
        <v>5.4528212422948474E-3</v>
      </c>
      <c r="J1360" s="11">
        <f t="shared" si="64"/>
        <v>-3.8103302286197627E-3</v>
      </c>
      <c r="K1360" s="11">
        <f t="shared" si="65"/>
        <v>-1.4694041867954866E-2</v>
      </c>
    </row>
    <row r="1361" spans="1:11" x14ac:dyDescent="0.15">
      <c r="A1361" s="1">
        <v>45562</v>
      </c>
      <c r="B1361" s="1"/>
      <c r="C1361">
        <v>85.2</v>
      </c>
      <c r="D1361">
        <v>117.5</v>
      </c>
      <c r="E1361">
        <v>97.93</v>
      </c>
      <c r="G1361" s="3">
        <v>2.0009560961120601E-3</v>
      </c>
      <c r="I1361" s="11">
        <f t="shared" si="63"/>
        <v>4.4800754539024989E-3</v>
      </c>
      <c r="J1361" s="11">
        <f t="shared" si="64"/>
        <v>-1.2749681257968604E-3</v>
      </c>
      <c r="K1361" s="11">
        <f t="shared" si="65"/>
        <v>3.0643513789585519E-4</v>
      </c>
    </row>
    <row r="1362" spans="1:11" x14ac:dyDescent="0.15">
      <c r="A1362" s="1">
        <v>45565</v>
      </c>
      <c r="B1362" s="1"/>
      <c r="C1362">
        <v>84.96</v>
      </c>
      <c r="D1362">
        <v>116.7</v>
      </c>
      <c r="E1362">
        <v>97.15</v>
      </c>
      <c r="G1362" s="3">
        <v>-5.3277381344855003E-3</v>
      </c>
      <c r="I1362" s="11">
        <f t="shared" si="63"/>
        <v>-2.8169014084508115E-3</v>
      </c>
      <c r="J1362" s="11">
        <f t="shared" si="64"/>
        <v>-6.8085106382977933E-3</v>
      </c>
      <c r="K1362" s="11">
        <f t="shared" si="65"/>
        <v>-7.9648728683753278E-3</v>
      </c>
    </row>
    <row r="1363" spans="1:11" x14ac:dyDescent="0.15">
      <c r="A1363" s="1">
        <v>45566</v>
      </c>
      <c r="B1363" s="1"/>
      <c r="C1363">
        <v>84.92</v>
      </c>
      <c r="D1363">
        <v>115.35</v>
      </c>
      <c r="E1363">
        <v>96.81</v>
      </c>
      <c r="G1363" s="3">
        <v>-6.7554338364943503E-3</v>
      </c>
      <c r="I1363" s="11">
        <f t="shared" si="63"/>
        <v>-4.7080979284364055E-4</v>
      </c>
      <c r="J1363" s="11">
        <f t="shared" si="64"/>
        <v>-1.1568123393316254E-2</v>
      </c>
      <c r="K1363" s="11">
        <f t="shared" si="65"/>
        <v>-3.4997426659805209E-3</v>
      </c>
    </row>
    <row r="1364" spans="1:11" x14ac:dyDescent="0.15">
      <c r="A1364" s="1">
        <v>45567</v>
      </c>
      <c r="B1364" s="1"/>
      <c r="C1364">
        <v>85.06</v>
      </c>
      <c r="D1364">
        <v>114.4</v>
      </c>
      <c r="E1364">
        <v>97.23</v>
      </c>
      <c r="G1364" s="3">
        <v>2.9312774882343999E-3</v>
      </c>
      <c r="I1364" s="11">
        <f t="shared" si="63"/>
        <v>1.6486104569006788E-3</v>
      </c>
      <c r="J1364" s="11">
        <f t="shared" si="64"/>
        <v>-8.2358040745555972E-3</v>
      </c>
      <c r="K1364" s="11">
        <f t="shared" si="65"/>
        <v>4.3383947939261702E-3</v>
      </c>
    </row>
    <row r="1365" spans="1:11" x14ac:dyDescent="0.15">
      <c r="A1365" s="1">
        <v>45568</v>
      </c>
      <c r="B1365" s="1"/>
      <c r="C1365">
        <v>83.98</v>
      </c>
      <c r="D1365">
        <v>113.9</v>
      </c>
      <c r="E1365">
        <v>97.47</v>
      </c>
      <c r="G1365" s="3">
        <v>-9.0558311938676497E-3</v>
      </c>
      <c r="I1365" s="11">
        <f t="shared" si="63"/>
        <v>-1.269691982130261E-2</v>
      </c>
      <c r="J1365" s="11">
        <f t="shared" si="64"/>
        <v>-4.3706293706293753E-3</v>
      </c>
      <c r="K1365" s="11">
        <f t="shared" si="65"/>
        <v>2.4683739586546238E-3</v>
      </c>
    </row>
    <row r="1366" spans="1:11" x14ac:dyDescent="0.15">
      <c r="A1366" s="1">
        <v>45569</v>
      </c>
      <c r="B1366" s="1"/>
      <c r="C1366">
        <v>83.72</v>
      </c>
      <c r="D1366">
        <v>114.85</v>
      </c>
      <c r="E1366">
        <v>97.71</v>
      </c>
      <c r="G1366" s="3">
        <v>-1.26737215603933E-3</v>
      </c>
      <c r="I1366" s="11">
        <f t="shared" si="63"/>
        <v>-3.0959752321981782E-3</v>
      </c>
      <c r="J1366" s="11">
        <f t="shared" si="64"/>
        <v>8.3406496927127538E-3</v>
      </c>
      <c r="K1366" s="11">
        <f t="shared" si="65"/>
        <v>2.4622960911049319E-3</v>
      </c>
    </row>
    <row r="1367" spans="1:11" x14ac:dyDescent="0.15">
      <c r="A1367" s="1">
        <v>45572</v>
      </c>
      <c r="B1367" s="1"/>
      <c r="C1367">
        <v>83.62</v>
      </c>
      <c r="D1367">
        <v>110.3</v>
      </c>
      <c r="E1367">
        <v>97.73</v>
      </c>
      <c r="G1367" s="3">
        <v>9.6779419127135293E-4</v>
      </c>
      <c r="I1367" s="11">
        <f t="shared" si="63"/>
        <v>-1.1944577161967507E-3</v>
      </c>
      <c r="J1367" s="11">
        <f t="shared" si="64"/>
        <v>-3.9616891597736181E-2</v>
      </c>
      <c r="K1367" s="11">
        <f t="shared" si="65"/>
        <v>2.0468734008805001E-4</v>
      </c>
    </row>
    <row r="1368" spans="1:11" x14ac:dyDescent="0.15">
      <c r="A1368" s="1">
        <v>45573</v>
      </c>
      <c r="B1368" s="1"/>
      <c r="C1368">
        <v>83.34</v>
      </c>
      <c r="D1368">
        <v>110.45</v>
      </c>
      <c r="E1368">
        <v>97.58</v>
      </c>
      <c r="G1368" s="3">
        <v>1.90100833328932E-4</v>
      </c>
      <c r="I1368" s="11">
        <f t="shared" si="63"/>
        <v>-3.3484812245874185E-3</v>
      </c>
      <c r="J1368" s="11">
        <f t="shared" si="64"/>
        <v>1.3599274705349274E-3</v>
      </c>
      <c r="K1368" s="11">
        <f t="shared" si="65"/>
        <v>-1.5348408881613596E-3</v>
      </c>
    </row>
    <row r="1369" spans="1:11" x14ac:dyDescent="0.15">
      <c r="A1369" s="1">
        <v>45574</v>
      </c>
      <c r="B1369" s="1"/>
      <c r="C1369">
        <v>83.96</v>
      </c>
      <c r="D1369">
        <v>112.55</v>
      </c>
      <c r="E1369">
        <v>99.27</v>
      </c>
      <c r="G1369" s="3">
        <v>9.3203726559314398E-3</v>
      </c>
      <c r="I1369" s="11">
        <f t="shared" si="63"/>
        <v>7.4394048476120744E-3</v>
      </c>
      <c r="J1369" s="11">
        <f t="shared" si="64"/>
        <v>1.9013128112267852E-2</v>
      </c>
      <c r="K1369" s="11">
        <f t="shared" si="65"/>
        <v>1.7319122771059625E-2</v>
      </c>
    </row>
    <row r="1370" spans="1:11" x14ac:dyDescent="0.15">
      <c r="A1370" s="1">
        <v>45575</v>
      </c>
      <c r="B1370" s="1"/>
      <c r="C1370">
        <v>83.8</v>
      </c>
      <c r="D1370">
        <v>115.65</v>
      </c>
      <c r="E1370">
        <v>98.65</v>
      </c>
      <c r="G1370" s="3">
        <v>-3.72650206788061E-3</v>
      </c>
      <c r="I1370" s="11">
        <f t="shared" si="63"/>
        <v>-1.9056693663649371E-3</v>
      </c>
      <c r="J1370" s="11">
        <f t="shared" si="64"/>
        <v>2.7543314082629999E-2</v>
      </c>
      <c r="K1370" s="11">
        <f t="shared" si="65"/>
        <v>-6.2455928276416994E-3</v>
      </c>
    </row>
    <row r="1371" spans="1:11" x14ac:dyDescent="0.15">
      <c r="A1371" s="1">
        <v>45576</v>
      </c>
      <c r="B1371" s="1"/>
      <c r="C1371">
        <v>84</v>
      </c>
      <c r="D1371">
        <v>116.45</v>
      </c>
      <c r="E1371">
        <v>99.44</v>
      </c>
      <c r="G1371" s="3">
        <v>6.3287426513363096E-3</v>
      </c>
      <c r="I1371" s="11">
        <f t="shared" si="63"/>
        <v>2.3866348448686736E-3</v>
      </c>
      <c r="J1371" s="11">
        <f t="shared" si="64"/>
        <v>6.9174232598356866E-3</v>
      </c>
      <c r="K1371" s="11">
        <f t="shared" si="65"/>
        <v>8.0081094779522743E-3</v>
      </c>
    </row>
    <row r="1372" spans="1:11" x14ac:dyDescent="0.15">
      <c r="A1372" s="1">
        <v>45579</v>
      </c>
      <c r="B1372" s="1"/>
      <c r="C1372">
        <v>84.32</v>
      </c>
      <c r="D1372">
        <v>118.15</v>
      </c>
      <c r="E1372">
        <v>100.3</v>
      </c>
      <c r="G1372" s="3">
        <v>8.6415353803432904E-3</v>
      </c>
      <c r="I1372" s="11">
        <f t="shared" si="63"/>
        <v>3.8095238095237072E-3</v>
      </c>
      <c r="J1372" s="11">
        <f t="shared" si="64"/>
        <v>1.4598540145985384E-2</v>
      </c>
      <c r="K1372" s="11">
        <f t="shared" si="65"/>
        <v>8.6484312148029652E-3</v>
      </c>
    </row>
    <row r="1373" spans="1:11" x14ac:dyDescent="0.15">
      <c r="A1373" s="1">
        <v>45580</v>
      </c>
      <c r="B1373" s="1"/>
      <c r="C1373">
        <v>83.88</v>
      </c>
      <c r="D1373">
        <v>117.3</v>
      </c>
      <c r="E1373">
        <v>100.56</v>
      </c>
      <c r="G1373" s="3">
        <v>-3.2932594387112802E-3</v>
      </c>
      <c r="I1373" s="11">
        <f t="shared" si="63"/>
        <v>-5.2182163187856068E-3</v>
      </c>
      <c r="J1373" s="11">
        <f t="shared" si="64"/>
        <v>-7.1942446043166131E-3</v>
      </c>
      <c r="K1373" s="11">
        <f t="shared" si="65"/>
        <v>2.5922233300099684E-3</v>
      </c>
    </row>
    <row r="1374" spans="1:11" x14ac:dyDescent="0.15">
      <c r="A1374" s="1">
        <v>45581</v>
      </c>
      <c r="B1374" s="1"/>
      <c r="C1374">
        <v>83.88</v>
      </c>
      <c r="D1374">
        <v>116.9</v>
      </c>
      <c r="E1374">
        <v>100.8</v>
      </c>
      <c r="G1374" s="3">
        <v>-2.10987389163797E-3</v>
      </c>
      <c r="I1374" s="11">
        <f t="shared" si="63"/>
        <v>0</v>
      </c>
      <c r="J1374" s="11">
        <f t="shared" si="64"/>
        <v>-3.4100596760442414E-3</v>
      </c>
      <c r="K1374" s="11">
        <f t="shared" si="65"/>
        <v>2.3866348448686736E-3</v>
      </c>
    </row>
    <row r="1375" spans="1:11" x14ac:dyDescent="0.15">
      <c r="A1375" s="1">
        <v>45582</v>
      </c>
      <c r="B1375" s="1"/>
      <c r="C1375">
        <v>86</v>
      </c>
      <c r="D1375">
        <v>116.65</v>
      </c>
      <c r="E1375">
        <v>100.96</v>
      </c>
      <c r="G1375" s="3">
        <v>9.1199621640769505E-3</v>
      </c>
      <c r="I1375" s="11">
        <f t="shared" si="63"/>
        <v>2.5274201239866567E-2</v>
      </c>
      <c r="J1375" s="11">
        <f t="shared" si="64"/>
        <v>-2.1385799828913532E-3</v>
      </c>
      <c r="K1375" s="11">
        <f t="shared" si="65"/>
        <v>1.5873015873015817E-3</v>
      </c>
    </row>
    <row r="1376" spans="1:11" x14ac:dyDescent="0.15">
      <c r="A1376" s="1">
        <v>45583</v>
      </c>
      <c r="B1376" s="1"/>
      <c r="C1376">
        <v>85.98</v>
      </c>
      <c r="D1376">
        <v>116.8</v>
      </c>
      <c r="E1376">
        <v>100.98</v>
      </c>
      <c r="G1376" s="3">
        <v>1.8279953454882699E-3</v>
      </c>
      <c r="I1376" s="11">
        <f t="shared" si="63"/>
        <v>-2.3255813953482196E-4</v>
      </c>
      <c r="J1376" s="11">
        <f t="shared" si="64"/>
        <v>1.285897985426443E-3</v>
      </c>
      <c r="K1376" s="11">
        <f t="shared" si="65"/>
        <v>1.980982567353351E-4</v>
      </c>
    </row>
    <row r="1377" spans="1:11" x14ac:dyDescent="0.15">
      <c r="A1377" s="1">
        <v>45586</v>
      </c>
      <c r="B1377" s="1"/>
      <c r="C1377">
        <v>86.36</v>
      </c>
      <c r="D1377">
        <v>114.65</v>
      </c>
      <c r="E1377">
        <v>100.44</v>
      </c>
      <c r="G1377" s="3">
        <v>-5.2646758361997101E-3</v>
      </c>
      <c r="I1377" s="11">
        <f t="shared" si="63"/>
        <v>4.419632472667967E-3</v>
      </c>
      <c r="J1377" s="11">
        <f t="shared" si="64"/>
        <v>-1.8407534246575263E-2</v>
      </c>
      <c r="K1377" s="11">
        <f t="shared" si="65"/>
        <v>-5.3475935828877219E-3</v>
      </c>
    </row>
    <row r="1378" spans="1:11" x14ac:dyDescent="0.15">
      <c r="A1378" s="1">
        <v>45587</v>
      </c>
      <c r="B1378" s="1"/>
      <c r="C1378">
        <v>85.52</v>
      </c>
      <c r="D1378">
        <v>112.65</v>
      </c>
      <c r="E1378">
        <v>98.81</v>
      </c>
      <c r="G1378" s="3">
        <v>-8.0365130480537506E-3</v>
      </c>
      <c r="I1378" s="11">
        <f t="shared" si="63"/>
        <v>-9.7267253358036543E-3</v>
      </c>
      <c r="J1378" s="11">
        <f t="shared" si="64"/>
        <v>-1.7444395987788908E-2</v>
      </c>
      <c r="K1378" s="11">
        <f t="shared" si="65"/>
        <v>-1.6228594185583423E-2</v>
      </c>
    </row>
    <row r="1379" spans="1:11" x14ac:dyDescent="0.15">
      <c r="A1379" s="1">
        <v>45588</v>
      </c>
      <c r="B1379" s="1"/>
      <c r="C1379">
        <v>85.38</v>
      </c>
      <c r="D1379">
        <v>111.85</v>
      </c>
      <c r="E1379">
        <v>98.68</v>
      </c>
      <c r="G1379" s="3">
        <v>-1.3338302123735398E-3</v>
      </c>
      <c r="I1379" s="11">
        <f t="shared" si="63"/>
        <v>-1.6370439663236924E-3</v>
      </c>
      <c r="J1379" s="11">
        <f t="shared" si="64"/>
        <v>-7.1016422547715008E-3</v>
      </c>
      <c r="K1379" s="11">
        <f t="shared" si="65"/>
        <v>-1.3156563100900076E-3</v>
      </c>
    </row>
    <row r="1380" spans="1:11" x14ac:dyDescent="0.15">
      <c r="A1380" s="1">
        <v>45589</v>
      </c>
      <c r="B1380" s="1"/>
      <c r="C1380">
        <v>84.82</v>
      </c>
      <c r="D1380">
        <v>112.25</v>
      </c>
      <c r="E1380">
        <v>98.24</v>
      </c>
      <c r="G1380" s="3">
        <v>2.1350853265409402E-3</v>
      </c>
      <c r="I1380" s="11">
        <f t="shared" si="63"/>
        <v>-6.5589130944014862E-3</v>
      </c>
      <c r="J1380" s="11">
        <f t="shared" si="64"/>
        <v>3.5762181493070866E-3</v>
      </c>
      <c r="K1380" s="11">
        <f t="shared" si="65"/>
        <v>-4.4588569112283816E-3</v>
      </c>
    </row>
    <row r="1381" spans="1:11" x14ac:dyDescent="0.15">
      <c r="A1381" s="1">
        <v>45590</v>
      </c>
      <c r="B1381" s="1"/>
      <c r="C1381">
        <v>84.54</v>
      </c>
      <c r="D1381">
        <v>111.75</v>
      </c>
      <c r="E1381">
        <v>98.66</v>
      </c>
      <c r="G1381" s="3">
        <v>9.0028897572191902E-4</v>
      </c>
      <c r="I1381" s="11">
        <f t="shared" si="63"/>
        <v>-3.3011082291910521E-3</v>
      </c>
      <c r="J1381" s="11">
        <f t="shared" si="64"/>
        <v>-4.4543429844098315E-3</v>
      </c>
      <c r="K1381" s="11">
        <f t="shared" si="65"/>
        <v>4.2752442996742968E-3</v>
      </c>
    </row>
    <row r="1382" spans="1:11" x14ac:dyDescent="0.15">
      <c r="A1382" s="1">
        <v>45593</v>
      </c>
      <c r="B1382" s="1"/>
      <c r="C1382">
        <v>84.4</v>
      </c>
      <c r="D1382">
        <v>112.8</v>
      </c>
      <c r="E1382">
        <v>99.81</v>
      </c>
      <c r="G1382" s="3">
        <v>4.4298203272488098E-3</v>
      </c>
      <c r="I1382" s="11">
        <f t="shared" si="63"/>
        <v>-1.6560208185474323E-3</v>
      </c>
      <c r="J1382" s="11">
        <f t="shared" si="64"/>
        <v>9.3959731543624692E-3</v>
      </c>
      <c r="K1382" s="11">
        <f t="shared" si="65"/>
        <v>1.1656192986012615E-2</v>
      </c>
    </row>
    <row r="1383" spans="1:11" x14ac:dyDescent="0.15">
      <c r="A1383" s="1">
        <v>45594</v>
      </c>
      <c r="B1383" s="1"/>
      <c r="C1383">
        <v>83.06</v>
      </c>
      <c r="D1383">
        <v>112.4</v>
      </c>
      <c r="E1383">
        <v>95.74</v>
      </c>
      <c r="G1383" s="3">
        <v>-1.1227616681883199E-2</v>
      </c>
      <c r="I1383" s="11">
        <f t="shared" si="63"/>
        <v>-1.5876777251184859E-2</v>
      </c>
      <c r="J1383" s="11">
        <f t="shared" si="64"/>
        <v>-3.5460992907800915E-3</v>
      </c>
      <c r="K1383" s="11">
        <f t="shared" si="65"/>
        <v>-4.077747720669278E-2</v>
      </c>
    </row>
    <row r="1384" spans="1:11" x14ac:dyDescent="0.15">
      <c r="A1384" s="1">
        <v>45595</v>
      </c>
      <c r="B1384" s="1"/>
      <c r="C1384">
        <v>82.42</v>
      </c>
      <c r="D1384">
        <v>111.7</v>
      </c>
      <c r="E1384">
        <v>95.35</v>
      </c>
      <c r="G1384" s="3">
        <v>-1.0980479790981299E-2</v>
      </c>
      <c r="I1384" s="11">
        <f t="shared" si="63"/>
        <v>-7.7052732964122406E-3</v>
      </c>
      <c r="J1384" s="11">
        <f t="shared" si="64"/>
        <v>-6.2277580071175009E-3</v>
      </c>
      <c r="K1384" s="11">
        <f t="shared" si="65"/>
        <v>-4.0735324838103715E-3</v>
      </c>
    </row>
    <row r="1385" spans="1:11" x14ac:dyDescent="0.15">
      <c r="A1385" s="1">
        <v>45596</v>
      </c>
      <c r="B1385" s="1"/>
      <c r="C1385">
        <v>81.58</v>
      </c>
      <c r="D1385">
        <v>110.65</v>
      </c>
      <c r="E1385">
        <v>93.8</v>
      </c>
      <c r="G1385" s="3">
        <v>-1.4604024198148101E-2</v>
      </c>
      <c r="I1385" s="11">
        <f t="shared" si="63"/>
        <v>-1.0191701043436141E-2</v>
      </c>
      <c r="J1385" s="11">
        <f t="shared" si="64"/>
        <v>-9.4001790510295224E-3</v>
      </c>
      <c r="K1385" s="11">
        <f t="shared" si="65"/>
        <v>-1.6255899318300959E-2</v>
      </c>
    </row>
    <row r="1386" spans="1:11" x14ac:dyDescent="0.15">
      <c r="A1386" s="1">
        <v>45597</v>
      </c>
      <c r="B1386" s="1"/>
      <c r="C1386">
        <v>82.72</v>
      </c>
      <c r="D1386">
        <v>111.9</v>
      </c>
      <c r="E1386">
        <v>95.49</v>
      </c>
      <c r="G1386" s="3">
        <v>1.47783433441555E-2</v>
      </c>
      <c r="I1386" s="11">
        <f t="shared" si="63"/>
        <v>1.3974013238538863E-2</v>
      </c>
      <c r="J1386" s="11">
        <f t="shared" si="64"/>
        <v>1.1296882060551239E-2</v>
      </c>
      <c r="K1386" s="11">
        <f t="shared" si="65"/>
        <v>1.8017057569296391E-2</v>
      </c>
    </row>
    <row r="1387" spans="1:11" x14ac:dyDescent="0.15">
      <c r="A1387" s="1">
        <v>45600</v>
      </c>
      <c r="B1387" s="1"/>
      <c r="C1387">
        <v>81.78</v>
      </c>
      <c r="D1387">
        <v>110.35</v>
      </c>
      <c r="E1387">
        <v>95.58</v>
      </c>
      <c r="G1387" s="3">
        <v>-5.8707153984668406E-3</v>
      </c>
      <c r="I1387" s="11">
        <f t="shared" si="63"/>
        <v>-1.1363636363636354E-2</v>
      </c>
      <c r="J1387" s="11">
        <f t="shared" si="64"/>
        <v>-1.3851653261841013E-2</v>
      </c>
      <c r="K1387" s="11">
        <f t="shared" si="65"/>
        <v>9.4250706880294466E-4</v>
      </c>
    </row>
    <row r="1388" spans="1:11" x14ac:dyDescent="0.15">
      <c r="A1388" s="1">
        <v>45601</v>
      </c>
      <c r="B1388" s="1"/>
      <c r="C1388">
        <v>80.819999999999993</v>
      </c>
      <c r="D1388">
        <v>112.1</v>
      </c>
      <c r="E1388">
        <v>93.98</v>
      </c>
      <c r="G1388" s="3">
        <v>-2.6002362491238601E-3</v>
      </c>
      <c r="I1388" s="11">
        <f t="shared" si="63"/>
        <v>-1.173881144534128E-2</v>
      </c>
      <c r="J1388" s="11">
        <f t="shared" si="64"/>
        <v>1.5858631626642472E-2</v>
      </c>
      <c r="K1388" s="11">
        <f t="shared" si="65"/>
        <v>-1.6739903745553453E-2</v>
      </c>
    </row>
    <row r="1389" spans="1:11" x14ac:dyDescent="0.15">
      <c r="A1389" s="1">
        <v>45602</v>
      </c>
      <c r="B1389" s="1"/>
      <c r="C1389">
        <v>79.36</v>
      </c>
      <c r="D1389">
        <v>111.85</v>
      </c>
      <c r="E1389">
        <v>93.76</v>
      </c>
      <c r="G1389" s="3">
        <v>-1.5775714466113001E-3</v>
      </c>
      <c r="I1389" s="11">
        <f t="shared" si="63"/>
        <v>-1.8064835436772952E-2</v>
      </c>
      <c r="J1389" s="11">
        <f t="shared" si="64"/>
        <v>-2.230151650312262E-3</v>
      </c>
      <c r="K1389" s="11">
        <f t="shared" si="65"/>
        <v>-2.3409236007660983E-3</v>
      </c>
    </row>
    <row r="1390" spans="1:11" x14ac:dyDescent="0.15">
      <c r="A1390" s="1">
        <v>45603</v>
      </c>
      <c r="B1390" s="1"/>
      <c r="C1390">
        <v>79.459999999999994</v>
      </c>
      <c r="D1390">
        <v>119.95</v>
      </c>
      <c r="E1390">
        <v>93</v>
      </c>
      <c r="G1390" s="3">
        <v>5.8838781984549204E-3</v>
      </c>
      <c r="I1390" s="11">
        <f t="shared" si="63"/>
        <v>1.2600806451612545E-3</v>
      </c>
      <c r="J1390" s="11">
        <f t="shared" si="64"/>
        <v>7.2418417523469003E-2</v>
      </c>
      <c r="K1390" s="11">
        <f t="shared" si="65"/>
        <v>-8.1058020477816628E-3</v>
      </c>
    </row>
    <row r="1391" spans="1:11" x14ac:dyDescent="0.15">
      <c r="A1391" s="1">
        <v>45604</v>
      </c>
      <c r="B1391" s="1"/>
      <c r="C1391">
        <v>78.98</v>
      </c>
      <c r="D1391">
        <v>118.35</v>
      </c>
      <c r="E1391">
        <v>92.86</v>
      </c>
      <c r="G1391" s="3">
        <v>-1.0009315525083501E-2</v>
      </c>
      <c r="I1391" s="11">
        <f t="shared" si="63"/>
        <v>-6.040775232821427E-3</v>
      </c>
      <c r="J1391" s="11">
        <f t="shared" si="64"/>
        <v>-1.333889120466869E-2</v>
      </c>
      <c r="K1391" s="11">
        <f t="shared" si="65"/>
        <v>-1.5053763440859846E-3</v>
      </c>
    </row>
    <row r="1392" spans="1:11" x14ac:dyDescent="0.15">
      <c r="A1392" s="1">
        <v>45607</v>
      </c>
      <c r="B1392" s="1"/>
      <c r="C1392">
        <v>79.02</v>
      </c>
      <c r="D1392">
        <v>122.55</v>
      </c>
      <c r="E1392">
        <v>93.09</v>
      </c>
      <c r="G1392" s="3">
        <v>8.9066275493618896E-3</v>
      </c>
      <c r="I1392" s="11">
        <f t="shared" si="63"/>
        <v>5.0645733096965628E-4</v>
      </c>
      <c r="J1392" s="11">
        <f t="shared" si="64"/>
        <v>3.5487959442332073E-2</v>
      </c>
      <c r="K1392" s="11">
        <f t="shared" si="65"/>
        <v>2.4768468662503818E-3</v>
      </c>
    </row>
    <row r="1393" spans="1:11" x14ac:dyDescent="0.15">
      <c r="A1393" s="1">
        <v>45608</v>
      </c>
      <c r="B1393" s="1"/>
      <c r="C1393">
        <v>78</v>
      </c>
      <c r="D1393">
        <v>120.45</v>
      </c>
      <c r="E1393">
        <v>92.36</v>
      </c>
      <c r="G1393" s="3">
        <v>-1.60214625377187E-2</v>
      </c>
      <c r="I1393" s="11">
        <f t="shared" si="63"/>
        <v>-1.2908124525436548E-2</v>
      </c>
      <c r="J1393" s="11">
        <f t="shared" si="64"/>
        <v>-1.7135862913096656E-2</v>
      </c>
      <c r="K1393" s="11">
        <f t="shared" si="65"/>
        <v>-7.8418734557954561E-3</v>
      </c>
    </row>
    <row r="1394" spans="1:11" x14ac:dyDescent="0.15">
      <c r="A1394" s="1">
        <v>45609</v>
      </c>
      <c r="B1394" s="1"/>
      <c r="C1394">
        <v>77.72</v>
      </c>
      <c r="D1394">
        <v>120.55</v>
      </c>
      <c r="E1394">
        <v>91.95</v>
      </c>
      <c r="G1394" s="3">
        <v>-7.0688131539276E-4</v>
      </c>
      <c r="I1394" s="11">
        <f t="shared" si="63"/>
        <v>-3.5897435897436214E-3</v>
      </c>
      <c r="J1394" s="11">
        <f t="shared" si="64"/>
        <v>8.3022000830212939E-4</v>
      </c>
      <c r="K1394" s="11">
        <f t="shared" si="65"/>
        <v>-4.439151147682896E-3</v>
      </c>
    </row>
    <row r="1395" spans="1:11" x14ac:dyDescent="0.15">
      <c r="A1395" s="1">
        <v>45610</v>
      </c>
      <c r="B1395" s="1"/>
      <c r="C1395">
        <v>78.739999999999995</v>
      </c>
      <c r="D1395">
        <v>121.2</v>
      </c>
      <c r="E1395">
        <v>92.73</v>
      </c>
      <c r="G1395" s="3">
        <v>6.8211880508746107E-3</v>
      </c>
      <c r="I1395" s="11">
        <f t="shared" si="63"/>
        <v>1.3124034997426648E-2</v>
      </c>
      <c r="J1395" s="11">
        <f t="shared" si="64"/>
        <v>5.3919535462463308E-3</v>
      </c>
      <c r="K1395" s="11">
        <f t="shared" si="65"/>
        <v>8.4828711256117462E-3</v>
      </c>
    </row>
    <row r="1396" spans="1:11" x14ac:dyDescent="0.15">
      <c r="A1396" s="1">
        <v>45611</v>
      </c>
      <c r="B1396" s="1"/>
      <c r="C1396">
        <v>77.52</v>
      </c>
      <c r="D1396">
        <v>122.35</v>
      </c>
      <c r="E1396">
        <v>91.71</v>
      </c>
      <c r="G1396" s="3">
        <v>-1.3290044989185099E-2</v>
      </c>
      <c r="I1396" s="11">
        <f t="shared" si="63"/>
        <v>-1.5494030988062013E-2</v>
      </c>
      <c r="J1396" s="11">
        <f t="shared" si="64"/>
        <v>9.4884488448843118E-3</v>
      </c>
      <c r="K1396" s="11">
        <f t="shared" si="65"/>
        <v>-1.0999676480103582E-2</v>
      </c>
    </row>
    <row r="1397" spans="1:11" x14ac:dyDescent="0.15">
      <c r="A1397" s="1">
        <v>45614</v>
      </c>
      <c r="B1397" s="1"/>
      <c r="C1397">
        <v>78.180000000000007</v>
      </c>
      <c r="D1397">
        <v>125</v>
      </c>
      <c r="E1397">
        <v>91.22</v>
      </c>
      <c r="G1397" s="3">
        <v>1.0798336158706001E-3</v>
      </c>
      <c r="I1397" s="11">
        <f t="shared" si="63"/>
        <v>8.5139318885449899E-3</v>
      </c>
      <c r="J1397" s="11">
        <f t="shared" si="64"/>
        <v>2.1659174499387035E-2</v>
      </c>
      <c r="K1397" s="11">
        <f t="shared" si="65"/>
        <v>-5.3429287972958095E-3</v>
      </c>
    </row>
    <row r="1398" spans="1:11" x14ac:dyDescent="0.15">
      <c r="A1398" s="1">
        <v>45615</v>
      </c>
      <c r="B1398" s="1"/>
      <c r="C1398">
        <v>76.66</v>
      </c>
      <c r="D1398">
        <v>125.25</v>
      </c>
      <c r="E1398">
        <v>91.06</v>
      </c>
      <c r="G1398" s="3">
        <v>-8.4340895641313793E-3</v>
      </c>
      <c r="I1398" s="11">
        <f t="shared" si="63"/>
        <v>-1.9442312611921309E-2</v>
      </c>
      <c r="J1398" s="11">
        <f t="shared" si="64"/>
        <v>2.0000000000000018E-3</v>
      </c>
      <c r="K1398" s="11">
        <f t="shared" si="65"/>
        <v>-1.7540013155009637E-3</v>
      </c>
    </row>
    <row r="1399" spans="1:11" x14ac:dyDescent="0.15">
      <c r="A1399" s="1">
        <v>45616</v>
      </c>
      <c r="B1399" s="1"/>
      <c r="C1399">
        <v>76.52</v>
      </c>
      <c r="D1399">
        <v>125.95</v>
      </c>
      <c r="E1399">
        <v>90.99</v>
      </c>
      <c r="G1399" s="3">
        <v>-1.5521482576985599E-4</v>
      </c>
      <c r="I1399" s="11">
        <f t="shared" si="63"/>
        <v>-1.8262457605009441E-3</v>
      </c>
      <c r="J1399" s="11">
        <f t="shared" si="64"/>
        <v>5.5888223552893468E-3</v>
      </c>
      <c r="K1399" s="11">
        <f t="shared" si="65"/>
        <v>-7.6872391829574394E-4</v>
      </c>
    </row>
    <row r="1400" spans="1:11" x14ac:dyDescent="0.15">
      <c r="A1400" s="1">
        <v>45617</v>
      </c>
      <c r="B1400" s="1"/>
      <c r="C1400">
        <v>75.959999999999994</v>
      </c>
      <c r="D1400">
        <v>127.2</v>
      </c>
      <c r="E1400">
        <v>91.56</v>
      </c>
      <c r="G1400" s="3">
        <v>4.5023900450493698E-3</v>
      </c>
      <c r="I1400" s="11">
        <f t="shared" si="63"/>
        <v>-7.3183481442760101E-3</v>
      </c>
      <c r="J1400" s="11">
        <f t="shared" si="64"/>
        <v>9.9245732433506095E-3</v>
      </c>
      <c r="K1400" s="11">
        <f t="shared" si="65"/>
        <v>6.2644246620509048E-3</v>
      </c>
    </row>
    <row r="1401" spans="1:11" x14ac:dyDescent="0.15">
      <c r="A1401" s="1">
        <v>45618</v>
      </c>
      <c r="B1401" s="1"/>
      <c r="C1401">
        <v>76</v>
      </c>
      <c r="D1401">
        <v>128.30000000000001</v>
      </c>
      <c r="E1401">
        <v>93.68</v>
      </c>
      <c r="G1401" s="3">
        <v>1.07755824921766E-2</v>
      </c>
      <c r="I1401" s="11">
        <f t="shared" si="63"/>
        <v>5.2659294365464682E-4</v>
      </c>
      <c r="J1401" s="11">
        <f t="shared" si="64"/>
        <v>8.6477987421385016E-3</v>
      </c>
      <c r="K1401" s="11">
        <f t="shared" si="65"/>
        <v>2.3154215814766399E-2</v>
      </c>
    </row>
    <row r="1402" spans="1:11" x14ac:dyDescent="0.15">
      <c r="A1402" s="1">
        <v>45621</v>
      </c>
      <c r="B1402" s="1"/>
      <c r="C1402">
        <v>75.959999999999994</v>
      </c>
      <c r="D1402">
        <v>129.35</v>
      </c>
      <c r="E1402">
        <v>91.93</v>
      </c>
      <c r="G1402" s="3">
        <v>-3.2359056902647697E-3</v>
      </c>
      <c r="I1402" s="11">
        <f t="shared" si="63"/>
        <v>-5.2631578947381907E-4</v>
      </c>
      <c r="J1402" s="11">
        <f t="shared" si="64"/>
        <v>8.1839438815274335E-3</v>
      </c>
      <c r="K1402" s="11">
        <f t="shared" si="65"/>
        <v>-1.868061485909478E-2</v>
      </c>
    </row>
    <row r="1403" spans="1:11" x14ac:dyDescent="0.15">
      <c r="A1403" s="1">
        <v>45622</v>
      </c>
      <c r="B1403" s="1"/>
      <c r="C1403">
        <v>75.84</v>
      </c>
      <c r="D1403">
        <v>128.80000000000001</v>
      </c>
      <c r="E1403">
        <v>91.93</v>
      </c>
      <c r="G1403" s="3">
        <v>-3.9137242358066003E-3</v>
      </c>
      <c r="I1403" s="11">
        <f t="shared" si="63"/>
        <v>-1.5797788309634964E-3</v>
      </c>
      <c r="J1403" s="11">
        <f t="shared" si="64"/>
        <v>-4.2520293776573403E-3</v>
      </c>
      <c r="K1403" s="11">
        <f t="shared" si="65"/>
        <v>0</v>
      </c>
    </row>
    <row r="1404" spans="1:11" x14ac:dyDescent="0.15">
      <c r="A1404" s="1">
        <v>45623</v>
      </c>
      <c r="B1404" s="1"/>
      <c r="C1404">
        <v>76.36</v>
      </c>
      <c r="D1404">
        <v>128.69999999999999</v>
      </c>
      <c r="E1404">
        <v>92.75</v>
      </c>
      <c r="G1404" s="3">
        <v>9.5708532680904802E-4</v>
      </c>
      <c r="I1404" s="11">
        <f t="shared" si="63"/>
        <v>6.8565400843880742E-3</v>
      </c>
      <c r="J1404" s="11">
        <f t="shared" si="64"/>
        <v>-7.7639751552815994E-4</v>
      </c>
      <c r="K1404" s="11">
        <f t="shared" si="65"/>
        <v>8.9198303056672312E-3</v>
      </c>
    </row>
    <row r="1405" spans="1:11" x14ac:dyDescent="0.15">
      <c r="A1405" s="1">
        <v>45625</v>
      </c>
      <c r="B1405" s="1"/>
      <c r="C1405">
        <v>76.48</v>
      </c>
      <c r="D1405">
        <v>130.15</v>
      </c>
      <c r="E1405">
        <v>93.27</v>
      </c>
      <c r="G1405" s="3">
        <v>1.0322079246098901E-2</v>
      </c>
      <c r="I1405" s="11">
        <f t="shared" si="63"/>
        <v>1.5715034049241794E-3</v>
      </c>
      <c r="J1405" s="11">
        <f t="shared" si="64"/>
        <v>1.1266511266511348E-2</v>
      </c>
      <c r="K1405" s="11">
        <f t="shared" si="65"/>
        <v>5.6064690026953468E-3</v>
      </c>
    </row>
    <row r="1406" spans="1:11" x14ac:dyDescent="0.15">
      <c r="A1406" s="1">
        <v>45628</v>
      </c>
      <c r="B1406" s="1"/>
      <c r="C1406">
        <v>76.599999999999994</v>
      </c>
      <c r="D1406">
        <v>132.19999999999999</v>
      </c>
      <c r="E1406">
        <v>93.14</v>
      </c>
      <c r="G1406" s="3">
        <v>5.5287520657341105E-3</v>
      </c>
      <c r="I1406" s="11">
        <f t="shared" si="63"/>
        <v>1.569037656903749E-3</v>
      </c>
      <c r="J1406" s="11">
        <f t="shared" si="64"/>
        <v>1.5751056473299885E-2</v>
      </c>
      <c r="K1406" s="11">
        <f t="shared" si="65"/>
        <v>-1.3938029377076333E-3</v>
      </c>
    </row>
    <row r="1407" spans="1:11" x14ac:dyDescent="0.15">
      <c r="A1407" s="1">
        <v>45629</v>
      </c>
      <c r="B1407" s="1"/>
      <c r="C1407">
        <v>76.599999999999994</v>
      </c>
      <c r="D1407">
        <v>132.25</v>
      </c>
      <c r="E1407">
        <v>93.02</v>
      </c>
      <c r="G1407" s="3">
        <v>4.2917629244687496E-4</v>
      </c>
      <c r="I1407" s="11">
        <f t="shared" si="63"/>
        <v>0</v>
      </c>
      <c r="J1407" s="11">
        <f t="shared" si="64"/>
        <v>3.7821482602118373E-4</v>
      </c>
      <c r="K1407" s="11">
        <f t="shared" si="65"/>
        <v>-1.2883830792356221E-3</v>
      </c>
    </row>
    <row r="1408" spans="1:11" x14ac:dyDescent="0.15">
      <c r="A1408" s="1">
        <v>45630</v>
      </c>
      <c r="B1408" s="1"/>
      <c r="C1408">
        <v>76.36</v>
      </c>
      <c r="D1408">
        <v>132.44999999999999</v>
      </c>
      <c r="E1408">
        <v>90.1</v>
      </c>
      <c r="G1408" s="3">
        <v>-4.2852905166300597E-3</v>
      </c>
      <c r="I1408" s="11">
        <f t="shared" si="63"/>
        <v>-3.1331592689294308E-3</v>
      </c>
      <c r="J1408" s="11">
        <f t="shared" si="64"/>
        <v>1.5122873345934096E-3</v>
      </c>
      <c r="K1408" s="11">
        <f t="shared" si="65"/>
        <v>-3.1391098688454133E-2</v>
      </c>
    </row>
    <row r="1409" spans="1:11" x14ac:dyDescent="0.15">
      <c r="A1409" s="1">
        <v>45631</v>
      </c>
      <c r="B1409" s="1"/>
      <c r="C1409">
        <v>75.959999999999994</v>
      </c>
      <c r="D1409">
        <v>132.55000000000001</v>
      </c>
      <c r="E1409">
        <v>90.38</v>
      </c>
      <c r="G1409" s="3">
        <v>6.0959177516650698E-4</v>
      </c>
      <c r="I1409" s="11">
        <f t="shared" si="63"/>
        <v>-5.2383446830802649E-3</v>
      </c>
      <c r="J1409" s="11">
        <f t="shared" si="64"/>
        <v>7.5500188750488029E-4</v>
      </c>
      <c r="K1409" s="11">
        <f t="shared" si="65"/>
        <v>3.1076581576026108E-3</v>
      </c>
    </row>
    <row r="1410" spans="1:11" x14ac:dyDescent="0.15">
      <c r="A1410" s="1">
        <v>45632</v>
      </c>
      <c r="B1410" s="1"/>
      <c r="C1410">
        <v>75.760000000000005</v>
      </c>
      <c r="D1410">
        <v>131.30000000000001</v>
      </c>
      <c r="E1410">
        <v>89.81</v>
      </c>
      <c r="G1410" s="3">
        <v>-8.5978770891315104E-4</v>
      </c>
      <c r="I1410" s="11">
        <f t="shared" si="63"/>
        <v>-2.632964718272679E-3</v>
      </c>
      <c r="J1410" s="11">
        <f t="shared" si="64"/>
        <v>-9.4304036212750075E-3</v>
      </c>
      <c r="K1410" s="11">
        <f t="shared" si="65"/>
        <v>-6.3067050232351596E-3</v>
      </c>
    </row>
    <row r="1411" spans="1:11" x14ac:dyDescent="0.15">
      <c r="A1411" s="1">
        <v>45635</v>
      </c>
      <c r="B1411" s="1"/>
      <c r="C1411">
        <v>75.599999999999994</v>
      </c>
      <c r="D1411">
        <v>130.94999999999999</v>
      </c>
      <c r="E1411">
        <v>89.38</v>
      </c>
      <c r="G1411" s="3">
        <v>-1.60728754477723E-3</v>
      </c>
      <c r="I1411" s="11">
        <f t="shared" si="63"/>
        <v>-2.1119324181627652E-3</v>
      </c>
      <c r="J1411" s="11">
        <f t="shared" si="64"/>
        <v>-2.6656511805028815E-3</v>
      </c>
      <c r="K1411" s="11">
        <f t="shared" si="65"/>
        <v>-4.7878855361319639E-3</v>
      </c>
    </row>
    <row r="1412" spans="1:11" x14ac:dyDescent="0.15">
      <c r="A1412" s="1">
        <v>45636</v>
      </c>
      <c r="B1412" s="1"/>
      <c r="C1412">
        <v>74.459999999999994</v>
      </c>
      <c r="D1412">
        <v>129.05000000000001</v>
      </c>
      <c r="E1412">
        <v>88.76</v>
      </c>
      <c r="G1412" s="3">
        <v>-1.01455490795346E-2</v>
      </c>
      <c r="I1412" s="11">
        <f t="shared" ref="I1412:I1470" si="66">(C1412/C1411)-1</f>
        <v>-1.5079365079365137E-2</v>
      </c>
      <c r="J1412" s="11">
        <f t="shared" ref="J1412:J1470" si="67">(D1412/D1411)-1</f>
        <v>-1.4509354715540157E-2</v>
      </c>
      <c r="K1412" s="11">
        <f t="shared" ref="K1412:K1470" si="68">(E1412/E1411)-1</f>
        <v>-6.9366748713357573E-3</v>
      </c>
    </row>
    <row r="1413" spans="1:11" x14ac:dyDescent="0.15">
      <c r="A1413" s="1">
        <v>45637</v>
      </c>
      <c r="B1413" s="1"/>
      <c r="C1413">
        <v>74.819999999999993</v>
      </c>
      <c r="D1413">
        <v>128.19999999999999</v>
      </c>
      <c r="E1413">
        <v>87.94</v>
      </c>
      <c r="G1413" s="3">
        <v>3.3913100049560701E-3</v>
      </c>
      <c r="I1413" s="11">
        <f t="shared" si="66"/>
        <v>4.8348106365834198E-3</v>
      </c>
      <c r="J1413" s="11">
        <f t="shared" si="67"/>
        <v>-6.5865943432780183E-3</v>
      </c>
      <c r="K1413" s="11">
        <f t="shared" si="68"/>
        <v>-9.2383956737269735E-3</v>
      </c>
    </row>
    <row r="1414" spans="1:11" x14ac:dyDescent="0.15">
      <c r="A1414" s="1">
        <v>45638</v>
      </c>
      <c r="B1414" s="1"/>
      <c r="C1414">
        <v>74.900000000000006</v>
      </c>
      <c r="D1414">
        <v>127.8</v>
      </c>
      <c r="E1414">
        <v>88.06</v>
      </c>
      <c r="G1414" s="3">
        <v>2.9087815869155396E-3</v>
      </c>
      <c r="I1414" s="11">
        <f t="shared" si="66"/>
        <v>1.0692328254480188E-3</v>
      </c>
      <c r="J1414" s="11">
        <f t="shared" si="67"/>
        <v>-3.1201248049921304E-3</v>
      </c>
      <c r="K1414" s="11">
        <f t="shared" si="68"/>
        <v>1.3645667500568059E-3</v>
      </c>
    </row>
    <row r="1415" spans="1:11" x14ac:dyDescent="0.15">
      <c r="A1415" s="1">
        <v>45639</v>
      </c>
      <c r="B1415" s="1"/>
      <c r="C1415">
        <v>75.180000000000007</v>
      </c>
      <c r="D1415">
        <v>133.55000000000001</v>
      </c>
      <c r="E1415">
        <v>87.74</v>
      </c>
      <c r="G1415" s="3">
        <v>-1.8289521736342099E-3</v>
      </c>
      <c r="I1415" s="11">
        <f t="shared" si="66"/>
        <v>3.7383177570093906E-3</v>
      </c>
      <c r="J1415" s="11">
        <f t="shared" si="67"/>
        <v>4.4992175273865564E-2</v>
      </c>
      <c r="K1415" s="11">
        <f t="shared" si="68"/>
        <v>-3.6338859868272344E-3</v>
      </c>
    </row>
    <row r="1416" spans="1:11" x14ac:dyDescent="0.15">
      <c r="A1416" s="1">
        <v>45642</v>
      </c>
      <c r="B1416" s="1"/>
      <c r="C1416">
        <v>74.459999999999994</v>
      </c>
      <c r="D1416">
        <v>132.85</v>
      </c>
      <c r="E1416">
        <v>88</v>
      </c>
      <c r="G1416" s="3">
        <v>6.0618443479087904E-4</v>
      </c>
      <c r="I1416" s="11">
        <f t="shared" si="66"/>
        <v>-9.5770151636075385E-3</v>
      </c>
      <c r="J1416" s="11">
        <f t="shared" si="67"/>
        <v>-5.2414825907900475E-3</v>
      </c>
      <c r="K1416" s="11">
        <f t="shared" si="68"/>
        <v>2.9633006610441104E-3</v>
      </c>
    </row>
    <row r="1417" spans="1:11" x14ac:dyDescent="0.15">
      <c r="A1417" s="1">
        <v>45643</v>
      </c>
      <c r="B1417" s="1"/>
      <c r="C1417">
        <v>75.22</v>
      </c>
      <c r="D1417">
        <v>131.94999999999999</v>
      </c>
      <c r="E1417">
        <v>88.72</v>
      </c>
      <c r="G1417" s="3">
        <v>3.3335686108910603E-3</v>
      </c>
      <c r="I1417" s="11">
        <f t="shared" si="66"/>
        <v>1.0206822455009368E-2</v>
      </c>
      <c r="J1417" s="11">
        <f t="shared" si="67"/>
        <v>-6.7745577719232619E-3</v>
      </c>
      <c r="K1417" s="11">
        <f t="shared" si="68"/>
        <v>8.181818181818068E-3</v>
      </c>
    </row>
    <row r="1418" spans="1:11" x14ac:dyDescent="0.15">
      <c r="A1418" s="1">
        <v>45644</v>
      </c>
      <c r="B1418" s="1"/>
      <c r="C1418">
        <v>74.099999999999994</v>
      </c>
      <c r="D1418">
        <v>129.6</v>
      </c>
      <c r="E1418">
        <v>88.04</v>
      </c>
      <c r="G1418" s="3">
        <v>-8.6550993996388197E-3</v>
      </c>
      <c r="I1418" s="11">
        <f t="shared" si="66"/>
        <v>-1.4889657006115442E-2</v>
      </c>
      <c r="J1418" s="11">
        <f t="shared" si="67"/>
        <v>-1.7809776430465996E-2</v>
      </c>
      <c r="K1418" s="11">
        <f t="shared" si="68"/>
        <v>-7.6645626690711177E-3</v>
      </c>
    </row>
    <row r="1419" spans="1:11" x14ac:dyDescent="0.15">
      <c r="A1419" s="1">
        <v>45645</v>
      </c>
      <c r="B1419" s="1"/>
      <c r="C1419">
        <v>74.2</v>
      </c>
      <c r="D1419">
        <v>129.1</v>
      </c>
      <c r="E1419">
        <v>87.04</v>
      </c>
      <c r="G1419" s="3">
        <v>-1.9251509464186502E-2</v>
      </c>
      <c r="I1419" s="11">
        <f t="shared" si="66"/>
        <v>1.3495276653172628E-3</v>
      </c>
      <c r="J1419" s="11">
        <f t="shared" si="67"/>
        <v>-3.8580246913579863E-3</v>
      </c>
      <c r="K1419" s="11">
        <f t="shared" si="68"/>
        <v>-1.1358473421172244E-2</v>
      </c>
    </row>
    <row r="1420" spans="1:11" x14ac:dyDescent="0.15">
      <c r="A1420" s="1">
        <v>45646</v>
      </c>
      <c r="B1420" s="1"/>
      <c r="C1420">
        <v>73.98</v>
      </c>
      <c r="D1420">
        <v>128.5</v>
      </c>
      <c r="E1420">
        <v>86.72</v>
      </c>
      <c r="G1420" s="3">
        <v>-2.6209353029644699E-3</v>
      </c>
      <c r="I1420" s="11">
        <f t="shared" si="66"/>
        <v>-2.9649595687331054E-3</v>
      </c>
      <c r="J1420" s="11">
        <f t="shared" si="67"/>
        <v>-4.6475600309836551E-3</v>
      </c>
      <c r="K1420" s="11">
        <f t="shared" si="68"/>
        <v>-3.6764705882353921E-3</v>
      </c>
    </row>
    <row r="1421" spans="1:11" x14ac:dyDescent="0.15">
      <c r="A1421" s="1">
        <v>45649</v>
      </c>
      <c r="B1421" s="1"/>
      <c r="C1421">
        <v>74.08</v>
      </c>
      <c r="D1421">
        <v>130.35</v>
      </c>
      <c r="E1421">
        <v>87.68</v>
      </c>
      <c r="G1421" s="3">
        <v>9.0782501057513603E-3</v>
      </c>
      <c r="I1421" s="11">
        <f t="shared" si="66"/>
        <v>1.3517166801837455E-3</v>
      </c>
      <c r="J1421" s="11">
        <f t="shared" si="67"/>
        <v>1.4396887159533023E-2</v>
      </c>
      <c r="K1421" s="11">
        <f t="shared" si="68"/>
        <v>1.1070110701107083E-2</v>
      </c>
    </row>
    <row r="1422" spans="1:11" x14ac:dyDescent="0.15">
      <c r="A1422" s="1">
        <v>45653</v>
      </c>
      <c r="B1422" s="1"/>
      <c r="C1422">
        <v>74.42</v>
      </c>
      <c r="D1422">
        <v>131.65</v>
      </c>
      <c r="E1422">
        <v>88.82</v>
      </c>
      <c r="G1422" s="3">
        <v>8.7968710064221193E-3</v>
      </c>
      <c r="I1422" s="11">
        <f t="shared" si="66"/>
        <v>4.5896328293737465E-3</v>
      </c>
      <c r="J1422" s="11">
        <f t="shared" si="67"/>
        <v>9.9731492136556632E-3</v>
      </c>
      <c r="K1422" s="11">
        <f t="shared" si="68"/>
        <v>1.3001824817518104E-2</v>
      </c>
    </row>
    <row r="1423" spans="1:11" x14ac:dyDescent="0.15">
      <c r="A1423" s="1">
        <v>45656</v>
      </c>
      <c r="B1423" s="1"/>
      <c r="C1423">
        <v>74.88</v>
      </c>
      <c r="D1423">
        <v>131.19999999999999</v>
      </c>
      <c r="E1423">
        <v>88.7</v>
      </c>
      <c r="G1423" s="3">
        <v>9.9728480291649802E-4</v>
      </c>
      <c r="I1423" s="11">
        <f t="shared" si="66"/>
        <v>6.1811341037354417E-3</v>
      </c>
      <c r="J1423" s="11">
        <f t="shared" si="67"/>
        <v>-3.418154196733858E-3</v>
      </c>
      <c r="K1423" s="11">
        <f t="shared" si="68"/>
        <v>-1.3510470614724879E-3</v>
      </c>
    </row>
    <row r="1424" spans="1:11" x14ac:dyDescent="0.15">
      <c r="A1424" s="1">
        <v>45660</v>
      </c>
      <c r="B1424" s="1"/>
      <c r="C1424">
        <v>74.7</v>
      </c>
      <c r="D1424">
        <v>132.69999999999999</v>
      </c>
      <c r="E1424">
        <v>89.02</v>
      </c>
      <c r="G1424" s="3">
        <v>1.9929949276389302E-3</v>
      </c>
      <c r="I1424" s="11">
        <f t="shared" si="66"/>
        <v>-2.4038461538460343E-3</v>
      </c>
      <c r="J1424" s="11">
        <f t="shared" si="67"/>
        <v>1.1432926829268331E-2</v>
      </c>
      <c r="K1424" s="11">
        <f t="shared" si="68"/>
        <v>3.6076662908679502E-3</v>
      </c>
    </row>
    <row r="1425" spans="1:11" x14ac:dyDescent="0.15">
      <c r="A1425" s="1">
        <v>45663</v>
      </c>
      <c r="B1425" s="1"/>
      <c r="C1425">
        <v>74.02</v>
      </c>
      <c r="D1425">
        <v>132.6</v>
      </c>
      <c r="E1425">
        <v>88.96</v>
      </c>
      <c r="G1425" s="3">
        <v>5.7735788809634104E-3</v>
      </c>
      <c r="I1425" s="11">
        <f t="shared" si="66"/>
        <v>-9.1030789825971015E-3</v>
      </c>
      <c r="J1425" s="11">
        <f t="shared" si="67"/>
        <v>-7.5357950263743589E-4</v>
      </c>
      <c r="K1425" s="11">
        <f t="shared" si="68"/>
        <v>-6.7400584138399555E-4</v>
      </c>
    </row>
    <row r="1426" spans="1:11" x14ac:dyDescent="0.15">
      <c r="A1426" s="1">
        <v>45664</v>
      </c>
      <c r="B1426" s="1"/>
      <c r="C1426">
        <v>74.94</v>
      </c>
      <c r="D1426">
        <v>134.85</v>
      </c>
      <c r="E1426">
        <v>90.39</v>
      </c>
      <c r="G1426" s="3">
        <v>1.19441782069862E-2</v>
      </c>
      <c r="I1426" s="11">
        <f t="shared" si="66"/>
        <v>1.2429073223453102E-2</v>
      </c>
      <c r="J1426" s="11">
        <f t="shared" si="67"/>
        <v>1.6968325791855143E-2</v>
      </c>
      <c r="K1426" s="11">
        <f t="shared" si="68"/>
        <v>1.6074640287769837E-2</v>
      </c>
    </row>
    <row r="1427" spans="1:11" x14ac:dyDescent="0.15">
      <c r="A1427" s="1">
        <v>45665</v>
      </c>
      <c r="B1427" s="1"/>
      <c r="C1427">
        <v>75.36</v>
      </c>
      <c r="D1427">
        <v>134.80000000000001</v>
      </c>
      <c r="E1427">
        <v>90.96</v>
      </c>
      <c r="G1427" s="3">
        <v>3.84071696310805E-3</v>
      </c>
      <c r="I1427" s="11">
        <f t="shared" si="66"/>
        <v>5.6044835868696019E-3</v>
      </c>
      <c r="J1427" s="11">
        <f t="shared" si="67"/>
        <v>-3.7078235075993504E-4</v>
      </c>
      <c r="K1427" s="11">
        <f t="shared" si="68"/>
        <v>6.3060073016925067E-3</v>
      </c>
    </row>
    <row r="1428" spans="1:11" x14ac:dyDescent="0.15">
      <c r="A1428" s="1">
        <v>45667</v>
      </c>
      <c r="B1428" s="1"/>
      <c r="C1428">
        <v>74.040000000000006</v>
      </c>
      <c r="D1428">
        <v>131.44999999999999</v>
      </c>
      <c r="E1428">
        <v>91.09</v>
      </c>
      <c r="G1428" s="3">
        <v>-7.09852112225994E-3</v>
      </c>
      <c r="I1428" s="11">
        <f t="shared" si="66"/>
        <v>-1.7515923566878921E-2</v>
      </c>
      <c r="J1428" s="11">
        <f t="shared" si="67"/>
        <v>-2.4851632047477867E-2</v>
      </c>
      <c r="K1428" s="11">
        <f t="shared" si="68"/>
        <v>1.4291996481972102E-3</v>
      </c>
    </row>
    <row r="1429" spans="1:11" x14ac:dyDescent="0.15">
      <c r="A1429" s="1">
        <v>45670</v>
      </c>
      <c r="B1429" s="1"/>
      <c r="C1429">
        <v>74.239999999999995</v>
      </c>
      <c r="D1429">
        <v>131.1</v>
      </c>
      <c r="E1429">
        <v>90.79</v>
      </c>
      <c r="G1429" s="3">
        <v>-7.6482303009848193E-3</v>
      </c>
      <c r="I1429" s="11">
        <f t="shared" si="66"/>
        <v>2.7012425715828847E-3</v>
      </c>
      <c r="J1429" s="11">
        <f t="shared" si="67"/>
        <v>-2.6626093571699982E-3</v>
      </c>
      <c r="K1429" s="11">
        <f t="shared" si="68"/>
        <v>-3.2934460423756917E-3</v>
      </c>
    </row>
    <row r="1430" spans="1:11" x14ac:dyDescent="0.15">
      <c r="A1430" s="1">
        <v>45671</v>
      </c>
      <c r="B1430" s="1"/>
      <c r="C1430">
        <v>74.16</v>
      </c>
      <c r="D1430">
        <v>132.30000000000001</v>
      </c>
      <c r="E1430">
        <v>90.11</v>
      </c>
      <c r="G1430" s="3">
        <v>7.2988650292149502E-5</v>
      </c>
      <c r="I1430" s="11">
        <f t="shared" si="66"/>
        <v>-1.0775862068965747E-3</v>
      </c>
      <c r="J1430" s="11">
        <f t="shared" si="67"/>
        <v>9.1533180778033962E-3</v>
      </c>
      <c r="K1430" s="11">
        <f t="shared" si="68"/>
        <v>-7.4898116532658987E-3</v>
      </c>
    </row>
    <row r="1431" spans="1:11" x14ac:dyDescent="0.15">
      <c r="A1431" s="1">
        <v>45672</v>
      </c>
      <c r="B1431" s="1"/>
      <c r="C1431">
        <v>73.66</v>
      </c>
      <c r="D1431">
        <v>134</v>
      </c>
      <c r="E1431">
        <v>90.58</v>
      </c>
      <c r="G1431" s="3">
        <v>6.76497446408896E-3</v>
      </c>
      <c r="I1431" s="11">
        <f t="shared" si="66"/>
        <v>-6.7421790722761443E-3</v>
      </c>
      <c r="J1431" s="11">
        <f t="shared" si="67"/>
        <v>1.2849584278155524E-2</v>
      </c>
      <c r="K1431" s="11">
        <f t="shared" si="68"/>
        <v>5.215847297747267E-3</v>
      </c>
    </row>
    <row r="1432" spans="1:11" x14ac:dyDescent="0.15">
      <c r="A1432" s="1">
        <v>45673</v>
      </c>
      <c r="B1432" s="1"/>
      <c r="C1432">
        <v>73.900000000000006</v>
      </c>
      <c r="D1432">
        <v>135.19999999999999</v>
      </c>
      <c r="E1432">
        <v>90.59</v>
      </c>
      <c r="G1432" s="3">
        <v>1.3602848145576501E-2</v>
      </c>
      <c r="I1432" s="11">
        <f t="shared" si="66"/>
        <v>3.2582134129786056E-3</v>
      </c>
      <c r="J1432" s="11">
        <f t="shared" si="67"/>
        <v>8.9552238805969964E-3</v>
      </c>
      <c r="K1432" s="11">
        <f t="shared" si="68"/>
        <v>1.1039964672110436E-4</v>
      </c>
    </row>
    <row r="1433" spans="1:11" x14ac:dyDescent="0.15">
      <c r="A1433" s="1">
        <v>45674</v>
      </c>
      <c r="B1433" s="1"/>
      <c r="C1433">
        <v>74.2</v>
      </c>
      <c r="D1433">
        <v>135.85</v>
      </c>
      <c r="E1433">
        <v>89.32</v>
      </c>
      <c r="G1433" s="3">
        <v>4.0419404638576397E-3</v>
      </c>
      <c r="I1433" s="11">
        <f t="shared" si="66"/>
        <v>4.0595399188092518E-3</v>
      </c>
      <c r="J1433" s="11">
        <f t="shared" si="67"/>
        <v>4.8076923076922906E-3</v>
      </c>
      <c r="K1433" s="11">
        <f t="shared" si="68"/>
        <v>-1.4019207418037416E-2</v>
      </c>
    </row>
    <row r="1434" spans="1:11" x14ac:dyDescent="0.15">
      <c r="A1434" s="1">
        <v>45678</v>
      </c>
      <c r="B1434" s="1"/>
      <c r="C1434">
        <v>74.739999999999995</v>
      </c>
      <c r="D1434">
        <v>135.85</v>
      </c>
      <c r="E1434">
        <v>89.36</v>
      </c>
      <c r="G1434" s="3">
        <v>1.0082073862798399E-2</v>
      </c>
      <c r="I1434" s="11">
        <f t="shared" si="66"/>
        <v>7.277628032344996E-3</v>
      </c>
      <c r="J1434" s="11">
        <f t="shared" si="67"/>
        <v>0</v>
      </c>
      <c r="K1434" s="11">
        <f t="shared" si="68"/>
        <v>4.478280340349805E-4</v>
      </c>
    </row>
    <row r="1435" spans="1:11" x14ac:dyDescent="0.15">
      <c r="A1435" s="1">
        <v>45679</v>
      </c>
      <c r="B1435" s="1"/>
      <c r="C1435">
        <v>74.180000000000007</v>
      </c>
      <c r="D1435">
        <v>137.85</v>
      </c>
      <c r="E1435">
        <v>89.73</v>
      </c>
      <c r="G1435" s="3">
        <v>7.9869935884735403E-3</v>
      </c>
      <c r="I1435" s="11">
        <f t="shared" si="66"/>
        <v>-7.4926411560073403E-3</v>
      </c>
      <c r="J1435" s="11">
        <f t="shared" si="67"/>
        <v>1.4722119985277837E-2</v>
      </c>
      <c r="K1435" s="11">
        <f t="shared" si="68"/>
        <v>4.1405550581916639E-3</v>
      </c>
    </row>
    <row r="1436" spans="1:11" x14ac:dyDescent="0.15">
      <c r="A1436" s="1">
        <v>45680</v>
      </c>
      <c r="B1436" s="1"/>
      <c r="C1436">
        <v>74.7</v>
      </c>
      <c r="D1436">
        <v>138.6</v>
      </c>
      <c r="E1436">
        <v>90.26</v>
      </c>
      <c r="G1436" s="3">
        <v>4.7108540810860602E-3</v>
      </c>
      <c r="I1436" s="11">
        <f t="shared" si="66"/>
        <v>7.009975734699303E-3</v>
      </c>
      <c r="J1436" s="11">
        <f t="shared" si="67"/>
        <v>5.4406964091404664E-3</v>
      </c>
      <c r="K1436" s="11">
        <f t="shared" si="68"/>
        <v>5.9066087150339008E-3</v>
      </c>
    </row>
    <row r="1437" spans="1:11" x14ac:dyDescent="0.15">
      <c r="A1437" s="1">
        <v>45681</v>
      </c>
      <c r="B1437" s="1"/>
      <c r="C1437">
        <v>74.680000000000007</v>
      </c>
      <c r="D1437">
        <v>138.05000000000001</v>
      </c>
      <c r="E1437">
        <v>90.26</v>
      </c>
      <c r="G1437" s="3">
        <v>1.7839553834071401E-3</v>
      </c>
      <c r="I1437" s="11">
        <f t="shared" si="66"/>
        <v>-2.6773761713516642E-4</v>
      </c>
      <c r="J1437" s="11">
        <f t="shared" si="67"/>
        <v>-3.9682539682538431E-3</v>
      </c>
      <c r="K1437" s="11">
        <f t="shared" si="68"/>
        <v>0</v>
      </c>
    </row>
    <row r="1438" spans="1:11" x14ac:dyDescent="0.15">
      <c r="A1438" s="1">
        <v>45684</v>
      </c>
      <c r="B1438" s="1"/>
      <c r="C1438">
        <v>77.56</v>
      </c>
      <c r="D1438">
        <v>139.85</v>
      </c>
      <c r="E1438">
        <v>92.22</v>
      </c>
      <c r="G1438" s="3">
        <v>1.05250671764784E-2</v>
      </c>
      <c r="I1438" s="11">
        <f t="shared" si="66"/>
        <v>3.8564542046063188E-2</v>
      </c>
      <c r="J1438" s="11">
        <f t="shared" si="67"/>
        <v>1.3038754074610415E-2</v>
      </c>
      <c r="K1438" s="11">
        <f t="shared" si="68"/>
        <v>2.171504542432956E-2</v>
      </c>
    </row>
    <row r="1439" spans="1:11" x14ac:dyDescent="0.15">
      <c r="A1439" s="1">
        <v>45685</v>
      </c>
      <c r="B1439" s="1"/>
      <c r="C1439">
        <v>78.180000000000007</v>
      </c>
      <c r="D1439">
        <v>139.85</v>
      </c>
      <c r="E1439">
        <v>92.44</v>
      </c>
      <c r="G1439" s="3">
        <v>3.1271935843575297E-3</v>
      </c>
      <c r="I1439" s="11">
        <f t="shared" si="66"/>
        <v>7.993811242908766E-3</v>
      </c>
      <c r="J1439" s="11">
        <f t="shared" si="67"/>
        <v>0</v>
      </c>
      <c r="K1439" s="11">
        <f t="shared" si="68"/>
        <v>2.3855996530037782E-3</v>
      </c>
    </row>
    <row r="1440" spans="1:11" x14ac:dyDescent="0.15">
      <c r="A1440" s="1">
        <v>45686</v>
      </c>
      <c r="B1440" s="1"/>
      <c r="C1440">
        <v>78.28</v>
      </c>
      <c r="D1440">
        <v>140.25</v>
      </c>
      <c r="E1440">
        <v>93.44</v>
      </c>
      <c r="G1440" s="3">
        <v>6.01179850876731E-3</v>
      </c>
      <c r="I1440" s="11">
        <f t="shared" si="66"/>
        <v>1.2790995139420058E-3</v>
      </c>
      <c r="J1440" s="11">
        <f t="shared" si="67"/>
        <v>2.8602073650338955E-3</v>
      </c>
      <c r="K1440" s="11">
        <f t="shared" si="68"/>
        <v>1.081782778018181E-2</v>
      </c>
    </row>
    <row r="1441" spans="1:11" x14ac:dyDescent="0.15">
      <c r="A1441" s="1">
        <v>45687</v>
      </c>
      <c r="B1441" s="1"/>
      <c r="C1441">
        <v>78.680000000000007</v>
      </c>
      <c r="D1441">
        <v>140.1</v>
      </c>
      <c r="E1441">
        <v>93.8</v>
      </c>
      <c r="G1441" s="3">
        <v>5.9233200609984903E-3</v>
      </c>
      <c r="I1441" s="11">
        <f t="shared" si="66"/>
        <v>5.1098620337250988E-3</v>
      </c>
      <c r="J1441" s="11">
        <f t="shared" si="67"/>
        <v>-1.0695187165775666E-3</v>
      </c>
      <c r="K1441" s="11">
        <f t="shared" si="68"/>
        <v>3.8527397260272878E-3</v>
      </c>
    </row>
    <row r="1442" spans="1:11" x14ac:dyDescent="0.15">
      <c r="A1442" s="1">
        <v>45688</v>
      </c>
      <c r="B1442" s="1"/>
      <c r="C1442">
        <v>77.48</v>
      </c>
      <c r="D1442">
        <v>139.4</v>
      </c>
      <c r="E1442">
        <v>95.58</v>
      </c>
      <c r="G1442" s="3">
        <v>-5.9095870245928707E-4</v>
      </c>
      <c r="I1442" s="11">
        <f t="shared" si="66"/>
        <v>-1.5251652262328497E-2</v>
      </c>
      <c r="J1442" s="11">
        <f t="shared" si="67"/>
        <v>-4.9964311206280865E-3</v>
      </c>
      <c r="K1442" s="11">
        <f t="shared" si="68"/>
        <v>1.8976545842217529E-2</v>
      </c>
    </row>
    <row r="1443" spans="1:11" x14ac:dyDescent="0.15">
      <c r="A1443" s="1">
        <v>45691</v>
      </c>
      <c r="B1443" s="1"/>
      <c r="C1443">
        <v>77.86</v>
      </c>
      <c r="D1443">
        <v>138.85</v>
      </c>
      <c r="E1443">
        <v>96.09</v>
      </c>
      <c r="G1443" s="3">
        <v>-3.9941531468291602E-3</v>
      </c>
      <c r="I1443" s="11">
        <f t="shared" si="66"/>
        <v>4.9044914816727125E-3</v>
      </c>
      <c r="J1443" s="11">
        <f t="shared" si="67"/>
        <v>-3.9454806312769763E-3</v>
      </c>
      <c r="K1443" s="11">
        <f t="shared" si="68"/>
        <v>5.335844318895111E-3</v>
      </c>
    </row>
    <row r="1444" spans="1:11" x14ac:dyDescent="0.15">
      <c r="A1444" s="1">
        <v>45692</v>
      </c>
      <c r="B1444" s="1"/>
      <c r="C1444">
        <v>77.459999999999994</v>
      </c>
      <c r="D1444">
        <v>139.30000000000001</v>
      </c>
      <c r="E1444">
        <v>95.59</v>
      </c>
      <c r="G1444" s="3">
        <v>-5.6812238390576697E-3</v>
      </c>
      <c r="I1444" s="11">
        <f t="shared" si="66"/>
        <v>-5.1374261494991913E-3</v>
      </c>
      <c r="J1444" s="11">
        <f t="shared" si="67"/>
        <v>3.2409074540873384E-3</v>
      </c>
      <c r="K1444" s="11">
        <f t="shared" si="68"/>
        <v>-5.2034550941825186E-3</v>
      </c>
    </row>
    <row r="1445" spans="1:11" x14ac:dyDescent="0.15">
      <c r="A1445" s="1">
        <v>45693</v>
      </c>
      <c r="B1445" s="1"/>
      <c r="C1445">
        <v>77.260000000000005</v>
      </c>
      <c r="D1445">
        <v>140.25</v>
      </c>
      <c r="E1445">
        <v>98.58</v>
      </c>
      <c r="G1445" s="3">
        <v>8.3318408025592205E-3</v>
      </c>
      <c r="I1445" s="11">
        <f t="shared" si="66"/>
        <v>-2.5819777949908085E-3</v>
      </c>
      <c r="J1445" s="11">
        <f t="shared" si="67"/>
        <v>6.8198133524766114E-3</v>
      </c>
      <c r="K1445" s="11">
        <f t="shared" si="68"/>
        <v>3.1279422533737833E-2</v>
      </c>
    </row>
    <row r="1446" spans="1:11" x14ac:dyDescent="0.15">
      <c r="A1446" s="1">
        <v>45694</v>
      </c>
      <c r="B1446" s="1"/>
      <c r="C1446">
        <v>77.5</v>
      </c>
      <c r="D1446">
        <v>141.15</v>
      </c>
      <c r="E1446">
        <v>97.71</v>
      </c>
      <c r="G1446" s="3">
        <v>3.5587691781475599E-3</v>
      </c>
      <c r="I1446" s="11">
        <f t="shared" si="66"/>
        <v>3.1063939943047902E-3</v>
      </c>
      <c r="J1446" s="11">
        <f t="shared" si="67"/>
        <v>6.4171122994651775E-3</v>
      </c>
      <c r="K1446" s="11">
        <f t="shared" si="68"/>
        <v>-8.8253195374315974E-3</v>
      </c>
    </row>
    <row r="1447" spans="1:11" x14ac:dyDescent="0.15">
      <c r="A1447" s="1">
        <v>45695</v>
      </c>
      <c r="B1447" s="1"/>
      <c r="C1447">
        <v>77.5</v>
      </c>
      <c r="D1447">
        <v>141.65</v>
      </c>
      <c r="E1447">
        <v>96.83</v>
      </c>
      <c r="G1447" s="3">
        <v>-2.44492132704454E-3</v>
      </c>
      <c r="I1447" s="11">
        <f t="shared" si="66"/>
        <v>0</v>
      </c>
      <c r="J1447" s="11">
        <f t="shared" si="67"/>
        <v>3.5423308537017029E-3</v>
      </c>
      <c r="K1447" s="11">
        <f t="shared" si="68"/>
        <v>-9.006242963872646E-3</v>
      </c>
    </row>
    <row r="1448" spans="1:11" x14ac:dyDescent="0.15">
      <c r="A1448" s="1">
        <v>45698</v>
      </c>
      <c r="B1448" s="1"/>
      <c r="C1448">
        <v>77.36</v>
      </c>
      <c r="D1448">
        <v>142</v>
      </c>
      <c r="E1448">
        <v>96.94</v>
      </c>
      <c r="G1448" s="3">
        <v>2.73972193358251E-3</v>
      </c>
      <c r="I1448" s="11">
        <f t="shared" si="66"/>
        <v>-1.8064516129032704E-3</v>
      </c>
      <c r="J1448" s="11">
        <f t="shared" si="67"/>
        <v>2.4708789269325404E-3</v>
      </c>
      <c r="K1448" s="11">
        <f t="shared" si="68"/>
        <v>1.1360115666632087E-3</v>
      </c>
    </row>
    <row r="1449" spans="1:11" x14ac:dyDescent="0.15">
      <c r="A1449" s="1">
        <v>45699</v>
      </c>
      <c r="B1449" s="1"/>
      <c r="C1449">
        <v>78.2</v>
      </c>
      <c r="D1449">
        <v>141.69999999999999</v>
      </c>
      <c r="E1449">
        <v>98.04</v>
      </c>
      <c r="G1449" s="3">
        <v>5.2515978512532799E-3</v>
      </c>
      <c r="I1449" s="11">
        <f t="shared" si="66"/>
        <v>1.085832471561532E-2</v>
      </c>
      <c r="J1449" s="11">
        <f t="shared" si="67"/>
        <v>-2.1126760563381364E-3</v>
      </c>
      <c r="K1449" s="11">
        <f t="shared" si="68"/>
        <v>1.1347225087683155E-2</v>
      </c>
    </row>
    <row r="1450" spans="1:11" x14ac:dyDescent="0.15">
      <c r="A1450" s="1">
        <v>45700</v>
      </c>
      <c r="B1450" s="1"/>
      <c r="C1450">
        <v>78.78</v>
      </c>
      <c r="D1450">
        <v>141.69999999999999</v>
      </c>
      <c r="E1450">
        <v>97.8</v>
      </c>
      <c r="G1450" s="3">
        <v>1.5551592164293401E-3</v>
      </c>
      <c r="I1450" s="11">
        <f t="shared" si="66"/>
        <v>7.4168797953964027E-3</v>
      </c>
      <c r="J1450" s="11">
        <f t="shared" si="67"/>
        <v>0</v>
      </c>
      <c r="K1450" s="11">
        <f t="shared" si="68"/>
        <v>-2.447980416156792E-3</v>
      </c>
    </row>
    <row r="1451" spans="1:11" x14ac:dyDescent="0.15">
      <c r="A1451" s="1">
        <v>45701</v>
      </c>
      <c r="B1451" s="1"/>
      <c r="C1451">
        <v>83.68</v>
      </c>
      <c r="D1451">
        <v>141.05000000000001</v>
      </c>
      <c r="E1451">
        <v>97.78</v>
      </c>
      <c r="G1451" s="3">
        <v>1.84960733294765E-2</v>
      </c>
      <c r="I1451" s="11">
        <f t="shared" si="66"/>
        <v>6.2198527545062277E-2</v>
      </c>
      <c r="J1451" s="11">
        <f t="shared" si="67"/>
        <v>-4.5871559633026138E-3</v>
      </c>
      <c r="K1451" s="11">
        <f t="shared" si="68"/>
        <v>-2.0449897750507429E-4</v>
      </c>
    </row>
    <row r="1452" spans="1:11" x14ac:dyDescent="0.15">
      <c r="A1452" s="1">
        <v>45702</v>
      </c>
      <c r="B1452" s="1"/>
      <c r="C1452">
        <v>82.48</v>
      </c>
      <c r="D1452">
        <v>139.94999999999999</v>
      </c>
      <c r="E1452">
        <v>95.37</v>
      </c>
      <c r="G1452" s="3">
        <v>-8.4315998038902995E-3</v>
      </c>
      <c r="I1452" s="11">
        <f t="shared" si="66"/>
        <v>-1.4340344168260022E-2</v>
      </c>
      <c r="J1452" s="11">
        <f t="shared" si="67"/>
        <v>-7.7986529599434196E-3</v>
      </c>
      <c r="K1452" s="11">
        <f t="shared" si="68"/>
        <v>-2.4647167109838386E-2</v>
      </c>
    </row>
    <row r="1453" spans="1:11" x14ac:dyDescent="0.15">
      <c r="A1453" s="1">
        <v>45706</v>
      </c>
      <c r="B1453" s="1"/>
      <c r="C1453">
        <v>82.38</v>
      </c>
      <c r="D1453">
        <v>142.65</v>
      </c>
      <c r="E1453">
        <v>96.17</v>
      </c>
      <c r="G1453" s="3">
        <v>4.2141895107894404E-3</v>
      </c>
      <c r="I1453" s="11">
        <f t="shared" si="66"/>
        <v>-1.212415130940947E-3</v>
      </c>
      <c r="J1453" s="11">
        <f t="shared" si="67"/>
        <v>1.9292604501607746E-2</v>
      </c>
      <c r="K1453" s="11">
        <f t="shared" si="68"/>
        <v>8.3883820908041695E-3</v>
      </c>
    </row>
    <row r="1454" spans="1:11" x14ac:dyDescent="0.15">
      <c r="A1454" s="1">
        <v>45707</v>
      </c>
      <c r="B1454" s="1"/>
      <c r="C1454">
        <v>82.5</v>
      </c>
      <c r="D1454">
        <v>139.15</v>
      </c>
      <c r="E1454">
        <v>96.59</v>
      </c>
      <c r="G1454" s="3">
        <v>-7.4037222782581402E-3</v>
      </c>
      <c r="I1454" s="11">
        <f t="shared" si="66"/>
        <v>1.4566642388929019E-3</v>
      </c>
      <c r="J1454" s="11">
        <f t="shared" si="67"/>
        <v>-2.4535576586049768E-2</v>
      </c>
      <c r="K1454" s="11">
        <f t="shared" si="68"/>
        <v>4.3672662992617628E-3</v>
      </c>
    </row>
    <row r="1455" spans="1:11" x14ac:dyDescent="0.15">
      <c r="A1455" s="1">
        <v>45708</v>
      </c>
      <c r="B1455" s="1"/>
      <c r="C1455">
        <v>82.34</v>
      </c>
      <c r="D1455">
        <v>138.35</v>
      </c>
      <c r="E1455">
        <v>96.66</v>
      </c>
      <c r="G1455" s="3">
        <v>7.4721974558511397E-4</v>
      </c>
      <c r="I1455" s="11">
        <f t="shared" si="66"/>
        <v>-1.9393939393939075E-3</v>
      </c>
      <c r="J1455" s="11">
        <f t="shared" si="67"/>
        <v>-5.7491915199425758E-3</v>
      </c>
      <c r="K1455" s="11">
        <f t="shared" si="68"/>
        <v>7.2471270317842063E-4</v>
      </c>
    </row>
    <row r="1456" spans="1:11" x14ac:dyDescent="0.15">
      <c r="A1456" s="1">
        <v>45709</v>
      </c>
      <c r="B1456" s="1"/>
      <c r="C1456">
        <v>85.1</v>
      </c>
      <c r="D1456">
        <v>138.30000000000001</v>
      </c>
      <c r="E1456">
        <v>98.15</v>
      </c>
      <c r="G1456" s="3">
        <v>1.0970922399052101E-2</v>
      </c>
      <c r="I1456" s="11">
        <f t="shared" si="66"/>
        <v>3.3519553072625552E-2</v>
      </c>
      <c r="J1456" s="11">
        <f t="shared" si="67"/>
        <v>-3.6140224069380888E-4</v>
      </c>
      <c r="K1456" s="11">
        <f t="shared" si="68"/>
        <v>1.5414856196979132E-2</v>
      </c>
    </row>
    <row r="1457" spans="1:11" x14ac:dyDescent="0.15">
      <c r="A1457" s="1">
        <v>45712</v>
      </c>
      <c r="B1457" s="1"/>
      <c r="C1457">
        <v>87.78</v>
      </c>
      <c r="D1457">
        <v>138.55000000000001</v>
      </c>
      <c r="E1457">
        <v>98.41</v>
      </c>
      <c r="G1457" s="3">
        <v>3.5253598178330798E-4</v>
      </c>
      <c r="I1457" s="11">
        <f t="shared" si="66"/>
        <v>3.1492361927144552E-2</v>
      </c>
      <c r="J1457" s="11">
        <f t="shared" si="67"/>
        <v>1.8076644974691636E-3</v>
      </c>
      <c r="K1457" s="11">
        <f t="shared" si="68"/>
        <v>2.6490066225164366E-3</v>
      </c>
    </row>
    <row r="1458" spans="1:11" x14ac:dyDescent="0.15">
      <c r="A1458" s="1">
        <v>45713</v>
      </c>
      <c r="B1458" s="1"/>
      <c r="C1458">
        <v>89.02</v>
      </c>
      <c r="D1458">
        <v>139.19999999999999</v>
      </c>
      <c r="E1458">
        <v>100.72</v>
      </c>
      <c r="G1458" s="3">
        <v>5.5465268229428696E-3</v>
      </c>
      <c r="I1458" s="11">
        <f t="shared" si="66"/>
        <v>1.4126224652540431E-2</v>
      </c>
      <c r="J1458" s="11">
        <f t="shared" si="67"/>
        <v>4.6914471309995598E-3</v>
      </c>
      <c r="K1458" s="11">
        <f t="shared" si="68"/>
        <v>2.3473224265826653E-2</v>
      </c>
    </row>
    <row r="1459" spans="1:11" x14ac:dyDescent="0.15">
      <c r="A1459" s="1">
        <v>45714</v>
      </c>
      <c r="B1459" s="1"/>
      <c r="C1459">
        <v>87.6</v>
      </c>
      <c r="D1459">
        <v>144.44999999999999</v>
      </c>
      <c r="E1459">
        <v>97.03</v>
      </c>
      <c r="G1459" s="3">
        <v>1.3431934861147701E-3</v>
      </c>
      <c r="I1459" s="11">
        <f t="shared" si="66"/>
        <v>-1.595147157942034E-2</v>
      </c>
      <c r="J1459" s="11">
        <f t="shared" si="67"/>
        <v>3.7715517241379226E-2</v>
      </c>
      <c r="K1459" s="11">
        <f t="shared" si="68"/>
        <v>-3.6636219221604427E-2</v>
      </c>
    </row>
    <row r="1460" spans="1:11" x14ac:dyDescent="0.15">
      <c r="A1460" s="1">
        <v>45715</v>
      </c>
      <c r="B1460" s="1"/>
      <c r="C1460">
        <v>87.04</v>
      </c>
      <c r="D1460">
        <v>145.19999999999999</v>
      </c>
      <c r="E1460">
        <v>97.61</v>
      </c>
      <c r="G1460" s="3">
        <v>-6.4529277894060898E-3</v>
      </c>
      <c r="I1460" s="11">
        <f t="shared" si="66"/>
        <v>-6.3926940639268404E-3</v>
      </c>
      <c r="J1460" s="11">
        <f t="shared" si="67"/>
        <v>5.1921079958463512E-3</v>
      </c>
      <c r="K1460" s="11">
        <f t="shared" si="68"/>
        <v>5.977532721838541E-3</v>
      </c>
    </row>
    <row r="1461" spans="1:11" x14ac:dyDescent="0.15">
      <c r="A1461" s="1">
        <v>45716</v>
      </c>
      <c r="B1461" s="1"/>
      <c r="C1461">
        <v>87.12</v>
      </c>
      <c r="D1461">
        <v>144.30000000000001</v>
      </c>
      <c r="E1461">
        <v>97.66</v>
      </c>
      <c r="G1461" s="3">
        <v>3.5601150953179501E-3</v>
      </c>
      <c r="I1461" s="11">
        <f t="shared" si="66"/>
        <v>9.1911764705887578E-4</v>
      </c>
      <c r="J1461" s="11">
        <f t="shared" si="67"/>
        <v>-6.1983471074378294E-3</v>
      </c>
      <c r="K1461" s="11">
        <f t="shared" si="68"/>
        <v>5.1224259809434791E-4</v>
      </c>
    </row>
    <row r="1462" spans="1:11" x14ac:dyDescent="0.15">
      <c r="A1462" s="1">
        <v>45719</v>
      </c>
      <c r="B1462" s="1"/>
      <c r="C1462">
        <v>88.6</v>
      </c>
      <c r="D1462">
        <v>147.05000000000001</v>
      </c>
      <c r="E1462">
        <v>98.92</v>
      </c>
      <c r="G1462" s="3">
        <v>1.2472743651682201E-2</v>
      </c>
      <c r="I1462" s="11">
        <f t="shared" si="66"/>
        <v>1.6988062442607754E-2</v>
      </c>
      <c r="J1462" s="11">
        <f t="shared" si="67"/>
        <v>1.9057519057519068E-2</v>
      </c>
      <c r="K1462" s="11">
        <f t="shared" si="68"/>
        <v>1.2901904566864575E-2</v>
      </c>
    </row>
    <row r="1463" spans="1:11" x14ac:dyDescent="0.15">
      <c r="A1463" s="1">
        <v>45720</v>
      </c>
      <c r="B1463" s="1"/>
      <c r="C1463">
        <v>89.76</v>
      </c>
      <c r="D1463">
        <v>145.94999999999999</v>
      </c>
      <c r="E1463">
        <v>99.38</v>
      </c>
      <c r="G1463" s="3">
        <v>-1.21474965570377E-2</v>
      </c>
      <c r="I1463" s="11">
        <f t="shared" si="66"/>
        <v>1.3092550790067881E-2</v>
      </c>
      <c r="J1463" s="11">
        <f t="shared" si="67"/>
        <v>-7.4804488269297753E-3</v>
      </c>
      <c r="K1463" s="11">
        <f t="shared" si="68"/>
        <v>4.6502224019409066E-3</v>
      </c>
    </row>
    <row r="1464" spans="1:11" x14ac:dyDescent="0.15">
      <c r="A1464" s="1">
        <v>45721</v>
      </c>
      <c r="B1464" s="1"/>
      <c r="C1464">
        <v>88.12</v>
      </c>
      <c r="D1464">
        <v>147.85</v>
      </c>
      <c r="E1464">
        <v>100</v>
      </c>
      <c r="G1464" s="3">
        <v>8.1509241936545893E-3</v>
      </c>
      <c r="I1464" s="11">
        <f t="shared" si="66"/>
        <v>-1.8270944741533013E-2</v>
      </c>
      <c r="J1464" s="11">
        <f t="shared" si="67"/>
        <v>1.3018156903048972E-2</v>
      </c>
      <c r="K1464" s="11">
        <f t="shared" si="68"/>
        <v>6.2386798148521549E-3</v>
      </c>
    </row>
    <row r="1465" spans="1:11" x14ac:dyDescent="0.15">
      <c r="A1465" s="1">
        <v>45722</v>
      </c>
      <c r="B1465" s="1"/>
      <c r="C1465">
        <v>87.86</v>
      </c>
      <c r="D1465">
        <v>144.80000000000001</v>
      </c>
      <c r="E1465">
        <v>99.47</v>
      </c>
      <c r="G1465" s="3">
        <v>-6.3577250024565704E-3</v>
      </c>
      <c r="I1465" s="11">
        <f t="shared" si="66"/>
        <v>-2.9505220154335543E-3</v>
      </c>
      <c r="J1465" s="11">
        <f t="shared" si="67"/>
        <v>-2.0629015894487512E-2</v>
      </c>
      <c r="K1465" s="11">
        <f t="shared" si="68"/>
        <v>-5.2999999999999714E-3</v>
      </c>
    </row>
    <row r="1466" spans="1:11" x14ac:dyDescent="0.15">
      <c r="A1466" s="1">
        <v>45723</v>
      </c>
      <c r="B1466" s="1"/>
      <c r="C1466">
        <v>89.72</v>
      </c>
      <c r="D1466">
        <v>145.25</v>
      </c>
      <c r="E1466">
        <v>100.92</v>
      </c>
      <c r="G1466" s="3">
        <v>3.62975120663122E-3</v>
      </c>
      <c r="I1466" s="11">
        <f t="shared" si="66"/>
        <v>2.1170043250625881E-2</v>
      </c>
      <c r="J1466" s="11">
        <f t="shared" si="67"/>
        <v>3.1077348066297361E-3</v>
      </c>
      <c r="K1466" s="11">
        <f t="shared" si="68"/>
        <v>1.4577259475218707E-2</v>
      </c>
    </row>
    <row r="1467" spans="1:11" x14ac:dyDescent="0.15">
      <c r="A1467" s="1">
        <v>45726</v>
      </c>
      <c r="B1467" s="1"/>
      <c r="C1467">
        <v>90.5</v>
      </c>
      <c r="D1467">
        <v>146.44999999999999</v>
      </c>
      <c r="E1467">
        <v>101.38</v>
      </c>
      <c r="G1467" s="3">
        <v>-4.8353125925971706E-3</v>
      </c>
      <c r="I1467" s="11">
        <f t="shared" si="66"/>
        <v>8.6937137761926575E-3</v>
      </c>
      <c r="J1467" s="11">
        <f t="shared" si="67"/>
        <v>8.2616179001719914E-3</v>
      </c>
      <c r="K1467" s="11">
        <f t="shared" si="68"/>
        <v>4.5580657946888703E-3</v>
      </c>
    </row>
    <row r="1468" spans="1:11" x14ac:dyDescent="0.15">
      <c r="A1468" s="1">
        <v>45727</v>
      </c>
      <c r="B1468" s="1"/>
      <c r="C1468">
        <v>88.6</v>
      </c>
      <c r="D1468">
        <v>144.15</v>
      </c>
      <c r="E1468">
        <v>95.7</v>
      </c>
      <c r="G1468" s="3">
        <v>-2.4682415990178602E-2</v>
      </c>
      <c r="I1468" s="11">
        <f t="shared" si="66"/>
        <v>-2.0994475138121582E-2</v>
      </c>
      <c r="J1468" s="11">
        <f t="shared" si="67"/>
        <v>-1.5705018777739777E-2</v>
      </c>
      <c r="K1468" s="11">
        <f t="shared" si="68"/>
        <v>-5.6026829749457385E-2</v>
      </c>
    </row>
    <row r="1469" spans="1:11" x14ac:dyDescent="0.15">
      <c r="A1469" s="1">
        <v>45728</v>
      </c>
      <c r="B1469" s="1"/>
      <c r="C1469">
        <v>89.04</v>
      </c>
      <c r="D1469">
        <v>147.15</v>
      </c>
      <c r="E1469">
        <v>96.31</v>
      </c>
      <c r="G1469" s="3">
        <v>1.3880982541734701E-2</v>
      </c>
      <c r="I1469" s="11">
        <f t="shared" si="66"/>
        <v>4.9661399548535101E-3</v>
      </c>
      <c r="J1469" s="11">
        <f t="shared" si="67"/>
        <v>2.0811654526534884E-2</v>
      </c>
      <c r="K1469" s="11">
        <f t="shared" si="68"/>
        <v>6.3740856844305416E-3</v>
      </c>
    </row>
    <row r="1470" spans="1:11" x14ac:dyDescent="0.15">
      <c r="A1470" s="1">
        <v>45729</v>
      </c>
      <c r="B1470" s="1"/>
      <c r="C1470">
        <v>89.24</v>
      </c>
      <c r="D1470">
        <v>146.65</v>
      </c>
      <c r="E1470">
        <v>96.93</v>
      </c>
      <c r="G1470" s="3">
        <v>-2.5054536708699598E-3</v>
      </c>
      <c r="I1470" s="11">
        <f t="shared" si="66"/>
        <v>2.2461814914642719E-3</v>
      </c>
      <c r="J1470" s="11">
        <f t="shared" si="67"/>
        <v>-3.397893306150146E-3</v>
      </c>
      <c r="K1470" s="11">
        <f t="shared" si="68"/>
        <v>6.4375454262277643E-3</v>
      </c>
    </row>
    <row r="1471" spans="1:11" x14ac:dyDescent="0.15">
      <c r="I1471" s="11"/>
      <c r="J1471" s="11"/>
      <c r="K1471" s="11"/>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6AB3-D4EA-6743-812D-011C123A7546}">
  <dimension ref="A2:U571"/>
  <sheetViews>
    <sheetView workbookViewId="0">
      <selection activeCell="X44" sqref="X44"/>
    </sheetView>
  </sheetViews>
  <sheetFormatPr baseColWidth="10" defaultRowHeight="13" x14ac:dyDescent="0.15"/>
  <cols>
    <col min="9" max="9" width="16.6640625" bestFit="1" customWidth="1"/>
    <col min="10" max="10" width="14" bestFit="1" customWidth="1"/>
    <col min="11" max="11" width="17.6640625" bestFit="1" customWidth="1"/>
    <col min="12" max="12" width="15" bestFit="1" customWidth="1"/>
    <col min="13" max="13" width="16.6640625" bestFit="1" customWidth="1"/>
    <col min="14" max="15" width="15" bestFit="1" customWidth="1"/>
  </cols>
  <sheetData>
    <row r="2" spans="2:15" ht="14" thickBot="1" x14ac:dyDescent="0.2"/>
    <row r="3" spans="2:15" ht="16" thickBot="1" x14ac:dyDescent="0.25">
      <c r="D3" s="129" t="s">
        <v>1</v>
      </c>
      <c r="E3" s="130" t="s">
        <v>2</v>
      </c>
      <c r="F3" s="131" t="s">
        <v>3</v>
      </c>
      <c r="H3" s="291" t="s">
        <v>10</v>
      </c>
      <c r="I3" s="292"/>
      <c r="J3" s="292"/>
      <c r="K3" s="292"/>
      <c r="L3" s="292"/>
      <c r="M3" s="292"/>
      <c r="N3" s="292"/>
      <c r="O3" s="293"/>
    </row>
    <row r="4" spans="2:15" ht="16" thickBot="1" x14ac:dyDescent="0.25">
      <c r="C4" s="9" t="s">
        <v>8</v>
      </c>
      <c r="D4" s="124">
        <f>STDEV(D9:D132)</f>
        <v>1.0902136016107001E-2</v>
      </c>
      <c r="E4" s="126">
        <f>STDEV(E9:E132)</f>
        <v>1.4693465841993797E-2</v>
      </c>
      <c r="F4" s="128">
        <f>STDEV(F9:F132)</f>
        <v>1.0082312184912028E-2</v>
      </c>
      <c r="H4" s="120" t="s">
        <v>0</v>
      </c>
      <c r="I4" s="121" t="s">
        <v>33</v>
      </c>
      <c r="J4" s="122" t="s">
        <v>16</v>
      </c>
      <c r="K4" s="121" t="s">
        <v>11</v>
      </c>
      <c r="L4" s="122" t="s">
        <v>12</v>
      </c>
      <c r="M4" s="121" t="s">
        <v>13</v>
      </c>
      <c r="N4" s="122" t="s">
        <v>14</v>
      </c>
      <c r="O4" s="123" t="s">
        <v>15</v>
      </c>
    </row>
    <row r="5" spans="2:15" ht="16" thickBot="1" x14ac:dyDescent="0.25">
      <c r="C5" s="10" t="s">
        <v>9</v>
      </c>
      <c r="D5" s="125">
        <v>-30000</v>
      </c>
      <c r="E5" s="127">
        <v>70000</v>
      </c>
      <c r="F5" s="8">
        <v>80000</v>
      </c>
      <c r="H5" s="47">
        <v>44886</v>
      </c>
      <c r="I5" s="152">
        <f>$D$5*Data!C908</f>
        <v>-3364200</v>
      </c>
      <c r="J5" s="153">
        <f>I5*$D$4*_xlfn.NORM.S.INV(0.01)</f>
        <v>85323.381846373668</v>
      </c>
      <c r="K5" s="152">
        <f>$E$5*Data!D908</f>
        <v>5608400</v>
      </c>
      <c r="L5" s="153">
        <f>K5*$E$4*_xlfn.NORM.S.INV(0.99)</f>
        <v>191706.96268275834</v>
      </c>
      <c r="M5" s="152">
        <f>$F$5*Data!E908</f>
        <v>6288031.2000000002</v>
      </c>
      <c r="N5" s="154">
        <f>M5*$F$4*_xlfn.NORM.S.INV(0.99)</f>
        <v>147485.55496447551</v>
      </c>
      <c r="O5" s="155">
        <f>N5+L5+J5</f>
        <v>424515.89949360752</v>
      </c>
    </row>
    <row r="6" spans="2:15" x14ac:dyDescent="0.15">
      <c r="H6" s="48">
        <v>44887</v>
      </c>
      <c r="I6" s="156">
        <f>$D$5*Data!C909</f>
        <v>-3368400</v>
      </c>
      <c r="J6" s="157">
        <f t="shared" ref="J6:J69" si="0">I6*$D$4*_xlfn.NORM.S.INV(0.01)</f>
        <v>85429.902922336682</v>
      </c>
      <c r="K6" s="156">
        <f>$E$5*Data!D909</f>
        <v>5612600.0000000009</v>
      </c>
      <c r="L6" s="158">
        <f t="shared" ref="L6:L69" si="1">K6*$E$4*_xlfn.NORM.S.INV(0.99)</f>
        <v>191850.52755745838</v>
      </c>
      <c r="M6" s="156">
        <f>$F$5*Data!E909</f>
        <v>6332766.7199999997</v>
      </c>
      <c r="N6" s="159">
        <f t="shared" ref="N6:N69" si="2">M6*$F$4*_xlfn.NORM.S.INV(0.99)</f>
        <v>148534.82504345098</v>
      </c>
      <c r="O6" s="160">
        <f t="shared" ref="O6:O69" si="3">N6+L6+J6</f>
        <v>425815.25552324601</v>
      </c>
    </row>
    <row r="7" spans="2:15" ht="14" thickBot="1" x14ac:dyDescent="0.2">
      <c r="H7" s="48">
        <v>44888</v>
      </c>
      <c r="I7" s="156">
        <f>$D$5*Data!C910</f>
        <v>-3387600</v>
      </c>
      <c r="J7" s="157">
        <f t="shared" si="0"/>
        <v>85916.85641245333</v>
      </c>
      <c r="K7" s="156">
        <f>$E$5*Data!D910</f>
        <v>5713400</v>
      </c>
      <c r="L7" s="158">
        <f t="shared" si="1"/>
        <v>195296.08455025882</v>
      </c>
      <c r="M7" s="156">
        <f>$F$5*Data!E910</f>
        <v>6221306.7999999998</v>
      </c>
      <c r="N7" s="159">
        <f t="shared" si="2"/>
        <v>145920.53646334723</v>
      </c>
      <c r="O7" s="160">
        <f t="shared" si="3"/>
        <v>427133.47742605943</v>
      </c>
    </row>
    <row r="8" spans="2:15" ht="16" thickBot="1" x14ac:dyDescent="0.2">
      <c r="B8" s="129" t="s">
        <v>0</v>
      </c>
      <c r="C8" s="130"/>
      <c r="D8" s="130" t="s">
        <v>1</v>
      </c>
      <c r="E8" s="130" t="s">
        <v>2</v>
      </c>
      <c r="F8" s="131" t="s">
        <v>3</v>
      </c>
      <c r="H8" s="48">
        <v>44890</v>
      </c>
      <c r="I8" s="156">
        <f>$D$5*Data!C911</f>
        <v>-3390000</v>
      </c>
      <c r="J8" s="157">
        <f t="shared" si="0"/>
        <v>85977.725598717894</v>
      </c>
      <c r="K8" s="156">
        <f>$E$5*Data!D911</f>
        <v>5780600</v>
      </c>
      <c r="L8" s="158">
        <f t="shared" si="1"/>
        <v>197593.1225454591</v>
      </c>
      <c r="M8" s="156">
        <f>$F$5*Data!E911</f>
        <v>6295613.6000000006</v>
      </c>
      <c r="N8" s="159">
        <f t="shared" si="2"/>
        <v>147663.39989500999</v>
      </c>
      <c r="O8" s="160">
        <f t="shared" si="3"/>
        <v>431234.24803918705</v>
      </c>
    </row>
    <row r="9" spans="2:15" x14ac:dyDescent="0.15">
      <c r="B9" s="109">
        <v>44887</v>
      </c>
      <c r="C9" s="110"/>
      <c r="D9" s="111">
        <v>-5.025967498743511E-2</v>
      </c>
      <c r="E9" s="111">
        <v>-3.5156249999999889E-2</v>
      </c>
      <c r="F9" s="112">
        <v>-1.5057380796745901E-2</v>
      </c>
      <c r="H9" s="48">
        <v>44893</v>
      </c>
      <c r="I9" s="156">
        <f>$D$5*Data!C912</f>
        <v>-3405000</v>
      </c>
      <c r="J9" s="157">
        <f t="shared" si="0"/>
        <v>86358.158012871529</v>
      </c>
      <c r="K9" s="156">
        <f>$E$5*Data!D912</f>
        <v>5864600</v>
      </c>
      <c r="L9" s="158">
        <f t="shared" si="1"/>
        <v>200464.42003945948</v>
      </c>
      <c r="M9" s="156">
        <f>$F$5*Data!E912</f>
        <v>6314568.7999999998</v>
      </c>
      <c r="N9" s="159">
        <f t="shared" si="2"/>
        <v>148107.99345737376</v>
      </c>
      <c r="O9" s="160">
        <f t="shared" si="3"/>
        <v>434930.57150970475</v>
      </c>
    </row>
    <row r="10" spans="2:15" x14ac:dyDescent="0.15">
      <c r="B10" s="113">
        <v>44888</v>
      </c>
      <c r="C10" s="114"/>
      <c r="D10" s="108">
        <v>-1.5875815840535878E-3</v>
      </c>
      <c r="E10" s="108">
        <v>-1.0121457489880026E-3</v>
      </c>
      <c r="F10" s="115">
        <v>1.1786550236836613E-2</v>
      </c>
      <c r="H10" s="48">
        <v>44894</v>
      </c>
      <c r="I10" s="156">
        <f>$D$5*Data!C913</f>
        <v>-3337800</v>
      </c>
      <c r="J10" s="157">
        <f t="shared" si="0"/>
        <v>84653.820797463311</v>
      </c>
      <c r="K10" s="156">
        <f>$E$5*Data!D913</f>
        <v>5916400</v>
      </c>
      <c r="L10" s="158">
        <f t="shared" si="1"/>
        <v>202235.05349409307</v>
      </c>
      <c r="M10" s="156">
        <f>$F$5*Data!E913</f>
        <v>6316085.6000000006</v>
      </c>
      <c r="N10" s="159">
        <f t="shared" si="2"/>
        <v>148143.56994906964</v>
      </c>
      <c r="O10" s="160">
        <f t="shared" si="3"/>
        <v>435032.44424062601</v>
      </c>
    </row>
    <row r="11" spans="2:15" x14ac:dyDescent="0.15">
      <c r="B11" s="113">
        <v>44890</v>
      </c>
      <c r="C11" s="114"/>
      <c r="D11" s="108">
        <v>1.2897526501766787E-2</v>
      </c>
      <c r="E11" s="108">
        <v>7.8520770010133134E-3</v>
      </c>
      <c r="F11" s="115">
        <v>1.130339247806722E-2</v>
      </c>
      <c r="H11" s="48">
        <v>44895</v>
      </c>
      <c r="I11" s="156">
        <f>$D$5*Data!C914</f>
        <v>-3370200</v>
      </c>
      <c r="J11" s="157">
        <f t="shared" si="0"/>
        <v>85475.55481203513</v>
      </c>
      <c r="K11" s="156">
        <f>$E$5*Data!D914</f>
        <v>5895400</v>
      </c>
      <c r="L11" s="158">
        <f t="shared" si="1"/>
        <v>201517.22912059294</v>
      </c>
      <c r="M11" s="156">
        <f>$F$5*Data!E914</f>
        <v>6342624</v>
      </c>
      <c r="N11" s="159">
        <f t="shared" si="2"/>
        <v>148766.02720594031</v>
      </c>
      <c r="O11" s="160">
        <f t="shared" si="3"/>
        <v>435758.81113856839</v>
      </c>
    </row>
    <row r="12" spans="2:15" x14ac:dyDescent="0.15">
      <c r="B12" s="113">
        <v>44893</v>
      </c>
      <c r="C12" s="114"/>
      <c r="D12" s="108">
        <v>6.9771498342929839E-4</v>
      </c>
      <c r="E12" s="108">
        <v>-1.1058054787634997E-2</v>
      </c>
      <c r="F12" s="115">
        <v>0</v>
      </c>
      <c r="H12" s="48">
        <v>44896</v>
      </c>
      <c r="I12" s="156">
        <f>$D$5*Data!C915</f>
        <v>-3411600</v>
      </c>
      <c r="J12" s="157">
        <f t="shared" si="0"/>
        <v>86525.548275099107</v>
      </c>
      <c r="K12" s="156">
        <f>$E$5*Data!D915</f>
        <v>5948600</v>
      </c>
      <c r="L12" s="158">
        <f t="shared" si="1"/>
        <v>203335.71753345986</v>
      </c>
      <c r="M12" s="156">
        <f>$F$5*Data!E915</f>
        <v>6376744.4000000004</v>
      </c>
      <c r="N12" s="159">
        <f t="shared" si="2"/>
        <v>149566.32001135926</v>
      </c>
      <c r="O12" s="160">
        <f t="shared" si="3"/>
        <v>439427.5858199182</v>
      </c>
    </row>
    <row r="13" spans="2:15" x14ac:dyDescent="0.15">
      <c r="B13" s="113">
        <v>44894</v>
      </c>
      <c r="C13" s="114"/>
      <c r="D13" s="108">
        <v>-4.3576782290395411E-3</v>
      </c>
      <c r="E13" s="108">
        <v>3.0495552731892861E-3</v>
      </c>
      <c r="F13" s="115">
        <v>1.5967047883094221E-3</v>
      </c>
      <c r="H13" s="48">
        <v>44897</v>
      </c>
      <c r="I13" s="156">
        <f>$D$5*Data!C916</f>
        <v>-3390000</v>
      </c>
      <c r="J13" s="157">
        <f t="shared" si="0"/>
        <v>85977.725598717894</v>
      </c>
      <c r="K13" s="156">
        <f>$E$5*Data!D916</f>
        <v>5926200</v>
      </c>
      <c r="L13" s="158">
        <f t="shared" si="1"/>
        <v>202570.03820172642</v>
      </c>
      <c r="M13" s="156">
        <f>$F$5*Data!E916</f>
        <v>6379777.2000000002</v>
      </c>
      <c r="N13" s="159">
        <f t="shared" si="2"/>
        <v>149637.45423077856</v>
      </c>
      <c r="O13" s="160">
        <f t="shared" si="3"/>
        <v>438185.21803122293</v>
      </c>
    </row>
    <row r="14" spans="2:15" x14ac:dyDescent="0.15">
      <c r="B14" s="113">
        <v>44895</v>
      </c>
      <c r="C14" s="114"/>
      <c r="D14" s="108">
        <v>2.0483193277310852E-2</v>
      </c>
      <c r="E14" s="108">
        <v>1.7988345578920706E-2</v>
      </c>
      <c r="F14" s="115">
        <v>-7.9707969319189331E-3</v>
      </c>
      <c r="H14" s="48">
        <v>44900</v>
      </c>
      <c r="I14" s="156">
        <f>$D$5*Data!C917</f>
        <v>-3339000</v>
      </c>
      <c r="J14" s="157">
        <f t="shared" si="0"/>
        <v>84684.255390595601</v>
      </c>
      <c r="K14" s="156">
        <f>$E$5*Data!D917</f>
        <v>5982200</v>
      </c>
      <c r="L14" s="158">
        <f t="shared" si="1"/>
        <v>204484.23653105999</v>
      </c>
      <c r="M14" s="156">
        <f>$F$5*Data!E917</f>
        <v>6505644.7999999998</v>
      </c>
      <c r="N14" s="159">
        <f t="shared" si="2"/>
        <v>152589.67444845921</v>
      </c>
      <c r="O14" s="160">
        <f t="shared" si="3"/>
        <v>441758.16637011478</v>
      </c>
    </row>
    <row r="15" spans="2:15" x14ac:dyDescent="0.15">
      <c r="B15" s="113">
        <v>44896</v>
      </c>
      <c r="C15" s="114"/>
      <c r="D15" s="108">
        <v>3.6026762738035067E-3</v>
      </c>
      <c r="E15" s="108">
        <v>-1.7919362867098054E-2</v>
      </c>
      <c r="F15" s="115">
        <v>-2.9844387249666759E-3</v>
      </c>
      <c r="H15" s="48">
        <v>44901</v>
      </c>
      <c r="I15" s="156">
        <f>$D$5*Data!C918</f>
        <v>-3347400</v>
      </c>
      <c r="J15" s="157">
        <f t="shared" si="0"/>
        <v>84897.297542521614</v>
      </c>
      <c r="K15" s="156">
        <f>$E$5*Data!D918</f>
        <v>5950000</v>
      </c>
      <c r="L15" s="158">
        <f t="shared" si="1"/>
        <v>203383.57249169319</v>
      </c>
      <c r="M15" s="156">
        <f>$F$5*Data!E918</f>
        <v>6466215.9999999991</v>
      </c>
      <c r="N15" s="159">
        <f t="shared" si="2"/>
        <v>151664.87330409093</v>
      </c>
      <c r="O15" s="160">
        <f t="shared" si="3"/>
        <v>439945.74333830574</v>
      </c>
    </row>
    <row r="16" spans="2:15" x14ac:dyDescent="0.15">
      <c r="B16" s="113">
        <v>44897</v>
      </c>
      <c r="C16" s="114"/>
      <c r="D16" s="108">
        <v>-1.6410256410256396E-2</v>
      </c>
      <c r="E16" s="108">
        <v>-1.0136847440445962E-2</v>
      </c>
      <c r="F16" s="115">
        <v>-7.8285861645540633E-3</v>
      </c>
      <c r="H16" s="48">
        <v>44902</v>
      </c>
      <c r="I16" s="156">
        <f>$D$5*Data!C919</f>
        <v>-3277800</v>
      </c>
      <c r="J16" s="157">
        <f t="shared" si="0"/>
        <v>83132.091140848832</v>
      </c>
      <c r="K16" s="156">
        <f>$E$5*Data!D919</f>
        <v>5944400</v>
      </c>
      <c r="L16" s="158">
        <f t="shared" si="1"/>
        <v>203192.15265875985</v>
      </c>
      <c r="M16" s="156">
        <f>$F$5*Data!E919</f>
        <v>6504127.9999999991</v>
      </c>
      <c r="N16" s="159">
        <f t="shared" si="2"/>
        <v>152554.09795676332</v>
      </c>
      <c r="O16" s="160">
        <f t="shared" si="3"/>
        <v>438878.34175637201</v>
      </c>
    </row>
    <row r="17" spans="2:15" x14ac:dyDescent="0.15">
      <c r="B17" s="113">
        <v>44900</v>
      </c>
      <c r="C17" s="114"/>
      <c r="D17" s="108">
        <v>-2.9544664581161451E-3</v>
      </c>
      <c r="E17" s="108">
        <v>4.0962621607782967E-3</v>
      </c>
      <c r="F17" s="115">
        <v>-6.7301071782911448E-3</v>
      </c>
      <c r="H17" s="48">
        <v>44903</v>
      </c>
      <c r="I17" s="156">
        <f>$D$5*Data!C920</f>
        <v>-3282600</v>
      </c>
      <c r="J17" s="157">
        <f t="shared" si="0"/>
        <v>83253.829513378005</v>
      </c>
      <c r="K17" s="156">
        <f>$E$5*Data!D920</f>
        <v>6050800</v>
      </c>
      <c r="L17" s="158">
        <f t="shared" si="1"/>
        <v>206829.12948449366</v>
      </c>
      <c r="M17" s="156">
        <f>$F$5*Data!E920</f>
        <v>6467732.7999999998</v>
      </c>
      <c r="N17" s="159">
        <f t="shared" si="2"/>
        <v>151700.44979578679</v>
      </c>
      <c r="O17" s="160">
        <f t="shared" si="3"/>
        <v>441783.40879365848</v>
      </c>
    </row>
    <row r="18" spans="2:15" x14ac:dyDescent="0.15">
      <c r="B18" s="113">
        <v>44901</v>
      </c>
      <c r="C18" s="114"/>
      <c r="D18" s="108">
        <v>1.394457033292662E-3</v>
      </c>
      <c r="E18" s="108">
        <v>2.5497195308517018E-3</v>
      </c>
      <c r="F18" s="115">
        <v>2.6868891052742594E-3</v>
      </c>
      <c r="H18" s="48">
        <v>44904</v>
      </c>
      <c r="I18" s="156">
        <f>$D$5*Data!C921</f>
        <v>-3277200</v>
      </c>
      <c r="J18" s="157">
        <f t="shared" si="0"/>
        <v>83116.873844282702</v>
      </c>
      <c r="K18" s="156">
        <f>$E$5*Data!D921</f>
        <v>6092800</v>
      </c>
      <c r="L18" s="158">
        <f t="shared" si="1"/>
        <v>208264.77823149384</v>
      </c>
      <c r="M18" s="156">
        <f>$F$5*Data!E921</f>
        <v>6481381.1999999993</v>
      </c>
      <c r="N18" s="159">
        <f t="shared" si="2"/>
        <v>152020.57254714609</v>
      </c>
      <c r="O18" s="160">
        <f t="shared" si="3"/>
        <v>443402.2246229226</v>
      </c>
    </row>
    <row r="19" spans="2:15" x14ac:dyDescent="0.15">
      <c r="B19" s="113">
        <v>44902</v>
      </c>
      <c r="C19" s="114"/>
      <c r="D19" s="108">
        <v>-9.2254134029591262E-3</v>
      </c>
      <c r="E19" s="108">
        <v>1.8565615462868612E-2</v>
      </c>
      <c r="F19" s="115">
        <v>1.1649806592557432E-3</v>
      </c>
      <c r="H19" s="48">
        <v>44907</v>
      </c>
      <c r="I19" s="156">
        <f>$D$5*Data!C922</f>
        <v>-3285000</v>
      </c>
      <c r="J19" s="157">
        <f t="shared" si="0"/>
        <v>83314.698699642569</v>
      </c>
      <c r="K19" s="156">
        <f>$E$5*Data!D922</f>
        <v>6025600</v>
      </c>
      <c r="L19" s="158">
        <f t="shared" si="1"/>
        <v>205967.74023629352</v>
      </c>
      <c r="M19" s="156">
        <f>$F$5*Data!E922</f>
        <v>6439677.5999999996</v>
      </c>
      <c r="N19" s="159">
        <f t="shared" si="2"/>
        <v>151042.41604722023</v>
      </c>
      <c r="O19" s="160">
        <f t="shared" si="3"/>
        <v>440324.85498315631</v>
      </c>
    </row>
    <row r="20" spans="2:15" x14ac:dyDescent="0.15">
      <c r="B20" s="113">
        <v>44903</v>
      </c>
      <c r="C20" s="114"/>
      <c r="D20" s="108">
        <v>-1.2825017568517283E-2</v>
      </c>
      <c r="E20" s="108">
        <v>-1.6229712858926271E-2</v>
      </c>
      <c r="F20" s="115">
        <v>-1.7454989799096099E-3</v>
      </c>
      <c r="H20" s="48">
        <v>44908</v>
      </c>
      <c r="I20" s="156">
        <f>$D$5*Data!C923</f>
        <v>-3286800</v>
      </c>
      <c r="J20" s="157">
        <f t="shared" si="0"/>
        <v>83360.350589341004</v>
      </c>
      <c r="K20" s="156">
        <f>$E$5*Data!D923</f>
        <v>6052200</v>
      </c>
      <c r="L20" s="158">
        <f t="shared" si="1"/>
        <v>206876.984442727</v>
      </c>
      <c r="M20" s="156">
        <f>$F$5*Data!E923</f>
        <v>6429821.2000000002</v>
      </c>
      <c r="N20" s="159">
        <f t="shared" si="2"/>
        <v>150811.23452510062</v>
      </c>
      <c r="O20" s="160">
        <f t="shared" si="3"/>
        <v>441048.56955716864</v>
      </c>
    </row>
    <row r="21" spans="2:15" x14ac:dyDescent="0.15">
      <c r="B21" s="113">
        <v>44904</v>
      </c>
      <c r="C21" s="114"/>
      <c r="D21" s="108">
        <v>-1.6373020110339809E-2</v>
      </c>
      <c r="E21" s="108">
        <v>1.0152284263960087E-3</v>
      </c>
      <c r="F21" s="115">
        <v>-5.2460222185048977E-3</v>
      </c>
      <c r="H21" s="48">
        <v>44909</v>
      </c>
      <c r="I21" s="156">
        <f>$D$5*Data!C924</f>
        <v>-3331200</v>
      </c>
      <c r="J21" s="157">
        <f t="shared" si="0"/>
        <v>84486.430535235704</v>
      </c>
      <c r="K21" s="156">
        <f>$E$5*Data!D924</f>
        <v>6049400</v>
      </c>
      <c r="L21" s="158">
        <f t="shared" si="1"/>
        <v>206781.2745262603</v>
      </c>
      <c r="M21" s="156">
        <f>$F$5*Data!E924</f>
        <v>6530665.5999999996</v>
      </c>
      <c r="N21" s="159">
        <f t="shared" si="2"/>
        <v>153176.53644966159</v>
      </c>
      <c r="O21" s="160">
        <f t="shared" si="3"/>
        <v>444444.2415111576</v>
      </c>
    </row>
    <row r="22" spans="2:15" x14ac:dyDescent="0.15">
      <c r="B22" s="113">
        <v>44907</v>
      </c>
      <c r="C22" s="114"/>
      <c r="D22" s="108">
        <v>-3.9804595621495409E-3</v>
      </c>
      <c r="E22" s="108">
        <v>-2.33265720081135E-2</v>
      </c>
      <c r="F22" s="115">
        <v>-1.6524074347243456E-2</v>
      </c>
      <c r="H22" s="48">
        <v>44910</v>
      </c>
      <c r="I22" s="156">
        <f>$D$5*Data!C925</f>
        <v>-3229800</v>
      </c>
      <c r="J22" s="157">
        <f t="shared" si="0"/>
        <v>81914.707415557248</v>
      </c>
      <c r="K22" s="156">
        <f>$E$5*Data!D925</f>
        <v>5927600.0000000009</v>
      </c>
      <c r="L22" s="158">
        <f t="shared" si="1"/>
        <v>202617.89315995979</v>
      </c>
      <c r="M22" s="156">
        <f>$F$5*Data!E925</f>
        <v>6416172.8000000007</v>
      </c>
      <c r="N22" s="159">
        <f t="shared" si="2"/>
        <v>150491.11177374132</v>
      </c>
      <c r="O22" s="160">
        <f t="shared" si="3"/>
        <v>435023.71234925836</v>
      </c>
    </row>
    <row r="23" spans="2:15" x14ac:dyDescent="0.15">
      <c r="B23" s="113">
        <v>44908</v>
      </c>
      <c r="C23" s="114"/>
      <c r="D23" s="108">
        <v>5.8128973660309669E-3</v>
      </c>
      <c r="E23" s="108">
        <v>-1.5576323987538943E-2</v>
      </c>
      <c r="F23" s="115">
        <v>-1.3584380253417239E-2</v>
      </c>
      <c r="H23" s="48">
        <v>44911</v>
      </c>
      <c r="I23" s="156">
        <f>$D$5*Data!C926</f>
        <v>-3214800</v>
      </c>
      <c r="J23" s="157">
        <f t="shared" si="0"/>
        <v>81534.275001403628</v>
      </c>
      <c r="K23" s="156">
        <f>$E$5*Data!D926</f>
        <v>5891200</v>
      </c>
      <c r="L23" s="158">
        <f t="shared" si="1"/>
        <v>201373.66424589293</v>
      </c>
      <c r="M23" s="156">
        <f>$F$5*Data!E926</f>
        <v>6387359.5999999996</v>
      </c>
      <c r="N23" s="159">
        <f t="shared" si="2"/>
        <v>149815.29916131304</v>
      </c>
      <c r="O23" s="160">
        <f t="shared" si="3"/>
        <v>432723.23840860964</v>
      </c>
    </row>
    <row r="24" spans="2:15" x14ac:dyDescent="0.15">
      <c r="B24" s="113">
        <v>44909</v>
      </c>
      <c r="C24" s="114"/>
      <c r="D24" s="108">
        <v>-1.9143940762145428E-2</v>
      </c>
      <c r="E24" s="108">
        <v>2.1097046413500742E-3</v>
      </c>
      <c r="F24" s="115">
        <v>-2.4885219165053707E-2</v>
      </c>
      <c r="H24" s="48">
        <v>44914</v>
      </c>
      <c r="I24" s="156">
        <f>$D$5*Data!C927</f>
        <v>-3237600</v>
      </c>
      <c r="J24" s="157">
        <f t="shared" si="0"/>
        <v>82112.532270917131</v>
      </c>
      <c r="K24" s="156">
        <f>$E$5*Data!D927</f>
        <v>5916400</v>
      </c>
      <c r="L24" s="158">
        <f t="shared" si="1"/>
        <v>202235.05349409307</v>
      </c>
      <c r="M24" s="156">
        <f>$F$5*Data!E927</f>
        <v>6379777.2000000002</v>
      </c>
      <c r="N24" s="159">
        <f t="shared" si="2"/>
        <v>149637.45423077856</v>
      </c>
      <c r="O24" s="160">
        <f t="shared" si="3"/>
        <v>433985.03999578877</v>
      </c>
    </row>
    <row r="25" spans="2:15" x14ac:dyDescent="0.15">
      <c r="B25" s="113">
        <v>44910</v>
      </c>
      <c r="C25" s="114"/>
      <c r="D25" s="108">
        <v>-7.9175105873687812E-3</v>
      </c>
      <c r="E25" s="108">
        <v>1.8157894736842151E-2</v>
      </c>
      <c r="F25" s="115">
        <v>4.2121006036537345E-3</v>
      </c>
      <c r="H25" s="48">
        <v>44915</v>
      </c>
      <c r="I25" s="156">
        <f>$D$5*Data!C928</f>
        <v>-3208200</v>
      </c>
      <c r="J25" s="157">
        <f t="shared" si="0"/>
        <v>81366.88473917605</v>
      </c>
      <c r="K25" s="156">
        <f>$E$5*Data!D928</f>
        <v>5917800</v>
      </c>
      <c r="L25" s="158">
        <f t="shared" si="1"/>
        <v>202282.90845232637</v>
      </c>
      <c r="M25" s="156">
        <f>$F$5*Data!E928</f>
        <v>6337316</v>
      </c>
      <c r="N25" s="159">
        <f t="shared" si="2"/>
        <v>148641.52824897721</v>
      </c>
      <c r="O25" s="160">
        <f t="shared" si="3"/>
        <v>432291.3214404796</v>
      </c>
    </row>
    <row r="26" spans="2:15" x14ac:dyDescent="0.15">
      <c r="B26" s="113">
        <v>44911</v>
      </c>
      <c r="C26" s="114"/>
      <c r="D26" s="108">
        <v>-1.1692650334075738E-2</v>
      </c>
      <c r="E26" s="108">
        <v>-4.7040578960971802E-2</v>
      </c>
      <c r="F26" s="115">
        <v>-2.2822662877424071E-2</v>
      </c>
      <c r="H26" s="48">
        <v>44916</v>
      </c>
      <c r="I26" s="156">
        <f>$D$5*Data!C929</f>
        <v>-3253800</v>
      </c>
      <c r="J26" s="157">
        <f t="shared" si="0"/>
        <v>82523.39927820304</v>
      </c>
      <c r="K26" s="156">
        <f>$E$5*Data!D929</f>
        <v>6090000</v>
      </c>
      <c r="L26" s="158">
        <f t="shared" si="1"/>
        <v>208169.06831502717</v>
      </c>
      <c r="M26" s="156">
        <f>$F$5*Data!E929</f>
        <v>6422996.7999999998</v>
      </c>
      <c r="N26" s="159">
        <f t="shared" si="2"/>
        <v>150651.16845842786</v>
      </c>
      <c r="O26" s="160">
        <f t="shared" si="3"/>
        <v>441343.63605165808</v>
      </c>
    </row>
    <row r="27" spans="2:15" x14ac:dyDescent="0.15">
      <c r="B27" s="113">
        <v>44914</v>
      </c>
      <c r="C27" s="114"/>
      <c r="D27" s="108">
        <v>9.3896713615015948E-4</v>
      </c>
      <c r="E27" s="108">
        <v>1.3561160835369179E-3</v>
      </c>
      <c r="F27" s="115">
        <v>-2.9036451742666669E-3</v>
      </c>
      <c r="H27" s="48">
        <v>44917</v>
      </c>
      <c r="I27" s="156">
        <f>$D$5*Data!C930</f>
        <v>-3239400</v>
      </c>
      <c r="J27" s="157">
        <f t="shared" si="0"/>
        <v>82158.184160615579</v>
      </c>
      <c r="K27" s="156">
        <f>$E$5*Data!D930</f>
        <v>6081600</v>
      </c>
      <c r="L27" s="158">
        <f t="shared" si="1"/>
        <v>207881.93856562712</v>
      </c>
      <c r="M27" s="156">
        <f>$F$5*Data!E930</f>
        <v>6410106.7999999998</v>
      </c>
      <c r="N27" s="159">
        <f t="shared" si="2"/>
        <v>150348.83395291647</v>
      </c>
      <c r="O27" s="160">
        <f t="shared" si="3"/>
        <v>440388.95667915919</v>
      </c>
    </row>
    <row r="28" spans="2:15" x14ac:dyDescent="0.15">
      <c r="B28" s="113">
        <v>44915</v>
      </c>
      <c r="C28" s="114"/>
      <c r="D28" s="108">
        <v>7.1294559099437382E-3</v>
      </c>
      <c r="E28" s="108">
        <v>5.4171180931743557E-3</v>
      </c>
      <c r="F28" s="115">
        <v>-1.7726557481029248E-3</v>
      </c>
      <c r="H28" s="48">
        <v>44918</v>
      </c>
      <c r="I28" s="156">
        <f>$D$5*Data!C931</f>
        <v>-3234600</v>
      </c>
      <c r="J28" s="157">
        <f t="shared" si="0"/>
        <v>82036.445788086421</v>
      </c>
      <c r="K28" s="156">
        <f>$E$5*Data!D931</f>
        <v>6122200</v>
      </c>
      <c r="L28" s="158">
        <f t="shared" si="1"/>
        <v>209269.73235439396</v>
      </c>
      <c r="M28" s="156">
        <f>$F$5*Data!E931</f>
        <v>6423754.8799999999</v>
      </c>
      <c r="N28" s="159">
        <f t="shared" si="2"/>
        <v>150668.94919868684</v>
      </c>
      <c r="O28" s="160">
        <f t="shared" si="3"/>
        <v>441975.12734116719</v>
      </c>
    </row>
    <row r="29" spans="2:15" x14ac:dyDescent="0.15">
      <c r="B29" s="113">
        <v>44916</v>
      </c>
      <c r="C29" s="114"/>
      <c r="D29" s="108">
        <v>1.8256333830104277E-2</v>
      </c>
      <c r="E29" s="108">
        <v>-2.9633620689655249E-3</v>
      </c>
      <c r="F29" s="115">
        <v>-3.2978063314803574E-3</v>
      </c>
      <c r="H29" s="48">
        <v>44922</v>
      </c>
      <c r="I29" s="156">
        <f>$D$5*Data!C932</f>
        <v>-3243000</v>
      </c>
      <c r="J29" s="157">
        <f t="shared" si="0"/>
        <v>82249.487940012434</v>
      </c>
      <c r="K29" s="156">
        <f>$E$5*Data!D932</f>
        <v>6139000</v>
      </c>
      <c r="L29" s="158">
        <f t="shared" si="1"/>
        <v>209843.99185319405</v>
      </c>
      <c r="M29" s="156">
        <f>$F$5*Data!E932</f>
        <v>6428304.4800000004</v>
      </c>
      <c r="N29" s="159">
        <f t="shared" si="2"/>
        <v>150775.65990980199</v>
      </c>
      <c r="O29" s="160">
        <f t="shared" si="3"/>
        <v>442869.13970300846</v>
      </c>
    </row>
    <row r="30" spans="2:15" x14ac:dyDescent="0.15">
      <c r="B30" s="113">
        <v>44917</v>
      </c>
      <c r="C30" s="114"/>
      <c r="D30" s="108">
        <v>-7.6838638858396369E-3</v>
      </c>
      <c r="E30" s="108">
        <v>-1.4320453931369936E-2</v>
      </c>
      <c r="F30" s="115">
        <v>-4.4539632041843413E-3</v>
      </c>
      <c r="H30" s="48">
        <v>44923</v>
      </c>
      <c r="I30" s="156">
        <f>$D$5*Data!C933</f>
        <v>-3243000</v>
      </c>
      <c r="J30" s="157">
        <f t="shared" si="0"/>
        <v>82249.487940012434</v>
      </c>
      <c r="K30" s="156">
        <f>$E$5*Data!D933</f>
        <v>6112399.9999999991</v>
      </c>
      <c r="L30" s="158">
        <f t="shared" si="1"/>
        <v>208934.74764676054</v>
      </c>
      <c r="M30" s="156">
        <f>$F$5*Data!E933</f>
        <v>6405557.5999999996</v>
      </c>
      <c r="N30" s="159">
        <f t="shared" si="2"/>
        <v>150242.1326237875</v>
      </c>
      <c r="O30" s="160">
        <f t="shared" si="3"/>
        <v>441426.36821056047</v>
      </c>
    </row>
    <row r="31" spans="2:15" x14ac:dyDescent="0.15">
      <c r="B31" s="113">
        <v>44918</v>
      </c>
      <c r="C31" s="114"/>
      <c r="D31" s="108">
        <v>2.912979351032452E-2</v>
      </c>
      <c r="E31" s="108">
        <v>2.9605263157894912E-2</v>
      </c>
      <c r="F31" s="115">
        <v>3.0295322309013661E-2</v>
      </c>
      <c r="H31" s="48">
        <v>44924</v>
      </c>
      <c r="I31" s="156">
        <f>$D$5*Data!C934</f>
        <v>-3247800</v>
      </c>
      <c r="J31" s="157">
        <f t="shared" si="0"/>
        <v>82371.226312541592</v>
      </c>
      <c r="K31" s="156">
        <f>$E$5*Data!D934</f>
        <v>6167000</v>
      </c>
      <c r="L31" s="158">
        <f t="shared" si="1"/>
        <v>210801.09101786083</v>
      </c>
      <c r="M31" s="156">
        <f>$F$5*Data!E934</f>
        <v>6426788.3200000003</v>
      </c>
      <c r="N31" s="159">
        <f t="shared" si="2"/>
        <v>150740.09842928406</v>
      </c>
      <c r="O31" s="160">
        <f t="shared" si="3"/>
        <v>443912.41575968644</v>
      </c>
    </row>
    <row r="32" spans="2:15" x14ac:dyDescent="0.15">
      <c r="B32" s="113">
        <v>44922</v>
      </c>
      <c r="C32" s="114"/>
      <c r="D32" s="108">
        <v>8.4199211752060688E-3</v>
      </c>
      <c r="E32" s="108">
        <v>-7.1884984025559762E-3</v>
      </c>
      <c r="F32" s="115">
        <v>1.7865997556813618E-2</v>
      </c>
      <c r="H32" s="48">
        <v>44925</v>
      </c>
      <c r="I32" s="156">
        <f>$D$5*Data!C935</f>
        <v>-3214200</v>
      </c>
      <c r="J32" s="157">
        <f t="shared" si="0"/>
        <v>81519.057704837483</v>
      </c>
      <c r="K32" s="156">
        <f>$E$5*Data!D935</f>
        <v>6053600</v>
      </c>
      <c r="L32" s="158">
        <f t="shared" si="1"/>
        <v>206924.83940096034</v>
      </c>
      <c r="M32" s="156">
        <f>$F$5*Data!E935</f>
        <v>6338074.4000000004</v>
      </c>
      <c r="N32" s="159">
        <f t="shared" si="2"/>
        <v>148659.31649482512</v>
      </c>
      <c r="O32" s="160">
        <f t="shared" si="3"/>
        <v>437103.2136006229</v>
      </c>
    </row>
    <row r="33" spans="2:21" x14ac:dyDescent="0.15">
      <c r="B33" s="113">
        <v>44923</v>
      </c>
      <c r="C33" s="114"/>
      <c r="D33" s="108">
        <v>-1.7232190442352135E-2</v>
      </c>
      <c r="E33" s="108">
        <v>9.6540627514078992E-3</v>
      </c>
      <c r="F33" s="115">
        <v>-1.0970350397379702E-2</v>
      </c>
      <c r="H33" s="48">
        <v>44929</v>
      </c>
      <c r="I33" s="156">
        <f>$D$5*Data!C936</f>
        <v>-3267600</v>
      </c>
      <c r="J33" s="157">
        <f t="shared" si="0"/>
        <v>82873.39709922437</v>
      </c>
      <c r="K33" s="156">
        <f>$E$5*Data!D936</f>
        <v>6270600</v>
      </c>
      <c r="L33" s="158">
        <f t="shared" si="1"/>
        <v>214342.35792712795</v>
      </c>
      <c r="M33" s="156">
        <f>$F$5*Data!E936</f>
        <v>6507919.2000000002</v>
      </c>
      <c r="N33" s="159">
        <f t="shared" si="2"/>
        <v>152643.02042203059</v>
      </c>
      <c r="O33" s="160">
        <f t="shared" si="3"/>
        <v>449858.77544838295</v>
      </c>
    </row>
    <row r="34" spans="2:21" ht="14" thickBot="1" x14ac:dyDescent="0.2">
      <c r="B34" s="113">
        <v>44924</v>
      </c>
      <c r="C34" s="114"/>
      <c r="D34" s="108">
        <v>1.5907447577729661E-2</v>
      </c>
      <c r="E34" s="108">
        <v>-1.0624169986719778E-2</v>
      </c>
      <c r="F34" s="115">
        <v>6.1622410532424787E-4</v>
      </c>
      <c r="H34" s="48">
        <v>44930</v>
      </c>
      <c r="I34" s="156">
        <f>$D$5*Data!C937</f>
        <v>-3324000</v>
      </c>
      <c r="J34" s="157">
        <f t="shared" si="0"/>
        <v>84303.822976441981</v>
      </c>
      <c r="K34" s="156">
        <f>$E$5*Data!D937</f>
        <v>6557600.0000000009</v>
      </c>
      <c r="L34" s="158">
        <f t="shared" si="1"/>
        <v>224152.6243649626</v>
      </c>
      <c r="M34" s="156">
        <f>$F$5*Data!E937</f>
        <v>6501852.8000000007</v>
      </c>
      <c r="N34" s="159">
        <f t="shared" si="2"/>
        <v>152500.73321921955</v>
      </c>
      <c r="O34" s="160">
        <f t="shared" si="3"/>
        <v>460957.18056062417</v>
      </c>
    </row>
    <row r="35" spans="2:21" ht="16" thickBot="1" x14ac:dyDescent="0.25">
      <c r="B35" s="113">
        <v>44925</v>
      </c>
      <c r="C35" s="114"/>
      <c r="D35" s="108">
        <v>-8.5409252669039759E-3</v>
      </c>
      <c r="E35" s="108">
        <v>-6.9798657718119772E-3</v>
      </c>
      <c r="F35" s="115">
        <v>-4.1877173373316978E-3</v>
      </c>
      <c r="H35" s="48">
        <v>44931</v>
      </c>
      <c r="I35" s="156">
        <f>$D$5*Data!C938</f>
        <v>-3314400</v>
      </c>
      <c r="J35" s="157">
        <f t="shared" si="0"/>
        <v>84060.346231383664</v>
      </c>
      <c r="K35" s="156">
        <f>$E$5*Data!D938</f>
        <v>6540800</v>
      </c>
      <c r="L35" s="158">
        <f t="shared" si="1"/>
        <v>223578.36486616248</v>
      </c>
      <c r="M35" s="156">
        <f>$F$5*Data!E938</f>
        <v>6437403.6000000006</v>
      </c>
      <c r="N35" s="159">
        <f t="shared" si="2"/>
        <v>150989.0794556351</v>
      </c>
      <c r="O35" s="160">
        <f t="shared" si="3"/>
        <v>458627.79055318126</v>
      </c>
      <c r="Q35" s="294" t="s">
        <v>81</v>
      </c>
      <c r="R35" s="295"/>
      <c r="S35" s="295"/>
      <c r="T35" s="295"/>
      <c r="U35" s="296"/>
    </row>
    <row r="36" spans="2:21" x14ac:dyDescent="0.15">
      <c r="B36" s="113">
        <v>44929</v>
      </c>
      <c r="C36" s="114"/>
      <c r="D36" s="108">
        <v>1.1844938980617448E-2</v>
      </c>
      <c r="E36" s="108">
        <v>-5.4068667207363141E-4</v>
      </c>
      <c r="F36" s="115">
        <v>-6.4316398313014611E-3</v>
      </c>
      <c r="H36" s="48">
        <v>44932</v>
      </c>
      <c r="I36" s="156">
        <f>$D$5*Data!C939</f>
        <v>-3333000</v>
      </c>
      <c r="J36" s="157">
        <f t="shared" si="0"/>
        <v>84532.082424934153</v>
      </c>
      <c r="K36" s="156">
        <f>$E$5*Data!D939</f>
        <v>6643000</v>
      </c>
      <c r="L36" s="158">
        <f t="shared" si="1"/>
        <v>227071.77681719628</v>
      </c>
      <c r="M36" s="156">
        <f>$F$5*Data!E939</f>
        <v>6503369.1200000001</v>
      </c>
      <c r="N36" s="159">
        <f t="shared" si="2"/>
        <v>152536.29845253198</v>
      </c>
      <c r="O36" s="160">
        <f t="shared" si="3"/>
        <v>464140.1576946624</v>
      </c>
      <c r="Q36" s="297" t="s">
        <v>91</v>
      </c>
      <c r="R36" s="298"/>
      <c r="S36" s="298"/>
      <c r="T36" s="298"/>
      <c r="U36" s="299"/>
    </row>
    <row r="37" spans="2:21" x14ac:dyDescent="0.15">
      <c r="B37" s="113">
        <v>44930</v>
      </c>
      <c r="C37" s="114"/>
      <c r="D37" s="108">
        <v>7.0947144377431215E-4</v>
      </c>
      <c r="E37" s="108">
        <v>-3.1647281579659237E-2</v>
      </c>
      <c r="F37" s="115">
        <v>7.2202251414670293E-3</v>
      </c>
      <c r="H37" s="48">
        <v>44935</v>
      </c>
      <c r="I37" s="156">
        <f>$D$5*Data!C940</f>
        <v>-3348600</v>
      </c>
      <c r="J37" s="157">
        <f t="shared" si="0"/>
        <v>84927.732135653918</v>
      </c>
      <c r="K37" s="156">
        <f>$E$5*Data!D940</f>
        <v>6582800</v>
      </c>
      <c r="L37" s="158">
        <f t="shared" si="1"/>
        <v>225014.01361316271</v>
      </c>
      <c r="M37" s="156">
        <f>$F$5*Data!E940</f>
        <v>6468490.3999999994</v>
      </c>
      <c r="N37" s="159">
        <f t="shared" si="2"/>
        <v>151718.21927766231</v>
      </c>
      <c r="O37" s="160">
        <f t="shared" si="3"/>
        <v>461659.96502647892</v>
      </c>
      <c r="Q37" s="300"/>
      <c r="R37" s="301"/>
      <c r="S37" s="301"/>
      <c r="T37" s="301"/>
      <c r="U37" s="302"/>
    </row>
    <row r="38" spans="2:21" x14ac:dyDescent="0.15">
      <c r="B38" s="113">
        <v>44931</v>
      </c>
      <c r="C38" s="114"/>
      <c r="D38" s="108">
        <v>1.8787663948954147E-2</v>
      </c>
      <c r="E38" s="108">
        <v>-2.5139664804467721E-3</v>
      </c>
      <c r="F38" s="115">
        <v>3.8314760806588133E-3</v>
      </c>
      <c r="H38" s="48">
        <v>44936</v>
      </c>
      <c r="I38" s="156">
        <f>$D$5*Data!C941</f>
        <v>-3341400</v>
      </c>
      <c r="J38" s="157">
        <f t="shared" si="0"/>
        <v>84745.12457686018</v>
      </c>
      <c r="K38" s="156">
        <f>$E$5*Data!D941</f>
        <v>6500200</v>
      </c>
      <c r="L38" s="158">
        <f t="shared" si="1"/>
        <v>222190.57107739564</v>
      </c>
      <c r="M38" s="156">
        <f>$F$5*Data!E941</f>
        <v>6332766.7199999997</v>
      </c>
      <c r="N38" s="159">
        <f t="shared" si="2"/>
        <v>148534.82504345098</v>
      </c>
      <c r="O38" s="160">
        <f t="shared" si="3"/>
        <v>455470.52069770679</v>
      </c>
      <c r="Q38" s="300"/>
      <c r="R38" s="301"/>
      <c r="S38" s="301"/>
      <c r="T38" s="301"/>
      <c r="U38" s="302"/>
    </row>
    <row r="39" spans="2:21" x14ac:dyDescent="0.15">
      <c r="B39" s="113">
        <v>44932</v>
      </c>
      <c r="C39" s="114"/>
      <c r="D39" s="108">
        <v>-5.0452331245650628E-3</v>
      </c>
      <c r="E39" s="108">
        <v>3.1083730047605673E-2</v>
      </c>
      <c r="F39" s="115">
        <v>1.0957880177974388E-2</v>
      </c>
      <c r="H39" s="48">
        <v>44937</v>
      </c>
      <c r="I39" s="156">
        <f>$D$5*Data!C942</f>
        <v>-3389400</v>
      </c>
      <c r="J39" s="157">
        <f t="shared" si="0"/>
        <v>85962.508302151764</v>
      </c>
      <c r="K39" s="156">
        <f>$E$5*Data!D942</f>
        <v>6405000</v>
      </c>
      <c r="L39" s="158">
        <f t="shared" si="1"/>
        <v>218936.43391752854</v>
      </c>
      <c r="M39" s="156">
        <f>$F$5*Data!E942</f>
        <v>6361580</v>
      </c>
      <c r="N39" s="159">
        <f t="shared" si="2"/>
        <v>149210.63953227649</v>
      </c>
      <c r="O39" s="160">
        <f t="shared" si="3"/>
        <v>454109.58175195678</v>
      </c>
      <c r="Q39" s="300"/>
      <c r="R39" s="301"/>
      <c r="S39" s="301"/>
      <c r="T39" s="301"/>
      <c r="U39" s="302"/>
    </row>
    <row r="40" spans="2:21" x14ac:dyDescent="0.15">
      <c r="B40" s="113">
        <v>44935</v>
      </c>
      <c r="C40" s="114"/>
      <c r="D40" s="108">
        <v>2.2731246721454657E-3</v>
      </c>
      <c r="E40" s="108">
        <v>4.888647474198704E-3</v>
      </c>
      <c r="F40" s="115">
        <v>7.9162250888564767E-3</v>
      </c>
      <c r="H40" s="48">
        <v>44938</v>
      </c>
      <c r="I40" s="156">
        <f>$D$5*Data!C943</f>
        <v>-3407400</v>
      </c>
      <c r="J40" s="157">
        <f t="shared" si="0"/>
        <v>86419.027199136093</v>
      </c>
      <c r="K40" s="156">
        <f>$E$5*Data!D943</f>
        <v>6526800</v>
      </c>
      <c r="L40" s="158">
        <f t="shared" si="1"/>
        <v>223099.81528382911</v>
      </c>
      <c r="M40" s="156">
        <f>$F$5*Data!E943</f>
        <v>6378261.1200000001</v>
      </c>
      <c r="N40" s="159">
        <f t="shared" si="2"/>
        <v>149601.89462665789</v>
      </c>
      <c r="O40" s="160">
        <f t="shared" si="3"/>
        <v>459120.73710962309</v>
      </c>
      <c r="Q40" s="300"/>
      <c r="R40" s="301"/>
      <c r="S40" s="301"/>
      <c r="T40" s="301"/>
      <c r="U40" s="302"/>
    </row>
    <row r="41" spans="2:21" x14ac:dyDescent="0.15">
      <c r="B41" s="113">
        <v>44936</v>
      </c>
      <c r="C41" s="114"/>
      <c r="D41" s="108">
        <v>4.7103977669225028E-3</v>
      </c>
      <c r="E41" s="108">
        <v>-1.7297297297297343E-2</v>
      </c>
      <c r="F41" s="115">
        <v>2.8998230095718114E-3</v>
      </c>
      <c r="H41" s="48">
        <v>44939</v>
      </c>
      <c r="I41" s="156">
        <f>$D$5*Data!C944</f>
        <v>-3418800</v>
      </c>
      <c r="J41" s="157">
        <f t="shared" si="0"/>
        <v>86708.155833892859</v>
      </c>
      <c r="K41" s="156">
        <f>$E$5*Data!D944</f>
        <v>6484800</v>
      </c>
      <c r="L41" s="158">
        <f t="shared" si="1"/>
        <v>221664.16653682888</v>
      </c>
      <c r="M41" s="156">
        <f>$F$5*Data!E944</f>
        <v>6407074</v>
      </c>
      <c r="N41" s="159">
        <f t="shared" si="2"/>
        <v>150277.69973349717</v>
      </c>
      <c r="O41" s="160">
        <f t="shared" si="3"/>
        <v>458650.02210421895</v>
      </c>
      <c r="Q41" s="300"/>
      <c r="R41" s="301"/>
      <c r="S41" s="301"/>
      <c r="T41" s="301"/>
      <c r="U41" s="302"/>
    </row>
    <row r="42" spans="2:21" x14ac:dyDescent="0.15">
      <c r="B42" s="113">
        <v>44937</v>
      </c>
      <c r="C42" s="114"/>
      <c r="D42" s="108">
        <v>3.9937489147421346E-3</v>
      </c>
      <c r="E42" s="108">
        <v>1.6226622662266266E-2</v>
      </c>
      <c r="F42" s="115">
        <v>-9.6381278337120957E-4</v>
      </c>
      <c r="H42" s="48">
        <v>44943</v>
      </c>
      <c r="I42" s="156">
        <f>$D$5*Data!C945</f>
        <v>-3438000</v>
      </c>
      <c r="J42" s="157">
        <f t="shared" si="0"/>
        <v>87195.109324009478</v>
      </c>
      <c r="K42" s="156">
        <f>$E$5*Data!D945</f>
        <v>6445600</v>
      </c>
      <c r="L42" s="158">
        <f t="shared" si="1"/>
        <v>220324.22770629538</v>
      </c>
      <c r="M42" s="156">
        <f>$F$5*Data!E945</f>
        <v>6491237.5999999996</v>
      </c>
      <c r="N42" s="159">
        <f t="shared" si="2"/>
        <v>152251.75406926573</v>
      </c>
      <c r="O42" s="160">
        <f t="shared" si="3"/>
        <v>459771.09109957062</v>
      </c>
      <c r="Q42" s="300"/>
      <c r="R42" s="301"/>
      <c r="S42" s="301"/>
      <c r="T42" s="301"/>
      <c r="U42" s="302"/>
    </row>
    <row r="43" spans="2:21" x14ac:dyDescent="0.15">
      <c r="B43" s="113">
        <v>44938</v>
      </c>
      <c r="C43" s="114"/>
      <c r="D43" s="108">
        <v>-1.57384987893463E-2</v>
      </c>
      <c r="E43" s="108">
        <v>-1.4614343707713306E-2</v>
      </c>
      <c r="F43" s="115">
        <v>-1.7607252543582974E-2</v>
      </c>
      <c r="H43" s="48">
        <v>44944</v>
      </c>
      <c r="I43" s="156">
        <f>$D$5*Data!C946</f>
        <v>-3373200</v>
      </c>
      <c r="J43" s="157">
        <f t="shared" si="0"/>
        <v>85551.641294865854</v>
      </c>
      <c r="K43" s="156">
        <f>$E$5*Data!D946</f>
        <v>6538000</v>
      </c>
      <c r="L43" s="158">
        <f t="shared" si="1"/>
        <v>223482.6549496958</v>
      </c>
      <c r="M43" s="156">
        <f>$F$5*Data!E946</f>
        <v>6425271.5999999996</v>
      </c>
      <c r="N43" s="159">
        <f t="shared" si="2"/>
        <v>150704.52381398543</v>
      </c>
      <c r="O43" s="160">
        <f t="shared" si="3"/>
        <v>459738.82005854708</v>
      </c>
      <c r="Q43" s="300"/>
      <c r="R43" s="301"/>
      <c r="S43" s="301"/>
      <c r="T43" s="301"/>
      <c r="U43" s="302"/>
    </row>
    <row r="44" spans="2:21" x14ac:dyDescent="0.15">
      <c r="B44" s="113">
        <v>44939</v>
      </c>
      <c r="C44" s="114"/>
      <c r="D44" s="108">
        <v>-6.6772096292391225E-3</v>
      </c>
      <c r="E44" s="108">
        <v>-2.0324086789343498E-2</v>
      </c>
      <c r="F44" s="115">
        <v>-5.4014434416298496E-3</v>
      </c>
      <c r="H44" s="48">
        <v>44945</v>
      </c>
      <c r="I44" s="156">
        <f>$D$5*Data!C947</f>
        <v>-3369600</v>
      </c>
      <c r="J44" s="157">
        <f t="shared" si="0"/>
        <v>85460.337515468971</v>
      </c>
      <c r="K44" s="156">
        <f>$E$5*Data!D947</f>
        <v>6508600</v>
      </c>
      <c r="L44" s="158">
        <f t="shared" si="1"/>
        <v>222477.70082679568</v>
      </c>
      <c r="M44" s="156">
        <f>$F$5*Data!E947</f>
        <v>6407832</v>
      </c>
      <c r="N44" s="159">
        <f t="shared" si="2"/>
        <v>150295.47859735889</v>
      </c>
      <c r="O44" s="160">
        <f t="shared" si="3"/>
        <v>458233.51693962351</v>
      </c>
      <c r="Q44" s="300"/>
      <c r="R44" s="301"/>
      <c r="S44" s="301"/>
      <c r="T44" s="301"/>
      <c r="U44" s="302"/>
    </row>
    <row r="45" spans="2:21" x14ac:dyDescent="0.15">
      <c r="B45" s="113">
        <v>44943</v>
      </c>
      <c r="C45" s="114"/>
      <c r="D45" s="108">
        <v>1.9104900053069196E-2</v>
      </c>
      <c r="E45" s="108">
        <v>8.1300813008129413E-3</v>
      </c>
      <c r="F45" s="115">
        <v>1.9748246225978816E-2</v>
      </c>
      <c r="H45" s="48">
        <v>44946</v>
      </c>
      <c r="I45" s="156">
        <f>$D$5*Data!C948</f>
        <v>-3361200</v>
      </c>
      <c r="J45" s="157">
        <f t="shared" si="0"/>
        <v>85247.295363542959</v>
      </c>
      <c r="K45" s="156">
        <f>$E$5*Data!D948</f>
        <v>6608000</v>
      </c>
      <c r="L45" s="158">
        <f t="shared" si="1"/>
        <v>225875.40286136279</v>
      </c>
      <c r="M45" s="156">
        <f>$F$5*Data!E948</f>
        <v>6405557.5999999996</v>
      </c>
      <c r="N45" s="159">
        <f t="shared" si="2"/>
        <v>150242.1326237875</v>
      </c>
      <c r="O45" s="160">
        <f t="shared" si="3"/>
        <v>461364.83084869327</v>
      </c>
      <c r="Q45" s="300"/>
      <c r="R45" s="301"/>
      <c r="S45" s="301"/>
      <c r="T45" s="301"/>
      <c r="U45" s="302"/>
    </row>
    <row r="46" spans="2:21" ht="14" thickBot="1" x14ac:dyDescent="0.2">
      <c r="B46" s="113">
        <v>44944</v>
      </c>
      <c r="C46" s="114"/>
      <c r="D46" s="108">
        <v>-2.430133657351119E-3</v>
      </c>
      <c r="E46" s="108">
        <v>7.230255839822064E-3</v>
      </c>
      <c r="F46" s="115">
        <v>-6.1728656774435731E-3</v>
      </c>
      <c r="H46" s="48">
        <v>44949</v>
      </c>
      <c r="I46" s="156">
        <f>$D$5*Data!C949</f>
        <v>-3395400</v>
      </c>
      <c r="J46" s="157">
        <f t="shared" si="0"/>
        <v>86114.681267813197</v>
      </c>
      <c r="K46" s="156">
        <f>$E$5*Data!D949</f>
        <v>6592600.0000000009</v>
      </c>
      <c r="L46" s="158">
        <f t="shared" si="1"/>
        <v>225348.99832079606</v>
      </c>
      <c r="M46" s="156">
        <f>$F$5*Data!E949</f>
        <v>6477589.5999999996</v>
      </c>
      <c r="N46" s="159">
        <f t="shared" si="2"/>
        <v>151931.64069989265</v>
      </c>
      <c r="O46" s="160">
        <f t="shared" si="3"/>
        <v>463395.32028850191</v>
      </c>
      <c r="Q46" s="303"/>
      <c r="R46" s="304"/>
      <c r="S46" s="304"/>
      <c r="T46" s="304"/>
      <c r="U46" s="305"/>
    </row>
    <row r="47" spans="2:21" x14ac:dyDescent="0.15">
      <c r="B47" s="113">
        <v>44945</v>
      </c>
      <c r="C47" s="114"/>
      <c r="D47" s="108">
        <v>2.9580650774316819E-3</v>
      </c>
      <c r="E47" s="108">
        <v>7.1783545002759297E-3</v>
      </c>
      <c r="F47" s="115">
        <v>1.4614484389514404E-2</v>
      </c>
      <c r="H47" s="48">
        <v>44950</v>
      </c>
      <c r="I47" s="156">
        <f>$D$5*Data!C950</f>
        <v>-3376800</v>
      </c>
      <c r="J47" s="157">
        <f t="shared" si="0"/>
        <v>85642.945074262723</v>
      </c>
      <c r="K47" s="156">
        <f>$E$5*Data!D950</f>
        <v>6704600</v>
      </c>
      <c r="L47" s="158">
        <f t="shared" si="1"/>
        <v>229177.39497946322</v>
      </c>
      <c r="M47" s="156">
        <f>$F$5*Data!E950</f>
        <v>6449535.2000000002</v>
      </c>
      <c r="N47" s="159">
        <f t="shared" si="2"/>
        <v>151273.62571529852</v>
      </c>
      <c r="O47" s="160">
        <f t="shared" si="3"/>
        <v>466093.96576902451</v>
      </c>
    </row>
    <row r="48" spans="2:21" x14ac:dyDescent="0.15">
      <c r="B48" s="113">
        <v>44946</v>
      </c>
      <c r="C48" s="114"/>
      <c r="D48" s="108">
        <v>-1.7522553782095773E-2</v>
      </c>
      <c r="E48" s="108">
        <v>-1.0142543859649078E-2</v>
      </c>
      <c r="F48" s="115">
        <v>-1.2363515704994499E-2</v>
      </c>
      <c r="H48" s="48">
        <v>44951</v>
      </c>
      <c r="I48" s="156">
        <f>$D$5*Data!C951</f>
        <v>-3381000</v>
      </c>
      <c r="J48" s="157">
        <f t="shared" si="0"/>
        <v>85749.466150225737</v>
      </c>
      <c r="K48" s="156">
        <f>$E$5*Data!D951</f>
        <v>6694800</v>
      </c>
      <c r="L48" s="158">
        <f t="shared" si="1"/>
        <v>228842.41027182984</v>
      </c>
      <c r="M48" s="156">
        <f>$F$5*Data!E951</f>
        <v>6467732.7999999998</v>
      </c>
      <c r="N48" s="159">
        <f t="shared" si="2"/>
        <v>151700.44979578679</v>
      </c>
      <c r="O48" s="160">
        <f t="shared" si="3"/>
        <v>466292.32621784235</v>
      </c>
    </row>
    <row r="49" spans="2:15" x14ac:dyDescent="0.15">
      <c r="B49" s="113">
        <v>44949</v>
      </c>
      <c r="C49" s="114"/>
      <c r="D49" s="108">
        <v>1.5539466713755834E-2</v>
      </c>
      <c r="E49" s="108">
        <v>-9.4156743284408151E-3</v>
      </c>
      <c r="F49" s="115">
        <v>8.3861217229310725E-3</v>
      </c>
      <c r="H49" s="48">
        <v>44952</v>
      </c>
      <c r="I49" s="156">
        <f>$D$5*Data!C952</f>
        <v>-3294000</v>
      </c>
      <c r="J49" s="157">
        <f t="shared" si="0"/>
        <v>83542.958148134741</v>
      </c>
      <c r="K49" s="156">
        <f>$E$5*Data!D952</f>
        <v>6721400</v>
      </c>
      <c r="L49" s="158">
        <f t="shared" si="1"/>
        <v>229751.65447826331</v>
      </c>
      <c r="M49" s="156">
        <f>$F$5*Data!E952</f>
        <v>6269075.2000000002</v>
      </c>
      <c r="N49" s="159">
        <f t="shared" si="2"/>
        <v>147040.9426381393</v>
      </c>
      <c r="O49" s="160">
        <f t="shared" si="3"/>
        <v>460335.55526453734</v>
      </c>
    </row>
    <row r="50" spans="2:15" x14ac:dyDescent="0.15">
      <c r="B50" s="113">
        <v>44950</v>
      </c>
      <c r="C50" s="114"/>
      <c r="D50" s="108">
        <v>1.0606850982437743E-2</v>
      </c>
      <c r="E50" s="108">
        <v>0</v>
      </c>
      <c r="F50" s="115">
        <v>-2.4105300538901364E-4</v>
      </c>
      <c r="H50" s="48">
        <v>44953</v>
      </c>
      <c r="I50" s="156">
        <f>$D$5*Data!C953</f>
        <v>-3286200</v>
      </c>
      <c r="J50" s="157">
        <f t="shared" si="0"/>
        <v>83345.133292774859</v>
      </c>
      <c r="K50" s="156">
        <f>$E$5*Data!D953</f>
        <v>6651400</v>
      </c>
      <c r="L50" s="158">
        <f t="shared" si="1"/>
        <v>227358.90656659633</v>
      </c>
      <c r="M50" s="156">
        <f>$F$5*Data!E953</f>
        <v>6261492.7999999998</v>
      </c>
      <c r="N50" s="159">
        <f t="shared" si="2"/>
        <v>146863.09770760481</v>
      </c>
      <c r="O50" s="160">
        <f t="shared" si="3"/>
        <v>457567.13756697596</v>
      </c>
    </row>
    <row r="51" spans="2:15" x14ac:dyDescent="0.15">
      <c r="B51" s="113">
        <v>44951</v>
      </c>
      <c r="C51" s="114"/>
      <c r="D51" s="108">
        <v>5.5058499655884496E-3</v>
      </c>
      <c r="E51" s="108">
        <v>1.3698630136986134E-2</v>
      </c>
      <c r="F51" s="115">
        <v>4.8219681287098304E-4</v>
      </c>
      <c r="H51" s="48">
        <v>44956</v>
      </c>
      <c r="I51" s="156">
        <f>$D$5*Data!C954</f>
        <v>-3335400</v>
      </c>
      <c r="J51" s="157">
        <f t="shared" si="0"/>
        <v>84592.951611198732</v>
      </c>
      <c r="K51" s="156">
        <f>$E$5*Data!D954</f>
        <v>6704600</v>
      </c>
      <c r="L51" s="158">
        <f t="shared" si="1"/>
        <v>229177.39497946322</v>
      </c>
      <c r="M51" s="156">
        <f>$F$5*Data!E954</f>
        <v>6306228.7999999998</v>
      </c>
      <c r="N51" s="159">
        <f t="shared" si="2"/>
        <v>147912.37904496377</v>
      </c>
      <c r="O51" s="160">
        <f t="shared" si="3"/>
        <v>461682.72563562571</v>
      </c>
    </row>
    <row r="52" spans="2:15" x14ac:dyDescent="0.15">
      <c r="B52" s="113">
        <v>44952</v>
      </c>
      <c r="C52" s="114"/>
      <c r="D52" s="108">
        <v>3.4223134839150848E-3</v>
      </c>
      <c r="E52" s="108">
        <v>-1.654715940430096E-3</v>
      </c>
      <c r="F52" s="115">
        <v>1.0724121333491654E-2</v>
      </c>
      <c r="H52" s="48">
        <v>44957</v>
      </c>
      <c r="I52" s="156">
        <f>$D$5*Data!C955</f>
        <v>-3344400</v>
      </c>
      <c r="J52" s="157">
        <f t="shared" si="0"/>
        <v>84821.211059690904</v>
      </c>
      <c r="K52" s="156">
        <f>$E$5*Data!D955</f>
        <v>6689200</v>
      </c>
      <c r="L52" s="158">
        <f t="shared" si="1"/>
        <v>228650.99043889649</v>
      </c>
      <c r="M52" s="156">
        <f>$F$5*Data!E955</f>
        <v>6252394.3999999994</v>
      </c>
      <c r="N52" s="159">
        <f t="shared" si="2"/>
        <v>146649.69504934689</v>
      </c>
      <c r="O52" s="160">
        <f t="shared" si="3"/>
        <v>460121.89654793427</v>
      </c>
    </row>
    <row r="53" spans="2:15" x14ac:dyDescent="0.15">
      <c r="B53" s="113">
        <v>44953</v>
      </c>
      <c r="C53" s="114"/>
      <c r="D53" s="108">
        <v>1.5347885402454686E-3</v>
      </c>
      <c r="E53" s="108">
        <v>3.5911602209943716E-3</v>
      </c>
      <c r="F53" s="115">
        <v>-1.1564086344299174E-2</v>
      </c>
      <c r="H53" s="48">
        <v>44958</v>
      </c>
      <c r="I53" s="156">
        <f>$D$5*Data!C956</f>
        <v>-3330600</v>
      </c>
      <c r="J53" s="157">
        <f t="shared" si="0"/>
        <v>84471.213238669574</v>
      </c>
      <c r="K53" s="156">
        <f>$E$5*Data!D956</f>
        <v>6606600</v>
      </c>
      <c r="L53" s="158">
        <f t="shared" si="1"/>
        <v>225827.54790312945</v>
      </c>
      <c r="M53" s="156">
        <f>$F$5*Data!E956</f>
        <v>6082550.0800000001</v>
      </c>
      <c r="N53" s="159">
        <f t="shared" si="2"/>
        <v>142666.00238052491</v>
      </c>
      <c r="O53" s="160">
        <f t="shared" si="3"/>
        <v>452964.76352232392</v>
      </c>
    </row>
    <row r="54" spans="2:15" x14ac:dyDescent="0.15">
      <c r="B54" s="113">
        <v>44956</v>
      </c>
      <c r="C54" s="114"/>
      <c r="D54" s="108">
        <v>-3.9162268006128764E-3</v>
      </c>
      <c r="E54" s="108">
        <v>-1.3762730525736289E-2</v>
      </c>
      <c r="F54" s="115">
        <v>3.1359060427453844E-3</v>
      </c>
      <c r="H54" s="48">
        <v>44959</v>
      </c>
      <c r="I54" s="156">
        <f>$D$5*Data!C957</f>
        <v>-3294600</v>
      </c>
      <c r="J54" s="157">
        <f t="shared" si="0"/>
        <v>83558.175444700886</v>
      </c>
      <c r="K54" s="156">
        <f>$E$5*Data!D957</f>
        <v>6631800</v>
      </c>
      <c r="L54" s="158">
        <f t="shared" si="1"/>
        <v>226688.93715132959</v>
      </c>
      <c r="M54" s="156">
        <f>$F$5*Data!E957</f>
        <v>5933936</v>
      </c>
      <c r="N54" s="159">
        <f t="shared" si="2"/>
        <v>139180.26425881599</v>
      </c>
      <c r="O54" s="160">
        <f t="shared" si="3"/>
        <v>449427.37685484649</v>
      </c>
    </row>
    <row r="55" spans="2:15" x14ac:dyDescent="0.15">
      <c r="B55" s="113">
        <v>44957</v>
      </c>
      <c r="C55" s="114"/>
      <c r="D55" s="108">
        <v>-4.7863247863247915E-3</v>
      </c>
      <c r="E55" s="108">
        <v>-5.0237231370360291E-3</v>
      </c>
      <c r="F55" s="115">
        <v>-1.7554402720053486E-2</v>
      </c>
      <c r="H55" s="48">
        <v>44960</v>
      </c>
      <c r="I55" s="156">
        <f>$D$5*Data!C958</f>
        <v>-3353400</v>
      </c>
      <c r="J55" s="157">
        <f t="shared" si="0"/>
        <v>85049.470508183062</v>
      </c>
      <c r="K55" s="156">
        <f>$E$5*Data!D958</f>
        <v>6605200</v>
      </c>
      <c r="L55" s="158">
        <f t="shared" si="1"/>
        <v>225779.69294489612</v>
      </c>
      <c r="M55" s="156">
        <f>$F$5*Data!E958</f>
        <v>6030990</v>
      </c>
      <c r="N55" s="159">
        <f t="shared" si="2"/>
        <v>141456.66248208217</v>
      </c>
      <c r="O55" s="160">
        <f t="shared" si="3"/>
        <v>452285.82593516138</v>
      </c>
    </row>
    <row r="56" spans="2:15" x14ac:dyDescent="0.15">
      <c r="B56" s="113">
        <v>44958</v>
      </c>
      <c r="C56" s="114"/>
      <c r="D56" s="108">
        <v>4.809343868086513E-3</v>
      </c>
      <c r="E56" s="108">
        <v>2.8050490883591017E-4</v>
      </c>
      <c r="F56" s="115">
        <v>3.6718104897470738E-4</v>
      </c>
      <c r="H56" s="48">
        <v>44963</v>
      </c>
      <c r="I56" s="156">
        <f>$D$5*Data!C959</f>
        <v>-3344400</v>
      </c>
      <c r="J56" s="157">
        <f t="shared" si="0"/>
        <v>84821.211059690904</v>
      </c>
      <c r="K56" s="156">
        <f>$E$5*Data!D959</f>
        <v>6536600</v>
      </c>
      <c r="L56" s="158">
        <f t="shared" si="1"/>
        <v>223434.79999146247</v>
      </c>
      <c r="M56" s="156">
        <f>$F$5*Data!E959</f>
        <v>6001419.2000000002</v>
      </c>
      <c r="N56" s="159">
        <f t="shared" si="2"/>
        <v>140763.08038777838</v>
      </c>
      <c r="O56" s="160">
        <f t="shared" si="3"/>
        <v>449019.09143893176</v>
      </c>
    </row>
    <row r="57" spans="2:15" x14ac:dyDescent="0.15">
      <c r="B57" s="113">
        <v>44959</v>
      </c>
      <c r="C57" s="114"/>
      <c r="D57" s="108">
        <v>-2.564102564102555E-3</v>
      </c>
      <c r="E57" s="108">
        <v>1.6825574873808202E-2</v>
      </c>
      <c r="F57" s="115">
        <v>1.8350377656488615E-3</v>
      </c>
      <c r="H57" s="48">
        <v>44964</v>
      </c>
      <c r="I57" s="156">
        <f>$D$5*Data!C960</f>
        <v>-3301200</v>
      </c>
      <c r="J57" s="157">
        <f t="shared" si="0"/>
        <v>83725.565706928479</v>
      </c>
      <c r="K57" s="156">
        <f>$E$5*Data!D960</f>
        <v>6573000</v>
      </c>
      <c r="L57" s="158">
        <f t="shared" si="1"/>
        <v>224679.02890552933</v>
      </c>
      <c r="M57" s="156">
        <f>$F$5*Data!E960</f>
        <v>6012792.3199999994</v>
      </c>
      <c r="N57" s="159">
        <f t="shared" si="2"/>
        <v>141029.83652519665</v>
      </c>
      <c r="O57" s="160">
        <f t="shared" si="3"/>
        <v>449434.43113765446</v>
      </c>
    </row>
    <row r="58" spans="2:15" x14ac:dyDescent="0.15">
      <c r="B58" s="113">
        <v>44960</v>
      </c>
      <c r="C58" s="114"/>
      <c r="D58" s="108">
        <v>1.5424164524420192E-3</v>
      </c>
      <c r="E58" s="108">
        <v>4.964147821290732E-3</v>
      </c>
      <c r="F58" s="115">
        <v>-6.4720355432738019E-3</v>
      </c>
      <c r="H58" s="48">
        <v>44965</v>
      </c>
      <c r="I58" s="156">
        <f>$D$5*Data!C961</f>
        <v>-3311400</v>
      </c>
      <c r="J58" s="157">
        <f t="shared" si="0"/>
        <v>83984.25974855294</v>
      </c>
      <c r="K58" s="156">
        <f>$E$5*Data!D961</f>
        <v>6619200</v>
      </c>
      <c r="L58" s="158">
        <f t="shared" si="1"/>
        <v>226258.24252722951</v>
      </c>
      <c r="M58" s="156">
        <f>$F$5*Data!E961</f>
        <v>6090132.4799999995</v>
      </c>
      <c r="N58" s="159">
        <f t="shared" si="2"/>
        <v>142843.84731105936</v>
      </c>
      <c r="O58" s="160">
        <f t="shared" si="3"/>
        <v>453086.34958684177</v>
      </c>
    </row>
    <row r="59" spans="2:15" x14ac:dyDescent="0.15">
      <c r="B59" s="113">
        <v>44963</v>
      </c>
      <c r="C59" s="114"/>
      <c r="D59" s="108">
        <v>-1.1806981519507098E-2</v>
      </c>
      <c r="E59" s="108">
        <v>4.1163556531285117E-3</v>
      </c>
      <c r="F59" s="115">
        <v>8.4808064491865842E-3</v>
      </c>
      <c r="H59" s="48">
        <v>44966</v>
      </c>
      <c r="I59" s="156">
        <f>$D$5*Data!C962</f>
        <v>-3270000</v>
      </c>
      <c r="J59" s="157">
        <f t="shared" si="0"/>
        <v>82934.26628548895</v>
      </c>
      <c r="K59" s="156">
        <f>$E$5*Data!D962</f>
        <v>6655600</v>
      </c>
      <c r="L59" s="158">
        <f t="shared" si="1"/>
        <v>227502.47144129634</v>
      </c>
      <c r="M59" s="156">
        <f>$F$5*Data!E962</f>
        <v>6072692.7999999998</v>
      </c>
      <c r="N59" s="159">
        <f t="shared" si="2"/>
        <v>142434.80021803558</v>
      </c>
      <c r="O59" s="160">
        <f t="shared" si="3"/>
        <v>452871.53794482088</v>
      </c>
    </row>
    <row r="60" spans="2:15" x14ac:dyDescent="0.15">
      <c r="B60" s="113">
        <v>44964</v>
      </c>
      <c r="C60" s="114"/>
      <c r="D60" s="108">
        <v>0</v>
      </c>
      <c r="E60" s="108">
        <v>7.3790653183929411E-3</v>
      </c>
      <c r="F60" s="115">
        <v>2.8030766783595507E-3</v>
      </c>
      <c r="H60" s="48">
        <v>44967</v>
      </c>
      <c r="I60" s="156">
        <f>$D$5*Data!C963</f>
        <v>-3284400</v>
      </c>
      <c r="J60" s="157">
        <f t="shared" si="0"/>
        <v>83299.481403076425</v>
      </c>
      <c r="K60" s="156">
        <f>$E$5*Data!D963</f>
        <v>6589800</v>
      </c>
      <c r="L60" s="158">
        <f t="shared" si="1"/>
        <v>225253.28840432936</v>
      </c>
      <c r="M60" s="156">
        <f>$F$5*Data!E963</f>
        <v>6048428.8000000007</v>
      </c>
      <c r="N60" s="159">
        <f t="shared" si="2"/>
        <v>141865.68893473633</v>
      </c>
      <c r="O60" s="160">
        <f t="shared" si="3"/>
        <v>450418.45874214213</v>
      </c>
    </row>
    <row r="61" spans="2:15" x14ac:dyDescent="0.15">
      <c r="B61" s="113">
        <v>44965</v>
      </c>
      <c r="C61" s="114"/>
      <c r="D61" s="108">
        <v>5.1948051948058627E-4</v>
      </c>
      <c r="E61" s="108">
        <v>6.2398263700489398E-3</v>
      </c>
      <c r="F61" s="115">
        <v>1.191059946409756E-2</v>
      </c>
      <c r="H61" s="48">
        <v>44970</v>
      </c>
      <c r="I61" s="156">
        <f>$D$5*Data!C964</f>
        <v>-3328800</v>
      </c>
      <c r="J61" s="157">
        <f t="shared" si="0"/>
        <v>84425.56134897114</v>
      </c>
      <c r="K61" s="156">
        <f>$E$5*Data!D964</f>
        <v>6655600</v>
      </c>
      <c r="L61" s="158">
        <f t="shared" si="1"/>
        <v>227502.47144129634</v>
      </c>
      <c r="M61" s="156">
        <f>$F$5*Data!E964</f>
        <v>6097714.3999999994</v>
      </c>
      <c r="N61" s="159">
        <f t="shared" si="2"/>
        <v>143021.68098321039</v>
      </c>
      <c r="O61" s="160">
        <f t="shared" si="3"/>
        <v>454949.71377347788</v>
      </c>
    </row>
    <row r="62" spans="2:15" x14ac:dyDescent="0.15">
      <c r="B62" s="113">
        <v>44966</v>
      </c>
      <c r="C62" s="114"/>
      <c r="D62" s="108">
        <v>-1.0557286258220833E-2</v>
      </c>
      <c r="E62" s="108">
        <v>9.7061202480452913E-3</v>
      </c>
      <c r="F62" s="115">
        <v>-9.0078765062761024E-3</v>
      </c>
      <c r="H62" s="48">
        <v>44971</v>
      </c>
      <c r="I62" s="156">
        <f>$D$5*Data!C965</f>
        <v>-3339000</v>
      </c>
      <c r="J62" s="157">
        <f t="shared" si="0"/>
        <v>84684.255390595601</v>
      </c>
      <c r="K62" s="156">
        <f>$E$5*Data!D965</f>
        <v>6666800</v>
      </c>
      <c r="L62" s="158">
        <f t="shared" si="1"/>
        <v>227885.31110716306</v>
      </c>
      <c r="M62" s="156">
        <f>$F$5*Data!E965</f>
        <v>6097714.3999999994</v>
      </c>
      <c r="N62" s="159">
        <f t="shared" si="2"/>
        <v>143021.68098321039</v>
      </c>
      <c r="O62" s="160">
        <f t="shared" si="3"/>
        <v>455591.247480969</v>
      </c>
    </row>
    <row r="63" spans="2:15" x14ac:dyDescent="0.15">
      <c r="B63" s="113">
        <v>44967</v>
      </c>
      <c r="C63" s="114"/>
      <c r="D63" s="108">
        <v>7.3465104075565169E-3</v>
      </c>
      <c r="E63" s="108">
        <v>6.6755674232310547E-3</v>
      </c>
      <c r="F63" s="115">
        <v>-1.7815967608122096E-2</v>
      </c>
      <c r="H63" s="48">
        <v>44972</v>
      </c>
      <c r="I63" s="156">
        <f>$D$5*Data!C966</f>
        <v>-3321000</v>
      </c>
      <c r="J63" s="157">
        <f t="shared" si="0"/>
        <v>84227.736493611257</v>
      </c>
      <c r="K63" s="156">
        <f>$E$5*Data!D966</f>
        <v>6701800</v>
      </c>
      <c r="L63" s="158">
        <f t="shared" si="1"/>
        <v>229081.68506299655</v>
      </c>
      <c r="M63" s="156">
        <f>$F$5*Data!E966</f>
        <v>6118944.8000000007</v>
      </c>
      <c r="N63" s="159">
        <f t="shared" si="2"/>
        <v>143519.63928311801</v>
      </c>
      <c r="O63" s="160">
        <f t="shared" si="3"/>
        <v>456829.06083972577</v>
      </c>
    </row>
    <row r="64" spans="2:15" x14ac:dyDescent="0.15">
      <c r="B64" s="113">
        <v>44970</v>
      </c>
      <c r="C64" s="114"/>
      <c r="D64" s="108">
        <v>-5.209237714881132E-3</v>
      </c>
      <c r="E64" s="108">
        <v>7.9575596816976457E-3</v>
      </c>
      <c r="F64" s="115">
        <v>-1.1599281178642173E-2</v>
      </c>
      <c r="H64" s="48">
        <v>44973</v>
      </c>
      <c r="I64" s="156">
        <f>$D$5*Data!C967</f>
        <v>-3237000</v>
      </c>
      <c r="J64" s="157">
        <f t="shared" si="0"/>
        <v>82097.314974350986</v>
      </c>
      <c r="K64" s="156">
        <f>$E$5*Data!D967</f>
        <v>6731200</v>
      </c>
      <c r="L64" s="158">
        <f t="shared" si="1"/>
        <v>230086.63918589667</v>
      </c>
      <c r="M64" s="156">
        <f>$F$5*Data!E967</f>
        <v>6017341.9199999999</v>
      </c>
      <c r="N64" s="159">
        <f t="shared" si="2"/>
        <v>141136.54723631183</v>
      </c>
      <c r="O64" s="160">
        <f t="shared" si="3"/>
        <v>453320.50139655947</v>
      </c>
    </row>
    <row r="65" spans="2:15" x14ac:dyDescent="0.15">
      <c r="B65" s="113">
        <v>44971</v>
      </c>
      <c r="C65" s="114"/>
      <c r="D65" s="108">
        <v>9.2511782160935585E-3</v>
      </c>
      <c r="E65" s="108">
        <v>2.1052631578946102E-3</v>
      </c>
      <c r="F65" s="115">
        <v>4.3694431923648747E-3</v>
      </c>
      <c r="H65" s="48">
        <v>44974</v>
      </c>
      <c r="I65" s="156">
        <f>$D$5*Data!C968</f>
        <v>-3278400</v>
      </c>
      <c r="J65" s="157">
        <f t="shared" si="0"/>
        <v>83147.308437414977</v>
      </c>
      <c r="K65" s="156">
        <f>$E$5*Data!D968</f>
        <v>6729800</v>
      </c>
      <c r="L65" s="158">
        <f t="shared" si="1"/>
        <v>230038.78422766333</v>
      </c>
      <c r="M65" s="156">
        <f>$F$5*Data!E968</f>
        <v>6087857.5999999996</v>
      </c>
      <c r="N65" s="159">
        <f t="shared" si="2"/>
        <v>142790.49007910455</v>
      </c>
      <c r="O65" s="160">
        <f t="shared" si="3"/>
        <v>455976.58274418284</v>
      </c>
    </row>
    <row r="66" spans="2:15" x14ac:dyDescent="0.15">
      <c r="B66" s="113">
        <v>44972</v>
      </c>
      <c r="C66" s="114"/>
      <c r="D66" s="108">
        <v>-3.6319612590799411E-3</v>
      </c>
      <c r="E66" s="108">
        <v>-3.9390756302520868E-3</v>
      </c>
      <c r="F66" s="115">
        <v>6.588077669913206E-3</v>
      </c>
      <c r="H66" s="48">
        <v>44978</v>
      </c>
      <c r="I66" s="156">
        <f>$D$5*Data!C969</f>
        <v>-3288600</v>
      </c>
      <c r="J66" s="157">
        <f t="shared" si="0"/>
        <v>83406.002479039438</v>
      </c>
      <c r="K66" s="156">
        <f>$E$5*Data!D969</f>
        <v>6755000</v>
      </c>
      <c r="L66" s="158">
        <f t="shared" si="1"/>
        <v>230900.17347586344</v>
      </c>
      <c r="M66" s="156">
        <f>$F$5*Data!E969</f>
        <v>6121220</v>
      </c>
      <c r="N66" s="159">
        <f t="shared" si="2"/>
        <v>143573.00402066179</v>
      </c>
      <c r="O66" s="160">
        <f t="shared" si="3"/>
        <v>457879.17997556465</v>
      </c>
    </row>
    <row r="67" spans="2:15" x14ac:dyDescent="0.15">
      <c r="B67" s="113">
        <v>44973</v>
      </c>
      <c r="C67" s="114"/>
      <c r="D67" s="108">
        <v>1.4233639993056713E-2</v>
      </c>
      <c r="E67" s="108">
        <v>-1.4500395465330773E-2</v>
      </c>
      <c r="F67" s="115">
        <v>3.0870776342568629E-3</v>
      </c>
      <c r="H67" s="48">
        <v>44979</v>
      </c>
      <c r="I67" s="156">
        <f>$D$5*Data!C970</f>
        <v>-3310800</v>
      </c>
      <c r="J67" s="157">
        <f t="shared" si="0"/>
        <v>83969.042451986796</v>
      </c>
      <c r="K67" s="156">
        <f>$E$5*Data!D970</f>
        <v>6795600</v>
      </c>
      <c r="L67" s="158">
        <f t="shared" si="1"/>
        <v>232287.96726463031</v>
      </c>
      <c r="M67" s="156">
        <f>$F$5*Data!E970</f>
        <v>6150791.2000000002</v>
      </c>
      <c r="N67" s="159">
        <f t="shared" si="2"/>
        <v>144266.59549695178</v>
      </c>
      <c r="O67" s="160">
        <f t="shared" si="3"/>
        <v>460523.6052135689</v>
      </c>
    </row>
    <row r="68" spans="2:15" x14ac:dyDescent="0.15">
      <c r="B68" s="113">
        <v>44974</v>
      </c>
      <c r="C68" s="114"/>
      <c r="D68" s="108">
        <v>-3.7651891151805339E-3</v>
      </c>
      <c r="E68" s="108">
        <v>4.0128410914928025E-3</v>
      </c>
      <c r="F68" s="115">
        <v>-1.6003555826185067E-3</v>
      </c>
      <c r="H68" s="48">
        <v>44980</v>
      </c>
      <c r="I68" s="156">
        <f>$D$5*Data!C971</f>
        <v>-3259800</v>
      </c>
      <c r="J68" s="157">
        <f t="shared" si="0"/>
        <v>82675.572243864488</v>
      </c>
      <c r="K68" s="156">
        <f>$E$5*Data!D971</f>
        <v>6787200</v>
      </c>
      <c r="L68" s="158">
        <f t="shared" si="1"/>
        <v>232000.83751523026</v>
      </c>
      <c r="M68" s="156">
        <f>$F$5*Data!E971</f>
        <v>6104538.4000000004</v>
      </c>
      <c r="N68" s="159">
        <f t="shared" si="2"/>
        <v>143181.73766789696</v>
      </c>
      <c r="O68" s="160">
        <f t="shared" si="3"/>
        <v>457858.14742699167</v>
      </c>
    </row>
    <row r="69" spans="2:15" x14ac:dyDescent="0.15">
      <c r="B69" s="113">
        <v>44978</v>
      </c>
      <c r="C69" s="114"/>
      <c r="D69" s="108">
        <v>4.294794708812999E-3</v>
      </c>
      <c r="E69" s="108">
        <v>-4.2632560618173221E-3</v>
      </c>
      <c r="F69" s="115">
        <v>1.1220758013335663E-2</v>
      </c>
      <c r="H69" s="48">
        <v>44981</v>
      </c>
      <c r="I69" s="156">
        <f>$D$5*Data!C972</f>
        <v>-3249600</v>
      </c>
      <c r="J69" s="157">
        <f t="shared" si="0"/>
        <v>82416.878202240026</v>
      </c>
      <c r="K69" s="156">
        <f>$E$5*Data!D972</f>
        <v>6797000</v>
      </c>
      <c r="L69" s="158">
        <f t="shared" si="1"/>
        <v>232335.82222286364</v>
      </c>
      <c r="M69" s="156">
        <f>$F$5*Data!E972</f>
        <v>6118187.2000000002</v>
      </c>
      <c r="N69" s="159">
        <f t="shared" si="2"/>
        <v>143501.86980124249</v>
      </c>
      <c r="O69" s="160">
        <f t="shared" si="3"/>
        <v>458254.5702263462</v>
      </c>
    </row>
    <row r="70" spans="2:15" x14ac:dyDescent="0.15">
      <c r="B70" s="113">
        <v>44979</v>
      </c>
      <c r="C70" s="114"/>
      <c r="D70" s="108">
        <v>2.7369141293192012E-3</v>
      </c>
      <c r="E70" s="108">
        <v>-8.8306127910088295E-3</v>
      </c>
      <c r="F70" s="115">
        <v>-1.8291120890344681E-3</v>
      </c>
      <c r="H70" s="48">
        <v>44984</v>
      </c>
      <c r="I70" s="156">
        <f>$D$5*Data!C973</f>
        <v>-3259200</v>
      </c>
      <c r="J70" s="157">
        <f t="shared" ref="J70:J133" si="4">I70*$D$4*_xlfn.NORM.S.INV(0.01)</f>
        <v>82660.354947298343</v>
      </c>
      <c r="K70" s="156">
        <f>$E$5*Data!D973</f>
        <v>6827800</v>
      </c>
      <c r="L70" s="158">
        <f t="shared" ref="L70:L133" si="5">K70*$E$4*_xlfn.NORM.S.INV(0.99)</f>
        <v>233388.6313039971</v>
      </c>
      <c r="M70" s="156">
        <f>$F$5*Data!E973</f>
        <v>6094681.6000000006</v>
      </c>
      <c r="N70" s="159">
        <f t="shared" ref="N70:N133" si="6">M70*$F$4*_xlfn.NORM.S.INV(0.99)</f>
        <v>142950.54676379112</v>
      </c>
      <c r="O70" s="160">
        <f t="shared" ref="O70:O133" si="7">N70+L70+J70</f>
        <v>458999.53301508661</v>
      </c>
    </row>
    <row r="71" spans="2:15" x14ac:dyDescent="0.15">
      <c r="B71" s="113">
        <v>44980</v>
      </c>
      <c r="C71" s="114"/>
      <c r="D71" s="108">
        <v>-1.7911975435005112E-2</v>
      </c>
      <c r="E71" s="108">
        <v>-4.3196544276457027E-3</v>
      </c>
      <c r="F71" s="115">
        <v>-2.0278464289742226E-2</v>
      </c>
      <c r="H71" s="48">
        <v>44985</v>
      </c>
      <c r="I71" s="156">
        <f>$D$5*Data!C974</f>
        <v>-3182400</v>
      </c>
      <c r="J71" s="157">
        <f t="shared" si="4"/>
        <v>80712.540986831809</v>
      </c>
      <c r="K71" s="156">
        <f>$E$5*Data!D974</f>
        <v>6874000</v>
      </c>
      <c r="L71" s="158">
        <f t="shared" si="5"/>
        <v>234967.84492569731</v>
      </c>
      <c r="M71" s="156">
        <f>$F$5*Data!E974</f>
        <v>6011275.6000000006</v>
      </c>
      <c r="N71" s="159">
        <f t="shared" si="6"/>
        <v>140994.26190989805</v>
      </c>
      <c r="O71" s="160">
        <f t="shared" si="7"/>
        <v>456674.64782242716</v>
      </c>
    </row>
    <row r="72" spans="2:15" x14ac:dyDescent="0.15">
      <c r="B72" s="113">
        <v>44981</v>
      </c>
      <c r="C72" s="114"/>
      <c r="D72" s="108">
        <v>9.9009900990099098E-3</v>
      </c>
      <c r="E72" s="108">
        <v>0</v>
      </c>
      <c r="F72" s="115">
        <v>7.6059438316540273E-3</v>
      </c>
      <c r="H72" s="48">
        <v>44986</v>
      </c>
      <c r="I72" s="156">
        <f>$D$5*Data!C975</f>
        <v>-3168000</v>
      </c>
      <c r="J72" s="157">
        <f t="shared" si="4"/>
        <v>80347.325869244334</v>
      </c>
      <c r="K72" s="156">
        <f>$E$5*Data!D975</f>
        <v>6825000</v>
      </c>
      <c r="L72" s="158">
        <f t="shared" si="5"/>
        <v>233292.92138753043</v>
      </c>
      <c r="M72" s="156">
        <f>$F$5*Data!E975</f>
        <v>5959716</v>
      </c>
      <c r="N72" s="159">
        <f t="shared" si="6"/>
        <v>139784.93326983874</v>
      </c>
      <c r="O72" s="160">
        <f t="shared" si="7"/>
        <v>453425.18052661355</v>
      </c>
    </row>
    <row r="73" spans="2:15" x14ac:dyDescent="0.15">
      <c r="B73" s="113">
        <v>44984</v>
      </c>
      <c r="C73" s="114"/>
      <c r="D73" s="108">
        <v>4.8159614723082278E-3</v>
      </c>
      <c r="E73" s="108">
        <v>1.1117136659435811E-2</v>
      </c>
      <c r="F73" s="115">
        <v>-7.5485301354323298E-3</v>
      </c>
      <c r="H73" s="48">
        <v>44987</v>
      </c>
      <c r="I73" s="156">
        <f>$D$5*Data!C976</f>
        <v>-3232200</v>
      </c>
      <c r="J73" s="157">
        <f t="shared" si="4"/>
        <v>81975.576601821827</v>
      </c>
      <c r="K73" s="156">
        <f>$E$5*Data!D976</f>
        <v>6865600</v>
      </c>
      <c r="L73" s="158">
        <f t="shared" si="5"/>
        <v>234680.71517629729</v>
      </c>
      <c r="M73" s="156">
        <f>$F$5*Data!E976</f>
        <v>6051462.4000000004</v>
      </c>
      <c r="N73" s="159">
        <f t="shared" si="6"/>
        <v>141936.84191812802</v>
      </c>
      <c r="O73" s="160">
        <f t="shared" si="7"/>
        <v>458593.13369624713</v>
      </c>
    </row>
    <row r="74" spans="2:15" x14ac:dyDescent="0.15">
      <c r="B74" s="113">
        <v>44985</v>
      </c>
      <c r="C74" s="114"/>
      <c r="D74" s="108">
        <v>-1.146867511126326E-2</v>
      </c>
      <c r="E74" s="108">
        <v>-8.0450522928398049E-3</v>
      </c>
      <c r="F74" s="115">
        <v>2.1196396612577217E-3</v>
      </c>
      <c r="H74" s="48">
        <v>44988</v>
      </c>
      <c r="I74" s="156">
        <f>$D$5*Data!C977</f>
        <v>-3226800</v>
      </c>
      <c r="J74" s="157">
        <f t="shared" si="4"/>
        <v>81838.620932726524</v>
      </c>
      <c r="K74" s="156">
        <f>$E$5*Data!D977</f>
        <v>6865600</v>
      </c>
      <c r="L74" s="158">
        <f t="shared" si="5"/>
        <v>234680.71517629729</v>
      </c>
      <c r="M74" s="156">
        <f>$F$5*Data!E977</f>
        <v>6016583.2000000002</v>
      </c>
      <c r="N74" s="159">
        <f t="shared" si="6"/>
        <v>141118.75148487493</v>
      </c>
      <c r="O74" s="160">
        <f t="shared" si="7"/>
        <v>457638.08759389876</v>
      </c>
    </row>
    <row r="75" spans="2:15" x14ac:dyDescent="0.15">
      <c r="B75" s="113">
        <v>44986</v>
      </c>
      <c r="C75" s="114"/>
      <c r="D75" s="108">
        <v>-3.4632034632042785E-4</v>
      </c>
      <c r="E75" s="108">
        <v>-2.9737766964044177E-3</v>
      </c>
      <c r="F75" s="115">
        <v>-4.9768923901110096E-3</v>
      </c>
      <c r="H75" s="48">
        <v>44991</v>
      </c>
      <c r="I75" s="156">
        <f>$D$5*Data!C978</f>
        <v>-3150000</v>
      </c>
      <c r="J75" s="157">
        <f t="shared" si="4"/>
        <v>79890.80697225999</v>
      </c>
      <c r="K75" s="156">
        <f>$E$5*Data!D978</f>
        <v>6928600</v>
      </c>
      <c r="L75" s="158">
        <f t="shared" si="5"/>
        <v>236834.18829679754</v>
      </c>
      <c r="M75" s="156">
        <f>$F$5*Data!E978</f>
        <v>6006726.4000000004</v>
      </c>
      <c r="N75" s="159">
        <f t="shared" si="6"/>
        <v>140887.56058076909</v>
      </c>
      <c r="O75" s="160">
        <f t="shared" si="7"/>
        <v>457612.55584982666</v>
      </c>
    </row>
    <row r="76" spans="2:15" x14ac:dyDescent="0.15">
      <c r="B76" s="113">
        <v>44987</v>
      </c>
      <c r="C76" s="114"/>
      <c r="D76" s="108">
        <v>-2.5983024424042211E-3</v>
      </c>
      <c r="E76" s="108">
        <v>5.9652928416484841E-3</v>
      </c>
      <c r="F76" s="115">
        <v>-1.0128856903753203E-2</v>
      </c>
      <c r="H76" s="48">
        <v>44992</v>
      </c>
      <c r="I76" s="156">
        <f>$D$5*Data!C979</f>
        <v>-3155400</v>
      </c>
      <c r="J76" s="157">
        <f t="shared" si="4"/>
        <v>80027.762641355293</v>
      </c>
      <c r="K76" s="156">
        <f>$E$5*Data!D979</f>
        <v>6876800</v>
      </c>
      <c r="L76" s="158">
        <f t="shared" si="5"/>
        <v>235063.55484216398</v>
      </c>
      <c r="M76" s="156">
        <f>$F$5*Data!E979</f>
        <v>5997627.5999999996</v>
      </c>
      <c r="N76" s="159">
        <f t="shared" si="6"/>
        <v>140674.14854052494</v>
      </c>
      <c r="O76" s="160">
        <f t="shared" si="7"/>
        <v>455765.4660240442</v>
      </c>
    </row>
    <row r="77" spans="2:15" x14ac:dyDescent="0.15">
      <c r="B77" s="113">
        <v>44988</v>
      </c>
      <c r="C77" s="114"/>
      <c r="D77" s="108">
        <v>-5.0364709968738763E-3</v>
      </c>
      <c r="E77" s="108">
        <v>2.6684636118598393E-2</v>
      </c>
      <c r="F77" s="115">
        <v>-3.7898248494216968E-4</v>
      </c>
      <c r="H77" s="48">
        <v>44993</v>
      </c>
      <c r="I77" s="156">
        <f>$D$5*Data!C980</f>
        <v>-3159600</v>
      </c>
      <c r="J77" s="157">
        <f t="shared" si="4"/>
        <v>80134.283717318322</v>
      </c>
      <c r="K77" s="156">
        <f>$E$5*Data!D980</f>
        <v>6921600</v>
      </c>
      <c r="L77" s="158">
        <f t="shared" si="5"/>
        <v>236594.91350563086</v>
      </c>
      <c r="M77" s="156">
        <f>$F$5*Data!E980</f>
        <v>5959716</v>
      </c>
      <c r="N77" s="159">
        <f t="shared" si="6"/>
        <v>139784.93326983874</v>
      </c>
      <c r="O77" s="160">
        <f t="shared" si="7"/>
        <v>456514.13049278792</v>
      </c>
    </row>
    <row r="78" spans="2:15" x14ac:dyDescent="0.15">
      <c r="B78" s="113">
        <v>44991</v>
      </c>
      <c r="C78" s="114"/>
      <c r="D78" s="108">
        <v>-1.4138593122709042E-2</v>
      </c>
      <c r="E78" s="108">
        <v>0</v>
      </c>
      <c r="F78" s="115">
        <v>-7.2033971752606396E-3</v>
      </c>
      <c r="H78" s="48">
        <v>44994</v>
      </c>
      <c r="I78" s="156">
        <f>$D$5*Data!C981</f>
        <v>-3169800</v>
      </c>
      <c r="J78" s="157">
        <f t="shared" si="4"/>
        <v>80392.977758942783</v>
      </c>
      <c r="K78" s="156">
        <f>$E$5*Data!D981</f>
        <v>6879600</v>
      </c>
      <c r="L78" s="158">
        <f t="shared" si="5"/>
        <v>235159.26475863066</v>
      </c>
      <c r="M78" s="156">
        <f>$F$5*Data!E981</f>
        <v>5725421.5999999996</v>
      </c>
      <c r="N78" s="159">
        <f t="shared" si="6"/>
        <v>134289.56619706264</v>
      </c>
      <c r="O78" s="160">
        <f t="shared" si="7"/>
        <v>449841.80871463602</v>
      </c>
    </row>
    <row r="79" spans="2:15" x14ac:dyDescent="0.15">
      <c r="B79" s="113">
        <v>44992</v>
      </c>
      <c r="C79" s="114"/>
      <c r="D79" s="108">
        <v>4.0722379603399528E-3</v>
      </c>
      <c r="E79" s="108">
        <v>3.7017589918613814E-2</v>
      </c>
      <c r="F79" s="115">
        <v>1.1328936452066118E-2</v>
      </c>
      <c r="H79" s="48">
        <v>44995</v>
      </c>
      <c r="I79" s="156">
        <f>$D$5*Data!C982</f>
        <v>-3163800</v>
      </c>
      <c r="J79" s="157">
        <f t="shared" si="4"/>
        <v>80240.804793281335</v>
      </c>
      <c r="K79" s="156">
        <f>$E$5*Data!D982</f>
        <v>6692000</v>
      </c>
      <c r="L79" s="158">
        <f t="shared" si="5"/>
        <v>228746.70035536317</v>
      </c>
      <c r="M79" s="156">
        <f>$F$5*Data!E982</f>
        <v>5657939.1999999993</v>
      </c>
      <c r="N79" s="159">
        <f t="shared" si="6"/>
        <v>132706.76883207264</v>
      </c>
      <c r="O79" s="160">
        <f t="shared" si="7"/>
        <v>441694.27398071717</v>
      </c>
    </row>
    <row r="80" spans="2:15" x14ac:dyDescent="0.15">
      <c r="B80" s="113">
        <v>44993</v>
      </c>
      <c r="C80" s="114"/>
      <c r="D80" s="108">
        <v>-8.8167871627579109E-3</v>
      </c>
      <c r="E80" s="108">
        <v>2.5316455696202667E-3</v>
      </c>
      <c r="F80" s="115">
        <v>-3.5242059082839505E-3</v>
      </c>
      <c r="H80" s="48">
        <v>44998</v>
      </c>
      <c r="I80" s="156">
        <f>$D$5*Data!C983</f>
        <v>-3202800</v>
      </c>
      <c r="J80" s="157">
        <f t="shared" si="4"/>
        <v>81229.929070080747</v>
      </c>
      <c r="K80" s="156">
        <f>$E$5*Data!D983</f>
        <v>6402200</v>
      </c>
      <c r="L80" s="158">
        <f t="shared" si="5"/>
        <v>218840.72400106187</v>
      </c>
      <c r="M80" s="156">
        <f>$F$5*Data!E983</f>
        <v>5665521.2800000003</v>
      </c>
      <c r="N80" s="159">
        <f t="shared" si="6"/>
        <v>132884.6062570182</v>
      </c>
      <c r="O80" s="160">
        <f t="shared" si="7"/>
        <v>432955.25932816078</v>
      </c>
    </row>
    <row r="81" spans="2:15" x14ac:dyDescent="0.15">
      <c r="B81" s="113">
        <v>44994</v>
      </c>
      <c r="C81" s="114"/>
      <c r="D81" s="108">
        <v>-1.0852161537093008E-2</v>
      </c>
      <c r="E81" s="108">
        <v>7.575757575757347E-4</v>
      </c>
      <c r="F81" s="115">
        <v>-1.6419967351969378E-3</v>
      </c>
      <c r="H81" s="48">
        <v>44999</v>
      </c>
      <c r="I81" s="156">
        <f>$D$5*Data!C984</f>
        <v>-3214800</v>
      </c>
      <c r="J81" s="157">
        <f t="shared" si="4"/>
        <v>81534.275001403628</v>
      </c>
      <c r="K81" s="156">
        <f>$E$5*Data!D984</f>
        <v>6420400</v>
      </c>
      <c r="L81" s="158">
        <f t="shared" si="5"/>
        <v>219462.8384580953</v>
      </c>
      <c r="M81" s="156">
        <f>$F$5*Data!E984</f>
        <v>5676136.4800000004</v>
      </c>
      <c r="N81" s="159">
        <f t="shared" si="6"/>
        <v>133133.58540697198</v>
      </c>
      <c r="O81" s="160">
        <f t="shared" si="7"/>
        <v>434130.69886647095</v>
      </c>
    </row>
    <row r="82" spans="2:15" x14ac:dyDescent="0.15">
      <c r="B82" s="113">
        <v>44995</v>
      </c>
      <c r="C82" s="114"/>
      <c r="D82" s="108">
        <v>-9.8920863309353013E-3</v>
      </c>
      <c r="E82" s="108">
        <v>2.2710068130204375E-2</v>
      </c>
      <c r="F82" s="115">
        <v>-3.2895281329875514E-3</v>
      </c>
      <c r="H82" s="48">
        <v>45000</v>
      </c>
      <c r="I82" s="156">
        <f>$D$5*Data!C985</f>
        <v>-3217200</v>
      </c>
      <c r="J82" s="157">
        <f t="shared" si="4"/>
        <v>81595.144187668222</v>
      </c>
      <c r="K82" s="156">
        <f>$E$5*Data!D985</f>
        <v>6090000</v>
      </c>
      <c r="L82" s="158">
        <f t="shared" si="5"/>
        <v>208169.06831502717</v>
      </c>
      <c r="M82" s="156">
        <f>$F$5*Data!E985</f>
        <v>5722388.7999999998</v>
      </c>
      <c r="N82" s="159">
        <f t="shared" si="6"/>
        <v>134218.43197764334</v>
      </c>
      <c r="O82" s="160">
        <f t="shared" si="7"/>
        <v>423982.64448033873</v>
      </c>
    </row>
    <row r="83" spans="2:15" x14ac:dyDescent="0.15">
      <c r="B83" s="113">
        <v>44998</v>
      </c>
      <c r="C83" s="114"/>
      <c r="D83" s="108">
        <v>1.3805631244323546E-2</v>
      </c>
      <c r="E83" s="108">
        <v>3.9476930668640442E-3</v>
      </c>
      <c r="F83" s="115">
        <v>7.3623372022866285E-3</v>
      </c>
      <c r="H83" s="48">
        <v>45001</v>
      </c>
      <c r="I83" s="156">
        <f>$D$5*Data!C986</f>
        <v>-3292200</v>
      </c>
      <c r="J83" s="157">
        <f t="shared" si="4"/>
        <v>83497.306258436307</v>
      </c>
      <c r="K83" s="156">
        <f>$E$5*Data!D986</f>
        <v>6312600.0000000009</v>
      </c>
      <c r="L83" s="158">
        <f t="shared" si="5"/>
        <v>215778.00667412818</v>
      </c>
      <c r="M83" s="156">
        <f>$F$5*Data!E986</f>
        <v>5837640.4000000004</v>
      </c>
      <c r="N83" s="159">
        <f t="shared" si="6"/>
        <v>136921.65428139779</v>
      </c>
      <c r="O83" s="160">
        <f t="shared" si="7"/>
        <v>436196.96721396223</v>
      </c>
    </row>
    <row r="84" spans="2:15" x14ac:dyDescent="0.15">
      <c r="B84" s="113">
        <v>44999</v>
      </c>
      <c r="C84" s="114"/>
      <c r="D84" s="108">
        <v>2.1501523024547442E-3</v>
      </c>
      <c r="E84" s="108">
        <v>2.5804866060457288E-2</v>
      </c>
      <c r="F84" s="115">
        <v>9.8286055182319476E-3</v>
      </c>
      <c r="H84" s="48">
        <v>45002</v>
      </c>
      <c r="I84" s="156">
        <f>$D$5*Data!C987</f>
        <v>-3280200</v>
      </c>
      <c r="J84" s="157">
        <f t="shared" si="4"/>
        <v>83192.960327113411</v>
      </c>
      <c r="K84" s="156">
        <f>$E$5*Data!D987</f>
        <v>6157200</v>
      </c>
      <c r="L84" s="158">
        <f t="shared" si="5"/>
        <v>210466.10631022748</v>
      </c>
      <c r="M84" s="156">
        <f>$F$5*Data!E987</f>
        <v>5780772.7999999998</v>
      </c>
      <c r="N84" s="159">
        <f t="shared" si="6"/>
        <v>135587.82668437538</v>
      </c>
      <c r="O84" s="160">
        <f t="shared" si="7"/>
        <v>429246.89332171623</v>
      </c>
    </row>
    <row r="85" spans="2:15" x14ac:dyDescent="0.15">
      <c r="B85" s="113">
        <v>45000</v>
      </c>
      <c r="C85" s="114"/>
      <c r="D85" s="108">
        <v>1.9667441444661815E-3</v>
      </c>
      <c r="E85" s="108">
        <v>-3.833253473886078E-3</v>
      </c>
      <c r="F85" s="115">
        <v>-8.9843271207495912E-3</v>
      </c>
      <c r="H85" s="48">
        <v>45005</v>
      </c>
      <c r="I85" s="156">
        <f>$D$5*Data!C988</f>
        <v>-3269400</v>
      </c>
      <c r="J85" s="157">
        <f t="shared" si="4"/>
        <v>82919.048988922805</v>
      </c>
      <c r="K85" s="156">
        <f>$E$5*Data!D988</f>
        <v>6249600</v>
      </c>
      <c r="L85" s="158">
        <f t="shared" si="5"/>
        <v>213624.53355362784</v>
      </c>
      <c r="M85" s="156">
        <f>$F$5*Data!E988</f>
        <v>5818684.7999999998</v>
      </c>
      <c r="N85" s="159">
        <f t="shared" si="6"/>
        <v>136477.05133704777</v>
      </c>
      <c r="O85" s="160">
        <f t="shared" si="7"/>
        <v>433020.6338795984</v>
      </c>
    </row>
    <row r="86" spans="2:15" x14ac:dyDescent="0.15">
      <c r="B86" s="113">
        <v>45001</v>
      </c>
      <c r="C86" s="114"/>
      <c r="D86" s="108">
        <v>-2.658815132048542E-2</v>
      </c>
      <c r="E86" s="108">
        <v>-1.1544011544011523E-2</v>
      </c>
      <c r="F86" s="115">
        <v>-1.6746314738934509E-2</v>
      </c>
      <c r="H86" s="48">
        <v>45006</v>
      </c>
      <c r="I86" s="156">
        <f>$D$5*Data!C989</f>
        <v>-3238200</v>
      </c>
      <c r="J86" s="157">
        <f t="shared" si="4"/>
        <v>82127.749567483275</v>
      </c>
      <c r="K86" s="156">
        <f>$E$5*Data!D989</f>
        <v>6494600</v>
      </c>
      <c r="L86" s="158">
        <f t="shared" si="5"/>
        <v>221999.15124446226</v>
      </c>
      <c r="M86" s="156">
        <f>$F$5*Data!E989</f>
        <v>5830058</v>
      </c>
      <c r="N86" s="159">
        <f t="shared" si="6"/>
        <v>136743.8093508633</v>
      </c>
      <c r="O86" s="160">
        <f t="shared" si="7"/>
        <v>440870.71016280883</v>
      </c>
    </row>
    <row r="87" spans="2:15" x14ac:dyDescent="0.15">
      <c r="B87" s="113">
        <v>45002</v>
      </c>
      <c r="C87" s="114"/>
      <c r="D87" s="108">
        <v>-3.2997250229147568E-3</v>
      </c>
      <c r="E87" s="108">
        <v>5.5961070559609194E-3</v>
      </c>
      <c r="F87" s="115">
        <v>-4.0979243128377307E-3</v>
      </c>
      <c r="H87" s="48">
        <v>45007</v>
      </c>
      <c r="I87" s="156">
        <f>$D$5*Data!C990</f>
        <v>-3289800</v>
      </c>
      <c r="J87" s="157">
        <f t="shared" si="4"/>
        <v>83436.437072171728</v>
      </c>
      <c r="K87" s="156">
        <f>$E$5*Data!D990</f>
        <v>6483400</v>
      </c>
      <c r="L87" s="158">
        <f t="shared" si="5"/>
        <v>221616.31157859557</v>
      </c>
      <c r="M87" s="156">
        <f>$F$5*Data!E990</f>
        <v>5777740</v>
      </c>
      <c r="N87" s="159">
        <f t="shared" si="6"/>
        <v>135516.69246495605</v>
      </c>
      <c r="O87" s="160">
        <f t="shared" si="7"/>
        <v>440569.44111572334</v>
      </c>
    </row>
    <row r="88" spans="2:15" x14ac:dyDescent="0.15">
      <c r="B88" s="113">
        <v>45005</v>
      </c>
      <c r="C88" s="114"/>
      <c r="D88" s="108">
        <v>-1.7656796027220922E-2</v>
      </c>
      <c r="E88" s="108">
        <v>-3.8712799419307053E-3</v>
      </c>
      <c r="F88" s="115">
        <v>-3.0859541298318138E-3</v>
      </c>
      <c r="H88" s="48">
        <v>45008</v>
      </c>
      <c r="I88" s="156">
        <f>$D$5*Data!C991</f>
        <v>-3289200</v>
      </c>
      <c r="J88" s="157">
        <f t="shared" si="4"/>
        <v>83421.219775605583</v>
      </c>
      <c r="K88" s="156">
        <f>$E$5*Data!D991</f>
        <v>6388200</v>
      </c>
      <c r="L88" s="158">
        <f t="shared" si="5"/>
        <v>218362.17441872845</v>
      </c>
      <c r="M88" s="156">
        <f>$F$5*Data!E991</f>
        <v>5747410.8799999999</v>
      </c>
      <c r="N88" s="159">
        <f t="shared" si="6"/>
        <v>134805.3240012016</v>
      </c>
      <c r="O88" s="160">
        <f t="shared" si="7"/>
        <v>436588.71819553565</v>
      </c>
    </row>
    <row r="89" spans="2:15" x14ac:dyDescent="0.15">
      <c r="B89" s="113">
        <v>45006</v>
      </c>
      <c r="C89" s="114"/>
      <c r="D89" s="108">
        <v>9.5487736378956356E-3</v>
      </c>
      <c r="E89" s="108">
        <v>-1.0930289045421482E-2</v>
      </c>
      <c r="F89" s="115">
        <v>1.9346831955417976E-3</v>
      </c>
      <c r="H89" s="48">
        <v>45009</v>
      </c>
      <c r="I89" s="156">
        <f>$D$5*Data!C992</f>
        <v>-3289200</v>
      </c>
      <c r="J89" s="157">
        <f t="shared" si="4"/>
        <v>83421.219775605583</v>
      </c>
      <c r="K89" s="156">
        <f>$E$5*Data!D992</f>
        <v>6347600.0000000009</v>
      </c>
      <c r="L89" s="158">
        <f t="shared" si="5"/>
        <v>216974.38062996167</v>
      </c>
      <c r="M89" s="156">
        <f>$F$5*Data!E992</f>
        <v>5789872</v>
      </c>
      <c r="N89" s="159">
        <f t="shared" si="6"/>
        <v>135801.24810660572</v>
      </c>
      <c r="O89" s="160">
        <f t="shared" si="7"/>
        <v>436196.84851217299</v>
      </c>
    </row>
    <row r="90" spans="2:15" x14ac:dyDescent="0.15">
      <c r="B90" s="113">
        <v>45007</v>
      </c>
      <c r="C90" s="114"/>
      <c r="D90" s="108">
        <v>-1.4094955489614369E-2</v>
      </c>
      <c r="E90" s="108">
        <v>-1.5717092337917515E-2</v>
      </c>
      <c r="F90" s="115">
        <v>-1.068484286748117E-2</v>
      </c>
      <c r="H90" s="48">
        <v>45012</v>
      </c>
      <c r="I90" s="156">
        <f>$D$5*Data!C993</f>
        <v>-3286200</v>
      </c>
      <c r="J90" s="157">
        <f t="shared" si="4"/>
        <v>83345.133292774859</v>
      </c>
      <c r="K90" s="156">
        <f>$E$5*Data!D993</f>
        <v>6428800</v>
      </c>
      <c r="L90" s="158">
        <f t="shared" si="5"/>
        <v>219749.96820749535</v>
      </c>
      <c r="M90" s="156">
        <f>$F$5*Data!E993</f>
        <v>6236471.5200000005</v>
      </c>
      <c r="N90" s="159">
        <f t="shared" si="6"/>
        <v>146276.22444801897</v>
      </c>
      <c r="O90" s="160">
        <f t="shared" si="7"/>
        <v>449371.32594828919</v>
      </c>
    </row>
    <row r="91" spans="2:15" x14ac:dyDescent="0.15">
      <c r="B91" s="113">
        <v>45008</v>
      </c>
      <c r="C91" s="114"/>
      <c r="D91" s="108">
        <v>1.8811136192642408E-4</v>
      </c>
      <c r="E91" s="108">
        <v>-1.1976047904191489E-2</v>
      </c>
      <c r="F91" s="115">
        <v>-1.379316518203022E-2</v>
      </c>
      <c r="H91" s="48">
        <v>45013</v>
      </c>
      <c r="I91" s="156">
        <f>$D$5*Data!C994</f>
        <v>-3307800</v>
      </c>
      <c r="J91" s="157">
        <f t="shared" si="4"/>
        <v>83892.955969156072</v>
      </c>
      <c r="K91" s="156">
        <f>$E$5*Data!D994</f>
        <v>6456800</v>
      </c>
      <c r="L91" s="158">
        <f t="shared" si="5"/>
        <v>220707.0673721621</v>
      </c>
      <c r="M91" s="156">
        <f>$F$5*Data!E994</f>
        <v>6328976</v>
      </c>
      <c r="N91" s="159">
        <f t="shared" si="6"/>
        <v>148445.9138365672</v>
      </c>
      <c r="O91" s="160">
        <f t="shared" si="7"/>
        <v>453045.93717788538</v>
      </c>
    </row>
    <row r="92" spans="2:15" x14ac:dyDescent="0.15">
      <c r="B92" s="113">
        <v>45009</v>
      </c>
      <c r="C92" s="114"/>
      <c r="D92" s="108">
        <v>9.7799511002443218E-3</v>
      </c>
      <c r="E92" s="108">
        <v>-1.1363636363636465E-2</v>
      </c>
      <c r="F92" s="115">
        <v>-9.7637372160347402E-3</v>
      </c>
      <c r="H92" s="48">
        <v>45014</v>
      </c>
      <c r="I92" s="156">
        <f>$D$5*Data!C995</f>
        <v>-3360000</v>
      </c>
      <c r="J92" s="157">
        <f t="shared" si="4"/>
        <v>85216.860770410669</v>
      </c>
      <c r="K92" s="156">
        <f>$E$5*Data!D995</f>
        <v>6519800</v>
      </c>
      <c r="L92" s="158">
        <f t="shared" si="5"/>
        <v>222860.5404926624</v>
      </c>
      <c r="M92" s="156">
        <f>$F$5*Data!E995</f>
        <v>6293338.4000000004</v>
      </c>
      <c r="N92" s="159">
        <f t="shared" si="6"/>
        <v>147610.03515746619</v>
      </c>
      <c r="O92" s="160">
        <f t="shared" si="7"/>
        <v>455687.43642053928</v>
      </c>
    </row>
    <row r="93" spans="2:15" x14ac:dyDescent="0.15">
      <c r="B93" s="113">
        <v>45012</v>
      </c>
      <c r="C93" s="114"/>
      <c r="D93" s="108">
        <v>-2.7938163531383564E-3</v>
      </c>
      <c r="E93" s="108">
        <v>-2.7841634738186349E-2</v>
      </c>
      <c r="F93" s="115">
        <v>-9.1939201867405895E-3</v>
      </c>
      <c r="H93" s="48">
        <v>45015</v>
      </c>
      <c r="I93" s="156">
        <f>$D$5*Data!C996</f>
        <v>-3322200</v>
      </c>
      <c r="J93" s="157">
        <f t="shared" si="4"/>
        <v>84258.171086743547</v>
      </c>
      <c r="K93" s="156">
        <f>$E$5*Data!D996</f>
        <v>6535200</v>
      </c>
      <c r="L93" s="158">
        <f t="shared" si="5"/>
        <v>223386.94503322916</v>
      </c>
      <c r="M93" s="156">
        <f>$F$5*Data!E996</f>
        <v>6319876.7999999998</v>
      </c>
      <c r="N93" s="159">
        <f t="shared" si="6"/>
        <v>148232.49241433686</v>
      </c>
      <c r="O93" s="160">
        <f t="shared" si="7"/>
        <v>455877.60853430955</v>
      </c>
    </row>
    <row r="94" spans="2:15" x14ac:dyDescent="0.15">
      <c r="B94" s="113">
        <v>45013</v>
      </c>
      <c r="C94" s="114"/>
      <c r="D94" s="108">
        <v>-5.2297347777362502E-3</v>
      </c>
      <c r="E94" s="108">
        <v>-2.6537046768260741E-2</v>
      </c>
      <c r="F94" s="115">
        <v>-5.1102609459631188E-3</v>
      </c>
      <c r="H94" s="48">
        <v>45016</v>
      </c>
      <c r="I94" s="156">
        <f>$D$5*Data!C997</f>
        <v>-3343800</v>
      </c>
      <c r="J94" s="157">
        <f t="shared" si="4"/>
        <v>84805.993763124759</v>
      </c>
      <c r="K94" s="156">
        <f>$E$5*Data!D997</f>
        <v>6568800</v>
      </c>
      <c r="L94" s="158">
        <f t="shared" si="5"/>
        <v>224535.46403082929</v>
      </c>
      <c r="M94" s="156">
        <f>$F$5*Data!E997</f>
        <v>6350964.8000000007</v>
      </c>
      <c r="N94" s="159">
        <f t="shared" si="6"/>
        <v>148961.66038232273</v>
      </c>
      <c r="O94" s="160">
        <f t="shared" si="7"/>
        <v>458303.11817627674</v>
      </c>
    </row>
    <row r="95" spans="2:15" x14ac:dyDescent="0.15">
      <c r="B95" s="113">
        <v>45014</v>
      </c>
      <c r="C95" s="114"/>
      <c r="D95" s="108">
        <v>-1.8775816748028973E-3</v>
      </c>
      <c r="E95" s="108">
        <v>-2.0782726045883826E-2</v>
      </c>
      <c r="F95" s="115">
        <v>5.5421138614883958E-3</v>
      </c>
      <c r="H95" s="48">
        <v>45019</v>
      </c>
      <c r="I95" s="156">
        <f>$D$5*Data!C998</f>
        <v>-3363000</v>
      </c>
      <c r="J95" s="157">
        <f t="shared" si="4"/>
        <v>85292.947253241378</v>
      </c>
      <c r="K95" s="156">
        <f>$E$5*Data!D998</f>
        <v>6514200</v>
      </c>
      <c r="L95" s="158">
        <f t="shared" si="5"/>
        <v>222669.12065972903</v>
      </c>
      <c r="M95" s="156">
        <f>$F$5*Data!E998</f>
        <v>6397974.8800000008</v>
      </c>
      <c r="N95" s="159">
        <f t="shared" si="6"/>
        <v>150064.28018766409</v>
      </c>
      <c r="O95" s="160">
        <f t="shared" si="7"/>
        <v>458026.34810063447</v>
      </c>
    </row>
    <row r="96" spans="2:15" x14ac:dyDescent="0.15">
      <c r="B96" s="113">
        <v>45015</v>
      </c>
      <c r="C96" s="114"/>
      <c r="D96" s="108">
        <v>-5.2671181339352113E-3</v>
      </c>
      <c r="E96" s="108">
        <v>-1.8467475192943783E-2</v>
      </c>
      <c r="F96" s="115">
        <v>5.7802677067635422E-3</v>
      </c>
      <c r="H96" s="48">
        <v>45020</v>
      </c>
      <c r="I96" s="156">
        <f>$D$5*Data!C999</f>
        <v>-3339000</v>
      </c>
      <c r="J96" s="157">
        <f t="shared" si="4"/>
        <v>84684.255390595601</v>
      </c>
      <c r="K96" s="156">
        <f>$E$5*Data!D999</f>
        <v>6577200</v>
      </c>
      <c r="L96" s="158">
        <f t="shared" si="5"/>
        <v>224822.59378022933</v>
      </c>
      <c r="M96" s="156">
        <f>$F$5*Data!E999</f>
        <v>6429821.2000000002</v>
      </c>
      <c r="N96" s="159">
        <f t="shared" si="6"/>
        <v>150811.23452510062</v>
      </c>
      <c r="O96" s="160">
        <f t="shared" si="7"/>
        <v>460318.08369592554</v>
      </c>
    </row>
    <row r="97" spans="2:15" x14ac:dyDescent="0.15">
      <c r="B97" s="113">
        <v>45016</v>
      </c>
      <c r="C97" s="114"/>
      <c r="D97" s="108">
        <v>7.5642965204236745E-3</v>
      </c>
      <c r="E97" s="108">
        <v>1.4883459702330848E-2</v>
      </c>
      <c r="F97" s="115">
        <v>1.3365523591002404E-3</v>
      </c>
      <c r="H97" s="48">
        <v>45021</v>
      </c>
      <c r="I97" s="156">
        <f>$D$5*Data!C1000</f>
        <v>-3385200</v>
      </c>
      <c r="J97" s="157">
        <f t="shared" si="4"/>
        <v>85855.987226188736</v>
      </c>
      <c r="K97" s="156">
        <f>$E$5*Data!D1000</f>
        <v>6514200</v>
      </c>
      <c r="L97" s="158">
        <f t="shared" si="5"/>
        <v>222669.12065972903</v>
      </c>
      <c r="M97" s="156">
        <f>$F$5*Data!E1000</f>
        <v>6537490.4000000004</v>
      </c>
      <c r="N97" s="159">
        <f t="shared" si="6"/>
        <v>153336.61189832058</v>
      </c>
      <c r="O97" s="160">
        <f t="shared" si="7"/>
        <v>461861.71978423838</v>
      </c>
    </row>
    <row r="98" spans="2:15" x14ac:dyDescent="0.15">
      <c r="B98" s="113">
        <v>45019</v>
      </c>
      <c r="C98" s="114"/>
      <c r="D98" s="108">
        <v>4.8798798798799226E-3</v>
      </c>
      <c r="E98" s="108">
        <v>1.2174875484227909E-2</v>
      </c>
      <c r="F98" s="115">
        <v>8.1420448164184478E-3</v>
      </c>
      <c r="H98" s="48">
        <v>45022</v>
      </c>
      <c r="I98" s="156">
        <f>$D$5*Data!C1001</f>
        <v>-3411600</v>
      </c>
      <c r="J98" s="157">
        <f t="shared" si="4"/>
        <v>86525.548275099107</v>
      </c>
      <c r="K98" s="156">
        <f>$E$5*Data!D1001</f>
        <v>6595400</v>
      </c>
      <c r="L98" s="158">
        <f t="shared" si="5"/>
        <v>225444.70823726273</v>
      </c>
      <c r="M98" s="156">
        <f>$F$5*Data!E1001</f>
        <v>6604214.3999999994</v>
      </c>
      <c r="N98" s="159">
        <f t="shared" si="6"/>
        <v>154901.6210174626</v>
      </c>
      <c r="O98" s="160">
        <f t="shared" si="7"/>
        <v>466871.8775298245</v>
      </c>
    </row>
    <row r="99" spans="2:15" x14ac:dyDescent="0.15">
      <c r="B99" s="113">
        <v>45020</v>
      </c>
      <c r="C99" s="114"/>
      <c r="D99" s="108">
        <v>-5.7900635039223047E-3</v>
      </c>
      <c r="E99" s="108">
        <v>2.7337342810285215E-4</v>
      </c>
      <c r="F99" s="115">
        <v>5.9579477928379809E-3</v>
      </c>
      <c r="H99" s="48">
        <v>45027</v>
      </c>
      <c r="I99" s="156">
        <f>$D$5*Data!C1002</f>
        <v>-3402600</v>
      </c>
      <c r="J99" s="157">
        <f t="shared" si="4"/>
        <v>86297.288826606949</v>
      </c>
      <c r="K99" s="156">
        <f>$E$5*Data!D1002</f>
        <v>6615000</v>
      </c>
      <c r="L99" s="158">
        <f t="shared" si="5"/>
        <v>226114.6776525295</v>
      </c>
      <c r="M99" s="156">
        <f>$F$5*Data!E1002</f>
        <v>6585258.8000000007</v>
      </c>
      <c r="N99" s="159">
        <f t="shared" si="6"/>
        <v>154457.01807311262</v>
      </c>
      <c r="O99" s="160">
        <f t="shared" si="7"/>
        <v>466868.98455224908</v>
      </c>
    </row>
    <row r="100" spans="2:15" x14ac:dyDescent="0.15">
      <c r="B100" s="113">
        <v>45021</v>
      </c>
      <c r="C100" s="114"/>
      <c r="D100" s="108">
        <v>9.5810633101636178E-3</v>
      </c>
      <c r="E100" s="108">
        <v>3.1702650997540216E-2</v>
      </c>
      <c r="F100" s="115">
        <v>1.3029687318609762E-2</v>
      </c>
      <c r="H100" s="48">
        <v>45028</v>
      </c>
      <c r="I100" s="156">
        <f>$D$5*Data!C1003</f>
        <v>-3388200</v>
      </c>
      <c r="J100" s="157">
        <f t="shared" si="4"/>
        <v>85932.073709019474</v>
      </c>
      <c r="K100" s="156">
        <f>$E$5*Data!D1003</f>
        <v>6616400</v>
      </c>
      <c r="L100" s="158">
        <f t="shared" si="5"/>
        <v>226162.53261076284</v>
      </c>
      <c r="M100" s="156">
        <f>$F$5*Data!E1003</f>
        <v>6577676.4000000004</v>
      </c>
      <c r="N100" s="159">
        <f t="shared" si="6"/>
        <v>154279.17314257813</v>
      </c>
      <c r="O100" s="160">
        <f t="shared" si="7"/>
        <v>466373.77946236043</v>
      </c>
    </row>
    <row r="101" spans="2:15" x14ac:dyDescent="0.15">
      <c r="B101" s="113">
        <v>45022</v>
      </c>
      <c r="C101" s="114"/>
      <c r="D101" s="108">
        <v>-3.9077037588388652E-3</v>
      </c>
      <c r="E101" s="108">
        <v>-1.5364238410595976E-2</v>
      </c>
      <c r="F101" s="115">
        <v>-8.055154414128296E-3</v>
      </c>
      <c r="H101" s="48">
        <v>45029</v>
      </c>
      <c r="I101" s="156">
        <f>$D$5*Data!C1004</f>
        <v>-3348600</v>
      </c>
      <c r="J101" s="157">
        <f t="shared" si="4"/>
        <v>84927.732135653918</v>
      </c>
      <c r="K101" s="156">
        <f>$E$5*Data!D1004</f>
        <v>6589800</v>
      </c>
      <c r="L101" s="158">
        <f t="shared" si="5"/>
        <v>225253.28840432936</v>
      </c>
      <c r="M101" s="156">
        <f>$F$5*Data!E1004</f>
        <v>6604973.1200000001</v>
      </c>
      <c r="N101" s="159">
        <f t="shared" si="6"/>
        <v>154919.41676889948</v>
      </c>
      <c r="O101" s="160">
        <f t="shared" si="7"/>
        <v>465100.43730888277</v>
      </c>
    </row>
    <row r="102" spans="2:15" x14ac:dyDescent="0.15">
      <c r="B102" s="113">
        <v>45027</v>
      </c>
      <c r="C102" s="114"/>
      <c r="D102" s="108">
        <v>-6.7252008219689241E-3</v>
      </c>
      <c r="E102" s="108">
        <v>-2.4751143395211228E-2</v>
      </c>
      <c r="F102" s="115">
        <v>-1.0608934171249973E-2</v>
      </c>
      <c r="H102" s="48">
        <v>45030</v>
      </c>
      <c r="I102" s="156">
        <f>$D$5*Data!C1005</f>
        <v>-3389400</v>
      </c>
      <c r="J102" s="157">
        <f t="shared" si="4"/>
        <v>85962.508302151764</v>
      </c>
      <c r="K102" s="156">
        <f>$E$5*Data!D1005</f>
        <v>6213200</v>
      </c>
      <c r="L102" s="158">
        <f t="shared" si="5"/>
        <v>212380.30463956101</v>
      </c>
      <c r="M102" s="156">
        <f>$F$5*Data!E1005</f>
        <v>6630752.7999999998</v>
      </c>
      <c r="N102" s="159">
        <f t="shared" si="6"/>
        <v>155524.07827433327</v>
      </c>
      <c r="O102" s="160">
        <f t="shared" si="7"/>
        <v>453866.891216046</v>
      </c>
    </row>
    <row r="103" spans="2:15" x14ac:dyDescent="0.15">
      <c r="B103" s="113">
        <v>45028</v>
      </c>
      <c r="C103" s="114"/>
      <c r="D103" s="108">
        <v>-3.0092157231522698E-3</v>
      </c>
      <c r="E103" s="108">
        <v>-1.5999999999999903E-2</v>
      </c>
      <c r="F103" s="115">
        <v>0</v>
      </c>
      <c r="H103" s="48">
        <v>45033</v>
      </c>
      <c r="I103" s="156">
        <f>$D$5*Data!C1006</f>
        <v>-3408000</v>
      </c>
      <c r="J103" s="157">
        <f t="shared" si="4"/>
        <v>86434.244495702253</v>
      </c>
      <c r="K103" s="156">
        <f>$E$5*Data!D1006</f>
        <v>5972399.9999999991</v>
      </c>
      <c r="L103" s="158">
        <f t="shared" si="5"/>
        <v>204149.25182342657</v>
      </c>
      <c r="M103" s="156">
        <f>$F$5*Data!E1006</f>
        <v>6680037.6000000006</v>
      </c>
      <c r="N103" s="159">
        <f t="shared" si="6"/>
        <v>156680.051558835</v>
      </c>
      <c r="O103" s="160">
        <f t="shared" si="7"/>
        <v>447263.54787796381</v>
      </c>
    </row>
    <row r="104" spans="2:15" x14ac:dyDescent="0.15">
      <c r="B104" s="113">
        <v>45029</v>
      </c>
      <c r="C104" s="114"/>
      <c r="D104" s="108">
        <v>-3.7728730428210344E-4</v>
      </c>
      <c r="E104" s="108">
        <v>-1.317633865993828E-2</v>
      </c>
      <c r="F104" s="115">
        <v>3.9708805815275028E-4</v>
      </c>
      <c r="H104" s="48">
        <v>45034</v>
      </c>
      <c r="I104" s="156">
        <f>$D$5*Data!C1007</f>
        <v>-3420000</v>
      </c>
      <c r="J104" s="157">
        <f t="shared" si="4"/>
        <v>86738.590427025149</v>
      </c>
      <c r="K104" s="156">
        <f>$E$5*Data!D1007</f>
        <v>6193600</v>
      </c>
      <c r="L104" s="158">
        <f t="shared" si="5"/>
        <v>211710.33522429428</v>
      </c>
      <c r="M104" s="156">
        <f>$F$5*Data!E1007</f>
        <v>6651983.6799999997</v>
      </c>
      <c r="N104" s="159">
        <f t="shared" si="6"/>
        <v>156022.04783262429</v>
      </c>
      <c r="O104" s="160">
        <f t="shared" si="7"/>
        <v>454470.97348394373</v>
      </c>
    </row>
    <row r="105" spans="2:15" x14ac:dyDescent="0.15">
      <c r="B105" s="113">
        <v>45030</v>
      </c>
      <c r="C105" s="114"/>
      <c r="D105" s="108">
        <v>-2.2645782223061905E-3</v>
      </c>
      <c r="E105" s="108">
        <v>-1.1647727272727337E-2</v>
      </c>
      <c r="F105" s="115">
        <v>2.3818618844018147E-3</v>
      </c>
      <c r="H105" s="48">
        <v>45035</v>
      </c>
      <c r="I105" s="156">
        <f>$D$5*Data!C1008</f>
        <v>-3429000</v>
      </c>
      <c r="J105" s="157">
        <f t="shared" si="4"/>
        <v>86966.849875517306</v>
      </c>
      <c r="K105" s="156">
        <f>$E$5*Data!D1008</f>
        <v>6235600</v>
      </c>
      <c r="L105" s="158">
        <f t="shared" si="5"/>
        <v>213145.98397129448</v>
      </c>
      <c r="M105" s="156">
        <f>$F$5*Data!E1008</f>
        <v>6690652.8000000007</v>
      </c>
      <c r="N105" s="159">
        <f t="shared" si="6"/>
        <v>156929.03070878878</v>
      </c>
      <c r="O105" s="160">
        <f t="shared" si="7"/>
        <v>457041.86455560056</v>
      </c>
    </row>
    <row r="106" spans="2:15" x14ac:dyDescent="0.15">
      <c r="B106" s="113">
        <v>45033</v>
      </c>
      <c r="C106" s="114"/>
      <c r="D106" s="108">
        <v>3.7828636277663641E-3</v>
      </c>
      <c r="E106" s="108">
        <v>4.5990227076746493E-3</v>
      </c>
      <c r="F106" s="115">
        <v>1.3212575095500334E-4</v>
      </c>
      <c r="H106" s="48">
        <v>45036</v>
      </c>
      <c r="I106" s="156">
        <f>$D$5*Data!C1009</f>
        <v>-3442200</v>
      </c>
      <c r="J106" s="157">
        <f t="shared" si="4"/>
        <v>87301.630399972506</v>
      </c>
      <c r="K106" s="156">
        <f>$E$5*Data!D1009</f>
        <v>6312600.0000000009</v>
      </c>
      <c r="L106" s="158">
        <f t="shared" si="5"/>
        <v>215778.00667412818</v>
      </c>
      <c r="M106" s="156">
        <f>$F$5*Data!E1009</f>
        <v>6683829.6000000006</v>
      </c>
      <c r="N106" s="159">
        <f t="shared" si="6"/>
        <v>156768.99278807463</v>
      </c>
      <c r="O106" s="160">
        <f t="shared" si="7"/>
        <v>459848.62986217526</v>
      </c>
    </row>
    <row r="107" spans="2:15" x14ac:dyDescent="0.15">
      <c r="B107" s="113">
        <v>45034</v>
      </c>
      <c r="C107" s="114"/>
      <c r="D107" s="108">
        <v>-1.0928961748633892E-2</v>
      </c>
      <c r="E107" s="108">
        <v>8.0114449213160022E-3</v>
      </c>
      <c r="F107" s="115">
        <v>-2.7719066848052032E-3</v>
      </c>
      <c r="H107" s="48">
        <v>45037</v>
      </c>
      <c r="I107" s="156">
        <f>$D$5*Data!C1010</f>
        <v>-3489000</v>
      </c>
      <c r="J107" s="157">
        <f t="shared" si="4"/>
        <v>88488.579532131786</v>
      </c>
      <c r="K107" s="156">
        <f>$E$5*Data!D1010</f>
        <v>6252399.9999999991</v>
      </c>
      <c r="L107" s="158">
        <f t="shared" si="5"/>
        <v>213720.24347009449</v>
      </c>
      <c r="M107" s="156">
        <f>$F$5*Data!E1010</f>
        <v>6741455.2000000002</v>
      </c>
      <c r="N107" s="159">
        <f t="shared" si="6"/>
        <v>158120.59924895875</v>
      </c>
      <c r="O107" s="160">
        <f t="shared" si="7"/>
        <v>460329.42225118505</v>
      </c>
    </row>
    <row r="108" spans="2:15" x14ac:dyDescent="0.15">
      <c r="B108" s="113">
        <v>45035</v>
      </c>
      <c r="C108" s="114"/>
      <c r="D108" s="108">
        <v>6.4774242712897223E-3</v>
      </c>
      <c r="E108" s="108">
        <v>2.9236446210616052E-2</v>
      </c>
      <c r="F108" s="115">
        <v>5.8238388597331436E-3</v>
      </c>
      <c r="H108" s="48">
        <v>45040</v>
      </c>
      <c r="I108" s="156">
        <f>$D$5*Data!C1011</f>
        <v>-3439800</v>
      </c>
      <c r="J108" s="157">
        <f t="shared" si="4"/>
        <v>87240.761213707912</v>
      </c>
      <c r="K108" s="156">
        <f>$E$5*Data!D1011</f>
        <v>6284600</v>
      </c>
      <c r="L108" s="158">
        <f t="shared" si="5"/>
        <v>214820.90750946137</v>
      </c>
      <c r="M108" s="156">
        <f>$F$5*Data!E1011</f>
        <v>6786948.7999999998</v>
      </c>
      <c r="N108" s="159">
        <f t="shared" si="6"/>
        <v>159187.65006819321</v>
      </c>
      <c r="O108" s="160">
        <f t="shared" si="7"/>
        <v>461249.31879136252</v>
      </c>
    </row>
    <row r="109" spans="2:15" x14ac:dyDescent="0.15">
      <c r="B109" s="113">
        <v>45036</v>
      </c>
      <c r="C109" s="114"/>
      <c r="D109" s="108">
        <v>1.7982207079310975E-2</v>
      </c>
      <c r="E109" s="108">
        <v>1.0479867622724903E-2</v>
      </c>
      <c r="F109" s="115">
        <v>1.3159668665619462E-2</v>
      </c>
      <c r="H109" s="48">
        <v>45041</v>
      </c>
      <c r="I109" s="156">
        <f>$D$5*Data!C1012</f>
        <v>-3465600</v>
      </c>
      <c r="J109" s="157">
        <f t="shared" si="4"/>
        <v>87895.104966052138</v>
      </c>
      <c r="K109" s="156">
        <f>$E$5*Data!D1012</f>
        <v>6237000</v>
      </c>
      <c r="L109" s="158">
        <f t="shared" si="5"/>
        <v>213193.83892952782</v>
      </c>
      <c r="M109" s="156">
        <f>$F$5*Data!E1012</f>
        <v>7060671.2000000002</v>
      </c>
      <c r="N109" s="159">
        <f t="shared" si="6"/>
        <v>165607.79952136517</v>
      </c>
      <c r="O109" s="160">
        <f t="shared" si="7"/>
        <v>466696.7434169451</v>
      </c>
    </row>
    <row r="110" spans="2:15" x14ac:dyDescent="0.15">
      <c r="B110" s="113">
        <v>45037</v>
      </c>
      <c r="C110" s="114"/>
      <c r="D110" s="108">
        <v>2.0453700260318897E-3</v>
      </c>
      <c r="E110" s="108">
        <v>2.7292576419213344E-3</v>
      </c>
      <c r="F110" s="115">
        <v>3.8966428970170774E-3</v>
      </c>
      <c r="H110" s="48">
        <v>45042</v>
      </c>
      <c r="I110" s="156">
        <f>$D$5*Data!C1013</f>
        <v>-3451200</v>
      </c>
      <c r="J110" s="157">
        <f t="shared" si="4"/>
        <v>87529.889848464678</v>
      </c>
      <c r="K110" s="156">
        <f>$E$5*Data!D1013</f>
        <v>6224400</v>
      </c>
      <c r="L110" s="158">
        <f t="shared" si="5"/>
        <v>212763.14430542773</v>
      </c>
      <c r="M110" s="156">
        <f>$F$5*Data!E1013</f>
        <v>6949969.5999999996</v>
      </c>
      <c r="N110" s="159">
        <f t="shared" si="6"/>
        <v>163011.29731071211</v>
      </c>
      <c r="O110" s="160">
        <f t="shared" si="7"/>
        <v>463304.33146460453</v>
      </c>
    </row>
    <row r="111" spans="2:15" x14ac:dyDescent="0.15">
      <c r="B111" s="113">
        <v>45040</v>
      </c>
      <c r="C111" s="114"/>
      <c r="D111" s="108">
        <v>-1.2803859714232702E-2</v>
      </c>
      <c r="E111" s="108">
        <v>1.2520413718018597E-2</v>
      </c>
      <c r="F111" s="115">
        <v>-6.5985396597318946E-3</v>
      </c>
      <c r="H111" s="48">
        <v>45043</v>
      </c>
      <c r="I111" s="156">
        <f>$D$5*Data!C1014</f>
        <v>-3411000</v>
      </c>
      <c r="J111" s="157">
        <f t="shared" si="4"/>
        <v>86510.330978532962</v>
      </c>
      <c r="K111" s="156">
        <f>$E$5*Data!D1014</f>
        <v>6221600</v>
      </c>
      <c r="L111" s="158">
        <f t="shared" si="5"/>
        <v>212667.43438896106</v>
      </c>
      <c r="M111" s="156">
        <f>$F$5*Data!E1014</f>
        <v>6926463.5999999996</v>
      </c>
      <c r="N111" s="159">
        <f t="shared" si="6"/>
        <v>162459.96489127452</v>
      </c>
      <c r="O111" s="160">
        <f t="shared" si="7"/>
        <v>461637.73025876854</v>
      </c>
    </row>
    <row r="112" spans="2:15" x14ac:dyDescent="0.15">
      <c r="B112" s="113">
        <v>45041</v>
      </c>
      <c r="C112" s="114"/>
      <c r="D112" s="108">
        <v>-5.0751879699248992E-3</v>
      </c>
      <c r="E112" s="108">
        <v>4.3010752688170673E-3</v>
      </c>
      <c r="F112" s="115">
        <v>-7.5540593037353165E-3</v>
      </c>
      <c r="H112" s="48">
        <v>45044</v>
      </c>
      <c r="I112" s="156">
        <f>$D$5*Data!C1015</f>
        <v>-3435600</v>
      </c>
      <c r="J112" s="157">
        <f t="shared" si="4"/>
        <v>87134.240137744913</v>
      </c>
      <c r="K112" s="156">
        <f>$E$5*Data!D1015</f>
        <v>6280400</v>
      </c>
      <c r="L112" s="158">
        <f t="shared" si="5"/>
        <v>214677.34263476133</v>
      </c>
      <c r="M112" s="156">
        <f>$F$5*Data!E1015</f>
        <v>6909782.7199999997</v>
      </c>
      <c r="N112" s="159">
        <f t="shared" si="6"/>
        <v>162068.71542608488</v>
      </c>
      <c r="O112" s="160">
        <f t="shared" si="7"/>
        <v>463880.2981985911</v>
      </c>
    </row>
    <row r="113" spans="2:15" x14ac:dyDescent="0.15">
      <c r="B113" s="113">
        <v>45042</v>
      </c>
      <c r="C113" s="114"/>
      <c r="D113" s="108">
        <v>-4.9121481201586104E-3</v>
      </c>
      <c r="E113" s="108">
        <v>4.8179871520341866E-3</v>
      </c>
      <c r="F113" s="115">
        <v>4.7243385822137718E-3</v>
      </c>
      <c r="H113" s="48">
        <v>45048</v>
      </c>
      <c r="I113" s="156">
        <f>$D$5*Data!C1016</f>
        <v>-3436800</v>
      </c>
      <c r="J113" s="157">
        <f t="shared" si="4"/>
        <v>87164.674730877203</v>
      </c>
      <c r="K113" s="156">
        <f>$E$5*Data!D1016</f>
        <v>6199200</v>
      </c>
      <c r="L113" s="158">
        <f t="shared" si="5"/>
        <v>211901.75505722765</v>
      </c>
      <c r="M113" s="156">
        <f>$F$5*Data!E1016</f>
        <v>6992430.3999999994</v>
      </c>
      <c r="N113" s="159">
        <f t="shared" si="6"/>
        <v>164007.21391052724</v>
      </c>
      <c r="O113" s="160">
        <f t="shared" si="7"/>
        <v>463073.64369863208</v>
      </c>
    </row>
    <row r="114" spans="2:15" x14ac:dyDescent="0.15">
      <c r="B114" s="113">
        <v>45043</v>
      </c>
      <c r="C114" s="114"/>
      <c r="D114" s="108">
        <v>1.6897664704765614E-2</v>
      </c>
      <c r="E114" s="108">
        <v>1.3585508790623368E-2</v>
      </c>
      <c r="F114" s="115">
        <v>1.8547619687457662E-2</v>
      </c>
      <c r="H114" s="48">
        <v>45049</v>
      </c>
      <c r="I114" s="156">
        <f>$D$5*Data!C1017</f>
        <v>-3483600</v>
      </c>
      <c r="J114" s="157">
        <f t="shared" si="4"/>
        <v>88351.623863036497</v>
      </c>
      <c r="K114" s="156">
        <f>$E$5*Data!D1017</f>
        <v>6269200</v>
      </c>
      <c r="L114" s="158">
        <f t="shared" si="5"/>
        <v>214294.50296889461</v>
      </c>
      <c r="M114" s="156">
        <f>$F$5*Data!E1017</f>
        <v>7014419.2000000002</v>
      </c>
      <c r="N114" s="159">
        <f t="shared" si="6"/>
        <v>164522.96045628274</v>
      </c>
      <c r="O114" s="160">
        <f t="shared" si="7"/>
        <v>467169.08728821389</v>
      </c>
    </row>
    <row r="115" spans="2:15" x14ac:dyDescent="0.15">
      <c r="B115" s="113">
        <v>45044</v>
      </c>
      <c r="C115" s="114"/>
      <c r="D115" s="108">
        <v>9.7087378640776656E-3</v>
      </c>
      <c r="E115" s="108">
        <v>3.6793692509855536E-3</v>
      </c>
      <c r="F115" s="115">
        <v>-1.7954555356181068E-3</v>
      </c>
      <c r="H115" s="48">
        <v>45050</v>
      </c>
      <c r="I115" s="156">
        <f>$D$5*Data!C1018</f>
        <v>-3468000</v>
      </c>
      <c r="J115" s="157">
        <f t="shared" si="4"/>
        <v>87955.974152316732</v>
      </c>
      <c r="K115" s="156">
        <f>$E$5*Data!D1018</f>
        <v>6154400</v>
      </c>
      <c r="L115" s="158">
        <f t="shared" si="5"/>
        <v>210370.39639376075</v>
      </c>
      <c r="M115" s="156">
        <f>$F$5*Data!E1018</f>
        <v>7028067.6000000006</v>
      </c>
      <c r="N115" s="159">
        <f t="shared" si="6"/>
        <v>164843.08320764208</v>
      </c>
      <c r="O115" s="160">
        <f t="shared" si="7"/>
        <v>463169.45375371957</v>
      </c>
    </row>
    <row r="116" spans="2:15" x14ac:dyDescent="0.15">
      <c r="B116" s="113">
        <v>45048</v>
      </c>
      <c r="C116" s="114"/>
      <c r="D116" s="108">
        <v>1.8491124260355818E-3</v>
      </c>
      <c r="E116" s="108">
        <v>2.3566378633150808E-3</v>
      </c>
      <c r="F116" s="115">
        <v>1.027758033358217E-2</v>
      </c>
      <c r="H116" s="48">
        <v>45051</v>
      </c>
      <c r="I116" s="156">
        <f>$D$5*Data!C1019</f>
        <v>-3493800</v>
      </c>
      <c r="J116" s="157">
        <f t="shared" si="4"/>
        <v>88610.317904660944</v>
      </c>
      <c r="K116" s="156">
        <f>$E$5*Data!D1019</f>
        <v>6214600</v>
      </c>
      <c r="L116" s="158">
        <f t="shared" si="5"/>
        <v>212428.15959779435</v>
      </c>
      <c r="M116" s="156">
        <f>$F$5*Data!E1019</f>
        <v>7067495.1999999993</v>
      </c>
      <c r="N116" s="159">
        <f t="shared" si="6"/>
        <v>165767.85620605169</v>
      </c>
      <c r="O116" s="160">
        <f t="shared" si="7"/>
        <v>466806.33370850701</v>
      </c>
    </row>
    <row r="117" spans="2:15" x14ac:dyDescent="0.15">
      <c r="B117" s="113">
        <v>45049</v>
      </c>
      <c r="C117" s="114"/>
      <c r="D117" s="108">
        <v>-9.7822074566260575E-3</v>
      </c>
      <c r="E117" s="108">
        <v>8.8819226750260771E-3</v>
      </c>
      <c r="F117" s="115">
        <v>-1.2718966125169207E-4</v>
      </c>
      <c r="H117" s="48">
        <v>45054</v>
      </c>
      <c r="I117" s="156">
        <f>$D$5*Data!C1020</f>
        <v>-3491400</v>
      </c>
      <c r="J117" s="157">
        <f t="shared" si="4"/>
        <v>88549.448718396365</v>
      </c>
      <c r="K117" s="156">
        <f>$E$5*Data!D1020</f>
        <v>6287399.9999999991</v>
      </c>
      <c r="L117" s="158">
        <f t="shared" si="5"/>
        <v>214916.61742592801</v>
      </c>
      <c r="M117" s="156">
        <f>$F$5*Data!E1020</f>
        <v>7105407.1999999993</v>
      </c>
      <c r="N117" s="159">
        <f t="shared" si="6"/>
        <v>166657.0808587241</v>
      </c>
      <c r="O117" s="160">
        <f t="shared" si="7"/>
        <v>470123.14700304845</v>
      </c>
    </row>
    <row r="118" spans="2:15" x14ac:dyDescent="0.15">
      <c r="B118" s="113">
        <v>45050</v>
      </c>
      <c r="C118" s="114"/>
      <c r="D118" s="108">
        <v>4.2870456663561818E-3</v>
      </c>
      <c r="E118" s="108">
        <v>-2.3562920766442175E-2</v>
      </c>
      <c r="F118" s="115">
        <v>1.8440888465704353E-2</v>
      </c>
      <c r="H118" s="48">
        <v>45055</v>
      </c>
      <c r="I118" s="156">
        <f>$D$5*Data!C1021</f>
        <v>-3492600</v>
      </c>
      <c r="J118" s="157">
        <f t="shared" si="4"/>
        <v>88579.883311528654</v>
      </c>
      <c r="K118" s="156">
        <f>$E$5*Data!D1021</f>
        <v>6381200</v>
      </c>
      <c r="L118" s="158">
        <f t="shared" si="5"/>
        <v>218122.8996275618</v>
      </c>
      <c r="M118" s="156">
        <f>$F$5*Data!E1021</f>
        <v>7086450.7999999998</v>
      </c>
      <c r="N118" s="159">
        <f t="shared" si="6"/>
        <v>166212.45915040167</v>
      </c>
      <c r="O118" s="160">
        <f t="shared" si="7"/>
        <v>472915.24208949209</v>
      </c>
    </row>
    <row r="119" spans="2:15" x14ac:dyDescent="0.15">
      <c r="B119" s="113">
        <v>45051</v>
      </c>
      <c r="C119" s="114"/>
      <c r="D119" s="108">
        <v>1.1878247958426069E-2</v>
      </c>
      <c r="E119" s="108">
        <v>-1.352426412092278E-2</v>
      </c>
      <c r="F119" s="115">
        <v>1.023983327357203E-2</v>
      </c>
      <c r="H119" s="48">
        <v>45056</v>
      </c>
      <c r="I119" s="156">
        <f>$D$5*Data!C1022</f>
        <v>-3437400</v>
      </c>
      <c r="J119" s="157">
        <f t="shared" si="4"/>
        <v>87179.892027443333</v>
      </c>
      <c r="K119" s="156">
        <f>$E$5*Data!D1022</f>
        <v>6232800</v>
      </c>
      <c r="L119" s="158">
        <f t="shared" si="5"/>
        <v>213050.27405482778</v>
      </c>
      <c r="M119" s="156">
        <f>$F$5*Data!E1022</f>
        <v>6971200</v>
      </c>
      <c r="N119" s="159">
        <f t="shared" si="6"/>
        <v>163509.25561061967</v>
      </c>
      <c r="O119" s="160">
        <f t="shared" si="7"/>
        <v>463739.42169289076</v>
      </c>
    </row>
    <row r="120" spans="2:15" x14ac:dyDescent="0.15">
      <c r="B120" s="113">
        <v>45054</v>
      </c>
      <c r="C120" s="114"/>
      <c r="D120" s="108">
        <v>-5.5025678650036935E-3</v>
      </c>
      <c r="E120" s="108">
        <v>4.3010752688170673E-3</v>
      </c>
      <c r="F120" s="115">
        <v>-2.3487024296138248E-3</v>
      </c>
      <c r="H120" s="48">
        <v>45057</v>
      </c>
      <c r="I120" s="156">
        <f>$D$5*Data!C1023</f>
        <v>-3455400</v>
      </c>
      <c r="J120" s="157">
        <f t="shared" si="4"/>
        <v>87636.410924427677</v>
      </c>
      <c r="K120" s="156">
        <f>$E$5*Data!D1023</f>
        <v>6262200</v>
      </c>
      <c r="L120" s="158">
        <f t="shared" si="5"/>
        <v>214055.2281777279</v>
      </c>
      <c r="M120" s="156">
        <f>$F$5*Data!E1023</f>
        <v>7019726.3999999994</v>
      </c>
      <c r="N120" s="159">
        <f t="shared" si="6"/>
        <v>164647.44064927343</v>
      </c>
      <c r="O120" s="160">
        <f t="shared" si="7"/>
        <v>466339.07975142903</v>
      </c>
    </row>
    <row r="121" spans="2:15" x14ac:dyDescent="0.15">
      <c r="B121" s="113">
        <v>45055</v>
      </c>
      <c r="C121" s="114"/>
      <c r="D121" s="108">
        <v>4.9797122832904162E-3</v>
      </c>
      <c r="E121" s="108">
        <v>-5.3533190578158862E-3</v>
      </c>
      <c r="F121" s="115">
        <v>5.4516369355950278E-3</v>
      </c>
      <c r="H121" s="48">
        <v>45058</v>
      </c>
      <c r="I121" s="156">
        <f>$D$5*Data!C1024</f>
        <v>-3449400</v>
      </c>
      <c r="J121" s="157">
        <f t="shared" si="4"/>
        <v>87484.237958766229</v>
      </c>
      <c r="K121" s="156">
        <f>$E$5*Data!D1024</f>
        <v>6300000</v>
      </c>
      <c r="L121" s="158">
        <f t="shared" si="5"/>
        <v>215347.31205002806</v>
      </c>
      <c r="M121" s="156">
        <f>$F$5*Data!E1024</f>
        <v>7015935.2000000002</v>
      </c>
      <c r="N121" s="159">
        <f t="shared" si="6"/>
        <v>164558.51818400621</v>
      </c>
      <c r="O121" s="160">
        <f t="shared" si="7"/>
        <v>467390.06819280051</v>
      </c>
    </row>
    <row r="122" spans="2:15" x14ac:dyDescent="0.15">
      <c r="B122" s="113">
        <v>45056</v>
      </c>
      <c r="C122" s="114"/>
      <c r="D122" s="108">
        <v>-7.5243163883281783E-3</v>
      </c>
      <c r="E122" s="108">
        <v>-1.8837459634013509E-3</v>
      </c>
      <c r="F122" s="115">
        <v>7.3932577608148975E-4</v>
      </c>
      <c r="H122" s="48">
        <v>45061</v>
      </c>
      <c r="I122" s="156">
        <f>$D$5*Data!C1025</f>
        <v>-3445800</v>
      </c>
      <c r="J122" s="157">
        <f t="shared" si="4"/>
        <v>87392.934179369375</v>
      </c>
      <c r="K122" s="156">
        <f>$E$5*Data!D1025</f>
        <v>6284600</v>
      </c>
      <c r="L122" s="158">
        <f t="shared" si="5"/>
        <v>214820.90750946137</v>
      </c>
      <c r="M122" s="156">
        <f>$F$5*Data!E1025</f>
        <v>7012902.4000000004</v>
      </c>
      <c r="N122" s="159">
        <f t="shared" si="6"/>
        <v>164487.38396458692</v>
      </c>
      <c r="O122" s="160">
        <f t="shared" si="7"/>
        <v>466701.22565341764</v>
      </c>
    </row>
    <row r="123" spans="2:15" x14ac:dyDescent="0.15">
      <c r="B123" s="113">
        <v>45057</v>
      </c>
      <c r="C123" s="114"/>
      <c r="D123" s="108">
        <v>4.6227810650887324E-3</v>
      </c>
      <c r="E123" s="108">
        <v>1.53680237260716E-2</v>
      </c>
      <c r="F123" s="115">
        <v>-4.9252837956048623E-4</v>
      </c>
      <c r="H123" s="48">
        <v>45062</v>
      </c>
      <c r="I123" s="156">
        <f>$D$5*Data!C1026</f>
        <v>-3433800</v>
      </c>
      <c r="J123" s="157">
        <f t="shared" si="4"/>
        <v>87088.588248046464</v>
      </c>
      <c r="K123" s="156">
        <f>$E$5*Data!D1026</f>
        <v>6249600</v>
      </c>
      <c r="L123" s="158">
        <f t="shared" si="5"/>
        <v>213624.53355362784</v>
      </c>
      <c r="M123" s="156">
        <f>$F$5*Data!E1026</f>
        <v>7013660.7999999998</v>
      </c>
      <c r="N123" s="159">
        <f t="shared" si="6"/>
        <v>164505.17221043483</v>
      </c>
      <c r="O123" s="160">
        <f t="shared" si="7"/>
        <v>465218.29401210917</v>
      </c>
    </row>
    <row r="124" spans="2:15" x14ac:dyDescent="0.15">
      <c r="B124" s="113">
        <v>45058</v>
      </c>
      <c r="C124" s="114"/>
      <c r="D124" s="108">
        <v>-9.9392600773053896E-3</v>
      </c>
      <c r="E124" s="108">
        <v>-1.1152416356877137E-2</v>
      </c>
      <c r="F124" s="115">
        <v>-7.0222024114354742E-3</v>
      </c>
      <c r="H124" s="48">
        <v>45063</v>
      </c>
      <c r="I124" s="156">
        <f>$D$5*Data!C1027</f>
        <v>-3398400</v>
      </c>
      <c r="J124" s="157">
        <f t="shared" si="4"/>
        <v>86190.767750643936</v>
      </c>
      <c r="K124" s="156">
        <f>$E$5*Data!D1027</f>
        <v>6258000</v>
      </c>
      <c r="L124" s="158">
        <f t="shared" si="5"/>
        <v>213911.66330302789</v>
      </c>
      <c r="M124" s="156">
        <f>$F$5*Data!E1027</f>
        <v>6904475.2000000002</v>
      </c>
      <c r="N124" s="159">
        <f t="shared" si="6"/>
        <v>161944.22772750523</v>
      </c>
      <c r="O124" s="160">
        <f t="shared" si="7"/>
        <v>462046.65878117707</v>
      </c>
    </row>
    <row r="125" spans="2:15" x14ac:dyDescent="0.15">
      <c r="B125" s="113">
        <v>45061</v>
      </c>
      <c r="C125" s="114"/>
      <c r="D125" s="108">
        <v>3.1604387432608849E-3</v>
      </c>
      <c r="E125" s="108">
        <v>5.1020408163264808E-3</v>
      </c>
      <c r="F125" s="115">
        <v>3.1016320548580278E-3</v>
      </c>
      <c r="H125" s="48">
        <v>45065</v>
      </c>
      <c r="I125" s="156">
        <f>$D$5*Data!C1028</f>
        <v>-3414600</v>
      </c>
      <c r="J125" s="157">
        <f t="shared" si="4"/>
        <v>86601.634757929845</v>
      </c>
      <c r="K125" s="156">
        <f>$E$5*Data!D1028</f>
        <v>6420400</v>
      </c>
      <c r="L125" s="158">
        <f t="shared" si="5"/>
        <v>219462.8384580953</v>
      </c>
      <c r="M125" s="156">
        <f>$F$5*Data!E1028</f>
        <v>6862772</v>
      </c>
      <c r="N125" s="159">
        <f t="shared" si="6"/>
        <v>160966.08060956557</v>
      </c>
      <c r="O125" s="160">
        <f t="shared" si="7"/>
        <v>467030.5538255907</v>
      </c>
    </row>
    <row r="126" spans="2:15" x14ac:dyDescent="0.15">
      <c r="B126" s="113">
        <v>45062</v>
      </c>
      <c r="C126" s="114"/>
      <c r="D126" s="108">
        <v>1.111934766493694E-2</v>
      </c>
      <c r="E126" s="108">
        <v>2.057173390328626E-2</v>
      </c>
      <c r="F126" s="115">
        <v>1.1873888964723411E-2</v>
      </c>
      <c r="H126" s="48">
        <v>45068</v>
      </c>
      <c r="I126" s="156">
        <f>$D$5*Data!C1029</f>
        <v>-3388800</v>
      </c>
      <c r="J126" s="157">
        <f t="shared" si="4"/>
        <v>85947.291005585619</v>
      </c>
      <c r="K126" s="156">
        <f>$E$5*Data!D1029</f>
        <v>6381200</v>
      </c>
      <c r="L126" s="158">
        <f t="shared" si="5"/>
        <v>218122.8996275618</v>
      </c>
      <c r="M126" s="156">
        <f>$F$5*Data!E1029</f>
        <v>6918123.2000000002</v>
      </c>
      <c r="N126" s="159">
        <f t="shared" si="6"/>
        <v>162264.34109687834</v>
      </c>
      <c r="O126" s="160">
        <f t="shared" si="7"/>
        <v>466334.53173002577</v>
      </c>
    </row>
    <row r="127" spans="2:15" x14ac:dyDescent="0.15">
      <c r="B127" s="113">
        <v>45063</v>
      </c>
      <c r="C127" s="114"/>
      <c r="D127" s="108">
        <v>8.7976539589442737E-3</v>
      </c>
      <c r="E127" s="108">
        <v>2.5916230366491932E-2</v>
      </c>
      <c r="F127" s="115">
        <v>5.9894609753374795E-3</v>
      </c>
      <c r="H127" s="48">
        <v>45069</v>
      </c>
      <c r="I127" s="156">
        <f>$D$5*Data!C1030</f>
        <v>-3372600</v>
      </c>
      <c r="J127" s="157">
        <f t="shared" si="4"/>
        <v>85536.42399829971</v>
      </c>
      <c r="K127" s="156">
        <f>$E$5*Data!D1030</f>
        <v>6448400</v>
      </c>
      <c r="L127" s="158">
        <f t="shared" si="5"/>
        <v>220419.93762276208</v>
      </c>
      <c r="M127" s="156">
        <f>$F$5*Data!E1030</f>
        <v>6885518.7999999998</v>
      </c>
      <c r="N127" s="159">
        <f t="shared" si="6"/>
        <v>161499.6060191828</v>
      </c>
      <c r="O127" s="160">
        <f t="shared" si="7"/>
        <v>467455.96764024458</v>
      </c>
    </row>
    <row r="128" spans="2:15" x14ac:dyDescent="0.15">
      <c r="B128" s="113">
        <v>45065</v>
      </c>
      <c r="C128" s="114"/>
      <c r="D128" s="108">
        <v>-1.8350290697674354E-2</v>
      </c>
      <c r="E128" s="108">
        <v>2.270987496810406E-2</v>
      </c>
      <c r="F128" s="115">
        <v>-3.9975626665955555E-2</v>
      </c>
      <c r="H128" s="48">
        <v>45070</v>
      </c>
      <c r="I128" s="156">
        <f>$D$5*Data!C1031</f>
        <v>-3366600</v>
      </c>
      <c r="J128" s="157">
        <f t="shared" si="4"/>
        <v>85384.251032638262</v>
      </c>
      <c r="K128" s="156">
        <f>$E$5*Data!D1031</f>
        <v>6318200</v>
      </c>
      <c r="L128" s="158">
        <f t="shared" si="5"/>
        <v>215969.42650706149</v>
      </c>
      <c r="M128" s="156">
        <f>$F$5*Data!E1031</f>
        <v>6868837.6000000006</v>
      </c>
      <c r="N128" s="159">
        <f t="shared" si="6"/>
        <v>161108.3490484042</v>
      </c>
      <c r="O128" s="160">
        <f t="shared" si="7"/>
        <v>462462.02658810397</v>
      </c>
    </row>
    <row r="129" spans="1:15" x14ac:dyDescent="0.15">
      <c r="B129" s="113">
        <v>45068</v>
      </c>
      <c r="C129" s="114"/>
      <c r="D129" s="108">
        <v>1.850823616509345E-4</v>
      </c>
      <c r="E129" s="108">
        <v>6.2375249500998819E-3</v>
      </c>
      <c r="F129" s="115">
        <v>-2.6579404033250098E-3</v>
      </c>
      <c r="H129" s="48">
        <v>45071</v>
      </c>
      <c r="I129" s="156">
        <f>$D$5*Data!C1032</f>
        <v>-3339000</v>
      </c>
      <c r="J129" s="157">
        <f t="shared" si="4"/>
        <v>84684.255390595601</v>
      </c>
      <c r="K129" s="156">
        <f>$E$5*Data!D1032</f>
        <v>6308400</v>
      </c>
      <c r="L129" s="158">
        <f t="shared" si="5"/>
        <v>215634.44179942811</v>
      </c>
      <c r="M129" s="156">
        <f>$F$5*Data!E1032</f>
        <v>6714159.2000000002</v>
      </c>
      <c r="N129" s="159">
        <f t="shared" si="6"/>
        <v>157480.37251021256</v>
      </c>
      <c r="O129" s="160">
        <f t="shared" si="7"/>
        <v>457799.06970023626</v>
      </c>
    </row>
    <row r="130" spans="1:15" x14ac:dyDescent="0.15">
      <c r="B130" s="113">
        <v>45069</v>
      </c>
      <c r="C130" s="114"/>
      <c r="D130" s="108">
        <v>-2.9607698001479221E-3</v>
      </c>
      <c r="E130" s="108">
        <v>-1.0414083808579222E-2</v>
      </c>
      <c r="F130" s="115">
        <v>1.0913744086743948E-2</v>
      </c>
      <c r="H130" s="48">
        <v>45072</v>
      </c>
      <c r="I130" s="156">
        <f>$D$5*Data!C1033</f>
        <v>-3361800</v>
      </c>
      <c r="J130" s="157">
        <f t="shared" si="4"/>
        <v>85262.512660109103</v>
      </c>
      <c r="K130" s="156">
        <f>$E$5*Data!D1033</f>
        <v>6393800</v>
      </c>
      <c r="L130" s="158">
        <f t="shared" si="5"/>
        <v>218553.59425166182</v>
      </c>
      <c r="M130" s="156">
        <f>$F$5*Data!E1033</f>
        <v>6741455.2000000002</v>
      </c>
      <c r="N130" s="159">
        <f t="shared" si="6"/>
        <v>158120.59924895875</v>
      </c>
      <c r="O130" s="160">
        <f t="shared" si="7"/>
        <v>461936.70616072963</v>
      </c>
    </row>
    <row r="131" spans="1:15" x14ac:dyDescent="0.15">
      <c r="B131" s="113">
        <v>45070</v>
      </c>
      <c r="C131" s="114"/>
      <c r="D131" s="108">
        <v>6.4959168522642496E-3</v>
      </c>
      <c r="E131" s="108">
        <v>-1.2027060886995677E-2</v>
      </c>
      <c r="F131" s="115">
        <v>-7.7831169484465779E-3</v>
      </c>
      <c r="H131" s="48">
        <v>45076</v>
      </c>
      <c r="I131" s="156">
        <f>$D$5*Data!C1034</f>
        <v>-3250200</v>
      </c>
      <c r="J131" s="157">
        <f t="shared" si="4"/>
        <v>82432.095498806186</v>
      </c>
      <c r="K131" s="156">
        <f>$E$5*Data!D1034</f>
        <v>6437200</v>
      </c>
      <c r="L131" s="158">
        <f t="shared" si="5"/>
        <v>220037.09795689533</v>
      </c>
      <c r="M131" s="156">
        <f>$F$5*Data!E1034</f>
        <v>6598148</v>
      </c>
      <c r="N131" s="159">
        <f t="shared" si="6"/>
        <v>154759.33381465156</v>
      </c>
      <c r="O131" s="160">
        <f t="shared" si="7"/>
        <v>457228.52727035305</v>
      </c>
    </row>
    <row r="132" spans="1:15" ht="14" thickBot="1" x14ac:dyDescent="0.2">
      <c r="B132" s="116">
        <v>45071</v>
      </c>
      <c r="C132" s="117"/>
      <c r="D132" s="118">
        <v>1.3092384289138836E-2</v>
      </c>
      <c r="E132" s="118">
        <v>5.3258939893481294E-3</v>
      </c>
      <c r="F132" s="119">
        <v>5.0605044646157005E-4</v>
      </c>
      <c r="H132" s="48">
        <v>45077</v>
      </c>
      <c r="I132" s="156">
        <f>$D$5*Data!C1035</f>
        <v>-3237000</v>
      </c>
      <c r="J132" s="157">
        <f t="shared" si="4"/>
        <v>82097.314974350986</v>
      </c>
      <c r="K132" s="156">
        <f>$E$5*Data!D1035</f>
        <v>6385400</v>
      </c>
      <c r="L132" s="158">
        <f t="shared" si="5"/>
        <v>218266.46450226181</v>
      </c>
      <c r="M132" s="156">
        <f>$F$5*Data!E1035</f>
        <v>6608764</v>
      </c>
      <c r="N132" s="159">
        <f t="shared" si="6"/>
        <v>155008.33172857779</v>
      </c>
      <c r="O132" s="160">
        <f t="shared" si="7"/>
        <v>455372.11120519054</v>
      </c>
    </row>
    <row r="133" spans="1:15" x14ac:dyDescent="0.15">
      <c r="A133" s="14"/>
      <c r="B133" s="1"/>
      <c r="C133" s="1"/>
      <c r="D133" s="11"/>
      <c r="E133" s="11"/>
      <c r="F133" s="11"/>
      <c r="H133" s="48">
        <v>45078</v>
      </c>
      <c r="I133" s="156">
        <f>$D$5*Data!C1036</f>
        <v>-3263400</v>
      </c>
      <c r="J133" s="157">
        <f t="shared" si="4"/>
        <v>82766.876023261357</v>
      </c>
      <c r="K133" s="156">
        <f>$E$5*Data!D1036</f>
        <v>6494600</v>
      </c>
      <c r="L133" s="158">
        <f t="shared" si="5"/>
        <v>221999.15124446226</v>
      </c>
      <c r="M133" s="156">
        <f>$F$5*Data!E1036</f>
        <v>6677004.7999999998</v>
      </c>
      <c r="N133" s="159">
        <f t="shared" si="6"/>
        <v>156608.91733941567</v>
      </c>
      <c r="O133" s="160">
        <f t="shared" si="7"/>
        <v>461374.94460713927</v>
      </c>
    </row>
    <row r="134" spans="1:15" x14ac:dyDescent="0.15">
      <c r="B134" s="1"/>
      <c r="C134" s="1"/>
      <c r="D134" s="11"/>
      <c r="E134" s="11"/>
      <c r="F134" s="11"/>
      <c r="H134" s="48">
        <v>45079</v>
      </c>
      <c r="I134" s="156">
        <f>$D$5*Data!C1037</f>
        <v>-3288000</v>
      </c>
      <c r="J134" s="157">
        <f t="shared" ref="J134:J197" si="8">I134*$D$4*_xlfn.NORM.S.INV(0.01)</f>
        <v>83390.785182473308</v>
      </c>
      <c r="K134" s="156">
        <f>$E$5*Data!D1037</f>
        <v>6524000</v>
      </c>
      <c r="L134" s="158">
        <f t="shared" ref="L134:L197" si="9">K134*$E$4*_xlfn.NORM.S.INV(0.99)</f>
        <v>223004.10536736241</v>
      </c>
      <c r="M134" s="156">
        <f>$F$5*Data!E1037</f>
        <v>6776333.6000000006</v>
      </c>
      <c r="N134" s="159">
        <f t="shared" ref="N134:N197" si="10">M134*$F$4*_xlfn.NORM.S.INV(0.99)</f>
        <v>158938.67091823943</v>
      </c>
      <c r="O134" s="160">
        <f t="shared" ref="O134:O197" si="11">N134+L134+J134</f>
        <v>465333.56146807515</v>
      </c>
    </row>
    <row r="135" spans="1:15" x14ac:dyDescent="0.15">
      <c r="B135" s="1"/>
      <c r="C135" s="1"/>
      <c r="D135" s="11"/>
      <c r="E135" s="11"/>
      <c r="F135" s="11"/>
      <c r="H135" s="48">
        <v>45082</v>
      </c>
      <c r="I135" s="156">
        <f>$D$5*Data!C1038</f>
        <v>-3263400</v>
      </c>
      <c r="J135" s="157">
        <f>I135*$D$4*_xlfn.NORM.S.INV(0.01)</f>
        <v>82766.876023261357</v>
      </c>
      <c r="K135" s="156">
        <f>$E$5*Data!D1038</f>
        <v>6459600</v>
      </c>
      <c r="L135" s="158">
        <f t="shared" si="9"/>
        <v>220802.7772886288</v>
      </c>
      <c r="M135" s="156">
        <f>$F$5*Data!E1038</f>
        <v>6852915.2000000002</v>
      </c>
      <c r="N135" s="159">
        <f t="shared" si="10"/>
        <v>160734.88970545973</v>
      </c>
      <c r="O135" s="160">
        <f t="shared" si="11"/>
        <v>464304.5430173499</v>
      </c>
    </row>
    <row r="136" spans="1:15" x14ac:dyDescent="0.15">
      <c r="B136" s="1"/>
      <c r="C136" s="1"/>
      <c r="D136" s="11"/>
      <c r="E136" s="11"/>
      <c r="F136" s="11"/>
      <c r="H136" s="48">
        <v>45083</v>
      </c>
      <c r="I136" s="156">
        <f>$D$5*Data!C1039</f>
        <v>-3274800</v>
      </c>
      <c r="J136" s="157">
        <f t="shared" si="8"/>
        <v>83056.004658018108</v>
      </c>
      <c r="K136" s="156">
        <f>$E$5*Data!D1039</f>
        <v>6470800</v>
      </c>
      <c r="L136" s="158">
        <f t="shared" si="9"/>
        <v>221185.61695449552</v>
      </c>
      <c r="M136" s="156">
        <f>$F$5*Data!E1039</f>
        <v>6863530.3999999994</v>
      </c>
      <c r="N136" s="159">
        <f t="shared" si="10"/>
        <v>160983.86885541352</v>
      </c>
      <c r="O136" s="160">
        <f t="shared" si="11"/>
        <v>465225.49046792719</v>
      </c>
    </row>
    <row r="137" spans="1:15" x14ac:dyDescent="0.15">
      <c r="B137" s="1"/>
      <c r="C137" s="1"/>
      <c r="D137" s="11"/>
      <c r="E137" s="11"/>
      <c r="F137" s="11"/>
      <c r="H137" s="48">
        <v>45084</v>
      </c>
      <c r="I137" s="156">
        <f>$D$5*Data!C1040</f>
        <v>-3234600</v>
      </c>
      <c r="J137" s="157">
        <f t="shared" si="8"/>
        <v>82036.445788086421</v>
      </c>
      <c r="K137" s="156">
        <f>$E$5*Data!D1040</f>
        <v>6388200</v>
      </c>
      <c r="L137" s="158">
        <f t="shared" si="9"/>
        <v>218362.17441872845</v>
      </c>
      <c r="M137" s="156">
        <f>$F$5*Data!E1040</f>
        <v>6786190.8000000007</v>
      </c>
      <c r="N137" s="159">
        <f t="shared" si="10"/>
        <v>159169.87120433149</v>
      </c>
      <c r="O137" s="160">
        <f t="shared" si="11"/>
        <v>459568.49141114636</v>
      </c>
    </row>
    <row r="138" spans="1:15" x14ac:dyDescent="0.15">
      <c r="B138" s="1"/>
      <c r="C138" s="1"/>
      <c r="D138" s="11"/>
      <c r="E138" s="11"/>
      <c r="F138" s="11"/>
      <c r="H138" s="48">
        <v>45085</v>
      </c>
      <c r="I138" s="156">
        <f>$D$5*Data!C1041</f>
        <v>-3210000</v>
      </c>
      <c r="J138" s="157">
        <f t="shared" si="8"/>
        <v>81412.53662887447</v>
      </c>
      <c r="K138" s="156">
        <f>$E$5*Data!D1041</f>
        <v>6279000</v>
      </c>
      <c r="L138" s="158">
        <f t="shared" si="9"/>
        <v>214629.48767652799</v>
      </c>
      <c r="M138" s="156">
        <f>$F$5*Data!E1041</f>
        <v>6852156.7999999998</v>
      </c>
      <c r="N138" s="159">
        <f t="shared" si="10"/>
        <v>160717.10145961179</v>
      </c>
      <c r="O138" s="160">
        <f t="shared" si="11"/>
        <v>456759.12576501427</v>
      </c>
    </row>
    <row r="139" spans="1:15" x14ac:dyDescent="0.15">
      <c r="B139" s="1"/>
      <c r="C139" s="1"/>
      <c r="D139" s="11"/>
      <c r="E139" s="11"/>
      <c r="F139" s="11"/>
      <c r="H139" s="48">
        <v>45086</v>
      </c>
      <c r="I139" s="156">
        <f>$D$5*Data!C1042</f>
        <v>-3214800</v>
      </c>
      <c r="J139" s="157">
        <f t="shared" si="8"/>
        <v>81534.275001403628</v>
      </c>
      <c r="K139" s="156">
        <f>$E$5*Data!D1042</f>
        <v>6169800</v>
      </c>
      <c r="L139" s="158">
        <f t="shared" si="9"/>
        <v>210896.8009343275</v>
      </c>
      <c r="M139" s="156">
        <f>$F$5*Data!E1042</f>
        <v>6836992</v>
      </c>
      <c r="N139" s="159">
        <f t="shared" si="10"/>
        <v>160361.41159854282</v>
      </c>
      <c r="O139" s="160">
        <f t="shared" si="11"/>
        <v>452792.487534274</v>
      </c>
    </row>
    <row r="140" spans="1:15" x14ac:dyDescent="0.15">
      <c r="B140" s="1"/>
      <c r="C140" s="1"/>
      <c r="D140" s="11"/>
      <c r="E140" s="11"/>
      <c r="F140" s="11"/>
      <c r="H140" s="48">
        <v>45089</v>
      </c>
      <c r="I140" s="156">
        <f>$D$5*Data!C1043</f>
        <v>-3214800</v>
      </c>
      <c r="J140" s="157">
        <f t="shared" si="8"/>
        <v>81534.275001403628</v>
      </c>
      <c r="K140" s="156">
        <f>$E$5*Data!D1043</f>
        <v>6186600</v>
      </c>
      <c r="L140" s="158">
        <f t="shared" si="9"/>
        <v>211471.0604331276</v>
      </c>
      <c r="M140" s="156">
        <f>$F$5*Data!E1043</f>
        <v>6887793.5999999996</v>
      </c>
      <c r="N140" s="159">
        <f t="shared" si="10"/>
        <v>161552.96137474041</v>
      </c>
      <c r="O140" s="160">
        <f t="shared" si="11"/>
        <v>454558.29680927168</v>
      </c>
    </row>
    <row r="141" spans="1:15" x14ac:dyDescent="0.15">
      <c r="B141" s="1"/>
      <c r="C141" s="1"/>
      <c r="D141" s="11"/>
      <c r="E141" s="11"/>
      <c r="F141" s="11"/>
      <c r="H141" s="48">
        <v>45090</v>
      </c>
      <c r="I141" s="156">
        <f>$D$5*Data!C1044</f>
        <v>-3199200</v>
      </c>
      <c r="J141" s="157">
        <f t="shared" si="8"/>
        <v>81138.625290683864</v>
      </c>
      <c r="K141" s="156">
        <f>$E$5*Data!D1044</f>
        <v>6192200</v>
      </c>
      <c r="L141" s="158">
        <f t="shared" si="9"/>
        <v>211662.48026606094</v>
      </c>
      <c r="M141" s="156">
        <f>$F$5*Data!E1044</f>
        <v>6823344</v>
      </c>
      <c r="N141" s="159">
        <f t="shared" si="10"/>
        <v>160041.29822916974</v>
      </c>
      <c r="O141" s="160">
        <f t="shared" si="11"/>
        <v>452842.40378591459</v>
      </c>
    </row>
    <row r="142" spans="1:15" x14ac:dyDescent="0.15">
      <c r="B142" s="1"/>
      <c r="C142" s="1"/>
      <c r="D142" s="11"/>
      <c r="E142" s="11"/>
      <c r="F142" s="11"/>
      <c r="H142" s="48">
        <v>45091</v>
      </c>
      <c r="I142" s="156">
        <f>$D$5*Data!C1045</f>
        <v>-3195600</v>
      </c>
      <c r="J142" s="157">
        <f t="shared" si="8"/>
        <v>81047.321511287009</v>
      </c>
      <c r="K142" s="156">
        <f>$E$5*Data!D1045</f>
        <v>6192200</v>
      </c>
      <c r="L142" s="158">
        <f t="shared" si="9"/>
        <v>211662.48026606094</v>
      </c>
      <c r="M142" s="156">
        <f>$F$5*Data!E1045</f>
        <v>6798322.7199999997</v>
      </c>
      <c r="N142" s="159">
        <f t="shared" si="10"/>
        <v>159454.4249695839</v>
      </c>
      <c r="O142" s="160">
        <f t="shared" si="11"/>
        <v>452164.22674693185</v>
      </c>
    </row>
    <row r="143" spans="1:15" x14ac:dyDescent="0.15">
      <c r="B143" s="1"/>
      <c r="C143" s="1"/>
      <c r="D143" s="11"/>
      <c r="E143" s="11"/>
      <c r="F143" s="11"/>
      <c r="H143" s="48">
        <v>45092</v>
      </c>
      <c r="I143" s="156">
        <f>$D$5*Data!C1046</f>
        <v>-3237600</v>
      </c>
      <c r="J143" s="157">
        <f t="shared" si="8"/>
        <v>82112.532270917131</v>
      </c>
      <c r="K143" s="156">
        <f>$E$5*Data!D1046</f>
        <v>6178200</v>
      </c>
      <c r="L143" s="158">
        <f t="shared" si="9"/>
        <v>211183.93068372755</v>
      </c>
      <c r="M143" s="156">
        <f>$F$5*Data!E1046</f>
        <v>6852156.7999999998</v>
      </c>
      <c r="N143" s="159">
        <f t="shared" si="10"/>
        <v>160717.10145961179</v>
      </c>
      <c r="O143" s="160">
        <f t="shared" si="11"/>
        <v>454013.56441425649</v>
      </c>
    </row>
    <row r="144" spans="1:15" x14ac:dyDescent="0.15">
      <c r="B144" s="1"/>
      <c r="C144" s="1"/>
      <c r="D144" s="11"/>
      <c r="E144" s="11"/>
      <c r="F144" s="11"/>
      <c r="H144" s="48">
        <v>45093</v>
      </c>
      <c r="I144" s="156">
        <f>$D$5*Data!C1047</f>
        <v>-3241800</v>
      </c>
      <c r="J144" s="157">
        <f t="shared" si="8"/>
        <v>82219.053346880144</v>
      </c>
      <c r="K144" s="156">
        <f>$E$5*Data!D1047</f>
        <v>6182399.9999999991</v>
      </c>
      <c r="L144" s="158">
        <f t="shared" si="9"/>
        <v>211327.49555842753</v>
      </c>
      <c r="M144" s="156">
        <f>$F$5*Data!E1047</f>
        <v>6881728.7999999998</v>
      </c>
      <c r="N144" s="159">
        <f t="shared" si="10"/>
        <v>161410.7116998742</v>
      </c>
      <c r="O144" s="160">
        <f t="shared" si="11"/>
        <v>454957.26060518186</v>
      </c>
    </row>
    <row r="145" spans="2:15" x14ac:dyDescent="0.15">
      <c r="B145" s="1"/>
      <c r="C145" s="1"/>
      <c r="D145" s="11"/>
      <c r="E145" s="11"/>
      <c r="F145" s="11"/>
      <c r="H145" s="48">
        <v>45097</v>
      </c>
      <c r="I145" s="156">
        <f>$D$5*Data!C1048</f>
        <v>-3220800</v>
      </c>
      <c r="J145" s="157">
        <f t="shared" si="8"/>
        <v>81686.447967065076</v>
      </c>
      <c r="K145" s="156">
        <f>$E$5*Data!D1048</f>
        <v>6134800</v>
      </c>
      <c r="L145" s="158">
        <f t="shared" si="9"/>
        <v>209700.42697849401</v>
      </c>
      <c r="M145" s="156">
        <f>$F$5*Data!E1048</f>
        <v>6874146.3999999994</v>
      </c>
      <c r="N145" s="159">
        <f t="shared" si="10"/>
        <v>161232.86676933969</v>
      </c>
      <c r="O145" s="160">
        <f t="shared" si="11"/>
        <v>452619.74171489879</v>
      </c>
    </row>
    <row r="146" spans="2:15" x14ac:dyDescent="0.15">
      <c r="B146" s="1"/>
      <c r="C146" s="1"/>
      <c r="D146" s="11"/>
      <c r="E146" s="11"/>
      <c r="F146" s="11"/>
      <c r="H146" s="48">
        <v>45098</v>
      </c>
      <c r="I146" s="156">
        <f>$D$5*Data!C1049</f>
        <v>-3243000</v>
      </c>
      <c r="J146" s="157">
        <f t="shared" si="8"/>
        <v>82249.487940012434</v>
      </c>
      <c r="K146" s="156">
        <f>$E$5*Data!D1049</f>
        <v>6106800</v>
      </c>
      <c r="L146" s="158">
        <f t="shared" si="9"/>
        <v>208743.3278138272</v>
      </c>
      <c r="M146" s="156">
        <f>$F$5*Data!E1049</f>
        <v>6863530.3999999994</v>
      </c>
      <c r="N146" s="159">
        <f t="shared" si="10"/>
        <v>160983.86885541352</v>
      </c>
      <c r="O146" s="160">
        <f t="shared" si="11"/>
        <v>451976.68460925313</v>
      </c>
    </row>
    <row r="147" spans="2:15" x14ac:dyDescent="0.15">
      <c r="B147" s="1"/>
      <c r="C147" s="1"/>
      <c r="D147" s="11"/>
      <c r="E147" s="11"/>
      <c r="F147" s="11"/>
      <c r="H147" s="48">
        <v>45099</v>
      </c>
      <c r="I147" s="156">
        <f>$D$5*Data!C1050</f>
        <v>-3245400</v>
      </c>
      <c r="J147" s="157">
        <f t="shared" si="8"/>
        <v>82310.357126277027</v>
      </c>
      <c r="K147" s="156">
        <f>$E$5*Data!D1050</f>
        <v>6140400</v>
      </c>
      <c r="L147" s="158">
        <f t="shared" si="9"/>
        <v>209891.84681142739</v>
      </c>
      <c r="M147" s="156">
        <f>$F$5*Data!E1050</f>
        <v>6828652</v>
      </c>
      <c r="N147" s="159">
        <f t="shared" si="10"/>
        <v>160165.79718613287</v>
      </c>
      <c r="O147" s="160">
        <f t="shared" si="11"/>
        <v>452368.00112383731</v>
      </c>
    </row>
    <row r="148" spans="2:15" x14ac:dyDescent="0.15">
      <c r="B148" s="1"/>
      <c r="C148" s="1"/>
      <c r="D148" s="11"/>
      <c r="E148" s="11"/>
      <c r="F148" s="11"/>
      <c r="H148" s="48">
        <v>45100</v>
      </c>
      <c r="I148" s="156">
        <f>$D$5*Data!C1051</f>
        <v>-3263400</v>
      </c>
      <c r="J148" s="157">
        <f t="shared" si="8"/>
        <v>82766.876023261357</v>
      </c>
      <c r="K148" s="156">
        <f>$E$5*Data!D1051</f>
        <v>6195000</v>
      </c>
      <c r="L148" s="158">
        <f t="shared" si="9"/>
        <v>211758.19018252761</v>
      </c>
      <c r="M148" s="156">
        <f>$F$5*Data!E1051</f>
        <v>6876420.7999999998</v>
      </c>
      <c r="N148" s="159">
        <f t="shared" si="10"/>
        <v>161286.21274291107</v>
      </c>
      <c r="O148" s="160">
        <f t="shared" si="11"/>
        <v>455811.27894870006</v>
      </c>
    </row>
    <row r="149" spans="2:15" x14ac:dyDescent="0.15">
      <c r="B149" s="1"/>
      <c r="C149" s="1"/>
      <c r="D149" s="11"/>
      <c r="E149" s="11"/>
      <c r="F149" s="11"/>
      <c r="H149" s="48">
        <v>45103</v>
      </c>
      <c r="I149" s="156">
        <f>$D$5*Data!C1052</f>
        <v>-3240000</v>
      </c>
      <c r="J149" s="157">
        <f t="shared" si="8"/>
        <v>82173.401457181724</v>
      </c>
      <c r="K149" s="156">
        <f>$E$5*Data!D1052</f>
        <v>6162800</v>
      </c>
      <c r="L149" s="158">
        <f t="shared" si="9"/>
        <v>210657.52614316079</v>
      </c>
      <c r="M149" s="156">
        <f>$F$5*Data!E1052</f>
        <v>6742213.1200000001</v>
      </c>
      <c r="N149" s="159">
        <f t="shared" si="10"/>
        <v>158138.37623642324</v>
      </c>
      <c r="O149" s="160">
        <f t="shared" si="11"/>
        <v>450969.30383676576</v>
      </c>
    </row>
    <row r="150" spans="2:15" x14ac:dyDescent="0.15">
      <c r="B150" s="1"/>
      <c r="C150" s="1"/>
      <c r="D150" s="11"/>
      <c r="E150" s="11"/>
      <c r="F150" s="11"/>
      <c r="H150" s="48">
        <v>45104</v>
      </c>
      <c r="I150" s="156">
        <f>$D$5*Data!C1053</f>
        <v>-3237000</v>
      </c>
      <c r="J150" s="157">
        <f t="shared" si="8"/>
        <v>82097.314974350986</v>
      </c>
      <c r="K150" s="156">
        <f>$E$5*Data!D1053</f>
        <v>6259400</v>
      </c>
      <c r="L150" s="158">
        <f t="shared" si="9"/>
        <v>213959.51826126123</v>
      </c>
      <c r="M150" s="156">
        <f>$F$5*Data!E1053</f>
        <v>6727048.3200000003</v>
      </c>
      <c r="N150" s="159">
        <f t="shared" si="10"/>
        <v>157782.68637535427</v>
      </c>
      <c r="O150" s="160">
        <f t="shared" si="11"/>
        <v>453839.51961096644</v>
      </c>
    </row>
    <row r="151" spans="2:15" x14ac:dyDescent="0.15">
      <c r="B151" s="1"/>
      <c r="C151" s="1"/>
      <c r="D151" s="11"/>
      <c r="E151" s="11"/>
      <c r="F151" s="11"/>
      <c r="H151" s="48">
        <v>45105</v>
      </c>
      <c r="I151" s="156">
        <f>$D$5*Data!C1054</f>
        <v>-3209400</v>
      </c>
      <c r="J151" s="157">
        <f t="shared" si="8"/>
        <v>81397.319332308325</v>
      </c>
      <c r="K151" s="156">
        <f>$E$5*Data!D1054</f>
        <v>6235600</v>
      </c>
      <c r="L151" s="158">
        <f t="shared" si="9"/>
        <v>213145.98397129448</v>
      </c>
      <c r="M151" s="156">
        <f>$F$5*Data!E1054</f>
        <v>6712642.3999999994</v>
      </c>
      <c r="N151" s="159">
        <f t="shared" si="10"/>
        <v>157444.79601851667</v>
      </c>
      <c r="O151" s="160">
        <f t="shared" si="11"/>
        <v>451988.09932211944</v>
      </c>
    </row>
    <row r="152" spans="2:15" x14ac:dyDescent="0.15">
      <c r="B152" s="1"/>
      <c r="C152" s="1"/>
      <c r="D152" s="11"/>
      <c r="E152" s="11"/>
      <c r="F152" s="11"/>
      <c r="H152" s="48">
        <v>45106</v>
      </c>
      <c r="I152" s="156">
        <f>$D$5*Data!C1055</f>
        <v>-3207600</v>
      </c>
      <c r="J152" s="157">
        <f t="shared" si="8"/>
        <v>81351.667442609905</v>
      </c>
      <c r="K152" s="156">
        <f>$E$5*Data!D1055</f>
        <v>6280400</v>
      </c>
      <c r="L152" s="158">
        <f t="shared" si="9"/>
        <v>214677.34263476133</v>
      </c>
      <c r="M152" s="156">
        <f>$F$5*Data!E1055</f>
        <v>6758135.9999999991</v>
      </c>
      <c r="N152" s="159">
        <f t="shared" si="10"/>
        <v>158511.84683775113</v>
      </c>
      <c r="O152" s="160">
        <f t="shared" si="11"/>
        <v>454540.85691512236</v>
      </c>
    </row>
    <row r="153" spans="2:15" x14ac:dyDescent="0.15">
      <c r="B153" s="1"/>
      <c r="C153" s="1"/>
      <c r="D153" s="11"/>
      <c r="E153" s="11"/>
      <c r="F153" s="11"/>
      <c r="H153" s="48">
        <v>45107</v>
      </c>
      <c r="I153" s="156">
        <f>$D$5*Data!C1056</f>
        <v>-3228000</v>
      </c>
      <c r="J153" s="157">
        <f t="shared" si="8"/>
        <v>81869.055525858828</v>
      </c>
      <c r="K153" s="156">
        <f>$E$5*Data!D1056</f>
        <v>6302800</v>
      </c>
      <c r="L153" s="158">
        <f t="shared" si="9"/>
        <v>215443.02196649477</v>
      </c>
      <c r="M153" s="156">
        <f>$F$5*Data!E1056</f>
        <v>6824102.4000000004</v>
      </c>
      <c r="N153" s="159">
        <f t="shared" si="10"/>
        <v>160059.08647501771</v>
      </c>
      <c r="O153" s="160">
        <f t="shared" si="11"/>
        <v>457371.16396737128</v>
      </c>
    </row>
    <row r="154" spans="2:15" x14ac:dyDescent="0.15">
      <c r="B154" s="1"/>
      <c r="C154" s="1"/>
      <c r="D154" s="11"/>
      <c r="E154" s="11"/>
      <c r="F154" s="11"/>
      <c r="H154" s="48">
        <v>45110</v>
      </c>
      <c r="I154" s="156">
        <f>$D$5*Data!C1057</f>
        <v>-3235200</v>
      </c>
      <c r="J154" s="157">
        <f t="shared" si="8"/>
        <v>82051.663084652551</v>
      </c>
      <c r="K154" s="156">
        <f>$E$5*Data!D1057</f>
        <v>6332200</v>
      </c>
      <c r="L154" s="158">
        <f t="shared" si="9"/>
        <v>216447.97608939491</v>
      </c>
      <c r="M154" s="156">
        <f>$F$5*Data!E1057</f>
        <v>6713400</v>
      </c>
      <c r="N154" s="159">
        <f t="shared" si="10"/>
        <v>157462.5655003922</v>
      </c>
      <c r="O154" s="160">
        <f t="shared" si="11"/>
        <v>455962.20467443968</v>
      </c>
    </row>
    <row r="155" spans="2:15" x14ac:dyDescent="0.15">
      <c r="B155" s="1"/>
      <c r="C155" s="1"/>
      <c r="D155" s="11"/>
      <c r="E155" s="11"/>
      <c r="F155" s="11"/>
      <c r="H155" s="48">
        <v>45112</v>
      </c>
      <c r="I155" s="156">
        <f>$D$5*Data!C1058</f>
        <v>-3207000</v>
      </c>
      <c r="J155" s="157">
        <f t="shared" si="8"/>
        <v>81336.45014604376</v>
      </c>
      <c r="K155" s="156">
        <f>$E$5*Data!D1058</f>
        <v>6193600</v>
      </c>
      <c r="L155" s="158">
        <f t="shared" si="9"/>
        <v>211710.33522429428</v>
      </c>
      <c r="M155" s="156">
        <f>$F$5*Data!E1058</f>
        <v>6745246</v>
      </c>
      <c r="N155" s="159">
        <f t="shared" si="10"/>
        <v>158209.51233223977</v>
      </c>
      <c r="O155" s="160">
        <f t="shared" si="11"/>
        <v>451256.29770257778</v>
      </c>
    </row>
    <row r="156" spans="2:15" x14ac:dyDescent="0.15">
      <c r="B156" s="1"/>
      <c r="C156" s="1"/>
      <c r="D156" s="11"/>
      <c r="E156" s="11"/>
      <c r="F156" s="11"/>
      <c r="H156" s="48">
        <v>45113</v>
      </c>
      <c r="I156" s="156">
        <f>$D$5*Data!C1059</f>
        <v>-3182400</v>
      </c>
      <c r="J156" s="157">
        <f t="shared" si="8"/>
        <v>80712.540986831809</v>
      </c>
      <c r="K156" s="156">
        <f>$E$5*Data!D1059</f>
        <v>6076000</v>
      </c>
      <c r="L156" s="158">
        <f t="shared" si="9"/>
        <v>207690.51873269374</v>
      </c>
      <c r="M156" s="156">
        <f>$F$5*Data!E1059</f>
        <v>6647434.0800000001</v>
      </c>
      <c r="N156" s="159">
        <f t="shared" si="10"/>
        <v>155915.33712150913</v>
      </c>
      <c r="O156" s="160">
        <f t="shared" si="11"/>
        <v>444318.3968410347</v>
      </c>
    </row>
    <row r="157" spans="2:15" x14ac:dyDescent="0.15">
      <c r="B157" s="1"/>
      <c r="C157" s="1"/>
      <c r="D157" s="11"/>
      <c r="E157" s="11"/>
      <c r="F157" s="11"/>
      <c r="H157" s="48">
        <v>45114</v>
      </c>
      <c r="I157" s="156">
        <f>$D$5*Data!C1060</f>
        <v>-3139800</v>
      </c>
      <c r="J157" s="157">
        <f t="shared" si="8"/>
        <v>79632.112930635529</v>
      </c>
      <c r="K157" s="156">
        <f>$E$5*Data!D1060</f>
        <v>6218800</v>
      </c>
      <c r="L157" s="158">
        <f t="shared" si="9"/>
        <v>212571.72447249439</v>
      </c>
      <c r="M157" s="156">
        <f>$F$5*Data!E1060</f>
        <v>6438161.5999999996</v>
      </c>
      <c r="N157" s="159">
        <f t="shared" si="10"/>
        <v>151006.85831949679</v>
      </c>
      <c r="O157" s="160">
        <f t="shared" si="11"/>
        <v>443210.6957226267</v>
      </c>
    </row>
    <row r="158" spans="2:15" x14ac:dyDescent="0.15">
      <c r="B158" s="1"/>
      <c r="C158" s="1"/>
      <c r="D158" s="11"/>
      <c r="E158" s="11"/>
      <c r="F158" s="11"/>
      <c r="H158" s="48">
        <v>45117</v>
      </c>
      <c r="I158" s="156">
        <f>$D$5*Data!C1061</f>
        <v>-3167400</v>
      </c>
      <c r="J158" s="157">
        <f t="shared" si="8"/>
        <v>80332.108572678189</v>
      </c>
      <c r="K158" s="156">
        <f>$E$5*Data!D1061</f>
        <v>6202000</v>
      </c>
      <c r="L158" s="158">
        <f t="shared" si="9"/>
        <v>211997.4649736943</v>
      </c>
      <c r="M158" s="156">
        <f>$F$5*Data!E1061</f>
        <v>6504127.9999999991</v>
      </c>
      <c r="N158" s="159">
        <f t="shared" si="10"/>
        <v>152554.09795676332</v>
      </c>
      <c r="O158" s="160">
        <f t="shared" si="11"/>
        <v>444883.67150313582</v>
      </c>
    </row>
    <row r="159" spans="2:15" x14ac:dyDescent="0.15">
      <c r="B159" s="1"/>
      <c r="C159" s="1"/>
      <c r="D159" s="11"/>
      <c r="E159" s="11"/>
      <c r="F159" s="11"/>
      <c r="H159" s="48">
        <v>45118</v>
      </c>
      <c r="I159" s="156">
        <f>$D$5*Data!C1062</f>
        <v>-3152400</v>
      </c>
      <c r="J159" s="157">
        <f t="shared" si="8"/>
        <v>79951.676158524584</v>
      </c>
      <c r="K159" s="156">
        <f>$E$5*Data!D1062</f>
        <v>6241200</v>
      </c>
      <c r="L159" s="158">
        <f t="shared" si="9"/>
        <v>213337.40380422783</v>
      </c>
      <c r="M159" s="156">
        <f>$F$5*Data!E1062</f>
        <v>6488204.7999999998</v>
      </c>
      <c r="N159" s="159">
        <f t="shared" si="10"/>
        <v>152180.61984984644</v>
      </c>
      <c r="O159" s="160">
        <f t="shared" si="11"/>
        <v>445469.69981259888</v>
      </c>
    </row>
    <row r="160" spans="2:15" x14ac:dyDescent="0.15">
      <c r="B160" s="1"/>
      <c r="C160" s="1"/>
      <c r="D160" s="11"/>
      <c r="E160" s="11"/>
      <c r="F160" s="11"/>
      <c r="H160" s="48">
        <v>45119</v>
      </c>
      <c r="I160" s="156">
        <f>$D$5*Data!C1063</f>
        <v>-3141000</v>
      </c>
      <c r="J160" s="157">
        <f t="shared" si="8"/>
        <v>79662.547523767818</v>
      </c>
      <c r="K160" s="156">
        <f>$E$5*Data!D1063</f>
        <v>6333600</v>
      </c>
      <c r="L160" s="158">
        <f t="shared" si="9"/>
        <v>216495.83104762825</v>
      </c>
      <c r="M160" s="156">
        <f>$F$5*Data!E1063</f>
        <v>6448018.7999999998</v>
      </c>
      <c r="N160" s="159">
        <f t="shared" si="10"/>
        <v>151238.05860558889</v>
      </c>
      <c r="O160" s="160">
        <f t="shared" si="11"/>
        <v>447396.43717698497</v>
      </c>
    </row>
    <row r="161" spans="2:15" x14ac:dyDescent="0.15">
      <c r="B161" s="1"/>
      <c r="C161" s="1"/>
      <c r="D161" s="11"/>
      <c r="E161" s="11"/>
      <c r="F161" s="11"/>
      <c r="H161" s="48">
        <v>45120</v>
      </c>
      <c r="I161" s="156">
        <f>$D$5*Data!C1064</f>
        <v>-3153000</v>
      </c>
      <c r="J161" s="157">
        <f t="shared" si="8"/>
        <v>79966.893455090729</v>
      </c>
      <c r="K161" s="156">
        <f>$E$5*Data!D1064</f>
        <v>6343400</v>
      </c>
      <c r="L161" s="158">
        <f t="shared" si="9"/>
        <v>216830.81575526163</v>
      </c>
      <c r="M161" s="156">
        <f>$F$5*Data!E1064</f>
        <v>6414656.4000000004</v>
      </c>
      <c r="N161" s="159">
        <f t="shared" si="10"/>
        <v>150455.54466403165</v>
      </c>
      <c r="O161" s="160">
        <f t="shared" si="11"/>
        <v>447253.25387438398</v>
      </c>
    </row>
    <row r="162" spans="2:15" x14ac:dyDescent="0.15">
      <c r="B162" s="1"/>
      <c r="C162" s="1"/>
      <c r="D162" s="11"/>
      <c r="E162" s="11"/>
      <c r="F162" s="11"/>
      <c r="H162" s="48">
        <v>45121</v>
      </c>
      <c r="I162" s="156">
        <f>$D$5*Data!C1065</f>
        <v>-3156000</v>
      </c>
      <c r="J162" s="157">
        <f t="shared" si="8"/>
        <v>80042.979937921438</v>
      </c>
      <c r="K162" s="156">
        <f>$E$5*Data!D1065</f>
        <v>6309800</v>
      </c>
      <c r="L162" s="158">
        <f t="shared" si="9"/>
        <v>215682.29675766145</v>
      </c>
      <c r="M162" s="156">
        <f>$F$5*Data!E1065</f>
        <v>6441952.7999999998</v>
      </c>
      <c r="N162" s="159">
        <f t="shared" si="10"/>
        <v>151095.78078476404</v>
      </c>
      <c r="O162" s="160">
        <f t="shared" si="11"/>
        <v>446821.05748034694</v>
      </c>
    </row>
    <row r="163" spans="2:15" x14ac:dyDescent="0.15">
      <c r="B163" s="1"/>
      <c r="C163" s="1"/>
      <c r="D163" s="11"/>
      <c r="E163" s="11"/>
      <c r="F163" s="11"/>
      <c r="H163" s="48">
        <v>45124</v>
      </c>
      <c r="I163" s="156">
        <f>$D$5*Data!C1066</f>
        <v>-3142200</v>
      </c>
      <c r="J163" s="157">
        <f t="shared" si="8"/>
        <v>79692.982116900122</v>
      </c>
      <c r="K163" s="156">
        <f>$E$5*Data!D1066</f>
        <v>6326600</v>
      </c>
      <c r="L163" s="158">
        <f t="shared" si="9"/>
        <v>216256.55625646154</v>
      </c>
      <c r="M163" s="156">
        <f>$F$5*Data!E1066</f>
        <v>6438919.6800000006</v>
      </c>
      <c r="N163" s="159">
        <f t="shared" si="10"/>
        <v>151024.63905975581</v>
      </c>
      <c r="O163" s="160">
        <f t="shared" si="11"/>
        <v>446974.17743311753</v>
      </c>
    </row>
    <row r="164" spans="2:15" x14ac:dyDescent="0.15">
      <c r="B164" s="1"/>
      <c r="C164" s="1"/>
      <c r="D164" s="11"/>
      <c r="E164" s="11"/>
      <c r="F164" s="11"/>
      <c r="H164" s="48">
        <v>45125</v>
      </c>
      <c r="I164" s="156">
        <f>$D$5*Data!C1067</f>
        <v>-3131400</v>
      </c>
      <c r="J164" s="157">
        <f t="shared" si="8"/>
        <v>79419.070778709516</v>
      </c>
      <c r="K164" s="156">
        <f>$E$5*Data!D1067</f>
        <v>6370000</v>
      </c>
      <c r="L164" s="158">
        <f t="shared" si="9"/>
        <v>217740.05996169508</v>
      </c>
      <c r="M164" s="156">
        <f>$F$5*Data!E1067</f>
        <v>6737663.5999999996</v>
      </c>
      <c r="N164" s="159">
        <f t="shared" si="10"/>
        <v>158031.66740170529</v>
      </c>
      <c r="O164" s="160">
        <f t="shared" si="11"/>
        <v>455190.79814210988</v>
      </c>
    </row>
    <row r="165" spans="2:15" x14ac:dyDescent="0.15">
      <c r="B165" s="1"/>
      <c r="C165" s="1"/>
      <c r="D165" s="11"/>
      <c r="E165" s="11"/>
      <c r="F165" s="11"/>
      <c r="H165" s="48">
        <v>45126</v>
      </c>
      <c r="I165" s="156">
        <f>$D$5*Data!C1068</f>
        <v>-3142800</v>
      </c>
      <c r="J165" s="157">
        <f t="shared" si="8"/>
        <v>79708.199413466267</v>
      </c>
      <c r="K165" s="156">
        <f>$E$5*Data!D1068</f>
        <v>6370000</v>
      </c>
      <c r="L165" s="158">
        <f t="shared" si="9"/>
        <v>217740.05996169508</v>
      </c>
      <c r="M165" s="156">
        <f>$F$5*Data!E1068</f>
        <v>6744487.2000000002</v>
      </c>
      <c r="N165" s="159">
        <f t="shared" si="10"/>
        <v>158191.71470440566</v>
      </c>
      <c r="O165" s="160">
        <f t="shared" si="11"/>
        <v>455639.97407956701</v>
      </c>
    </row>
    <row r="166" spans="2:15" x14ac:dyDescent="0.15">
      <c r="B166" s="1"/>
      <c r="C166" s="1"/>
      <c r="D166" s="11"/>
      <c r="E166" s="11"/>
      <c r="F166" s="11"/>
      <c r="H166" s="48">
        <v>45127</v>
      </c>
      <c r="I166" s="156">
        <f>$D$5*Data!C1069</f>
        <v>-3121800</v>
      </c>
      <c r="J166" s="157">
        <f t="shared" si="8"/>
        <v>79175.594033651199</v>
      </c>
      <c r="K166" s="156">
        <f>$E$5*Data!D1069</f>
        <v>6477800</v>
      </c>
      <c r="L166" s="158">
        <f t="shared" si="9"/>
        <v>221424.89174566223</v>
      </c>
      <c r="M166" s="156">
        <f>$F$5*Data!E1069</f>
        <v>6896134</v>
      </c>
      <c r="N166" s="159">
        <f t="shared" si="10"/>
        <v>161748.58516913664</v>
      </c>
      <c r="O166" s="160">
        <f t="shared" si="11"/>
        <v>462349.07094845001</v>
      </c>
    </row>
    <row r="167" spans="2:15" x14ac:dyDescent="0.15">
      <c r="B167" s="1"/>
      <c r="C167" s="1"/>
      <c r="D167" s="11"/>
      <c r="E167" s="11"/>
      <c r="F167" s="11"/>
      <c r="H167" s="48">
        <v>45128</v>
      </c>
      <c r="I167" s="156">
        <f>$D$5*Data!C1070</f>
        <v>-3139800</v>
      </c>
      <c r="J167" s="157">
        <f t="shared" si="8"/>
        <v>79632.112930635529</v>
      </c>
      <c r="K167" s="156">
        <f>$E$5*Data!D1070</f>
        <v>6521200</v>
      </c>
      <c r="L167" s="158">
        <f t="shared" si="9"/>
        <v>222908.39545089574</v>
      </c>
      <c r="M167" s="156">
        <f>$F$5*Data!E1070</f>
        <v>6920397.9199999999</v>
      </c>
      <c r="N167" s="159">
        <f t="shared" si="10"/>
        <v>162317.69457603869</v>
      </c>
      <c r="O167" s="160">
        <f t="shared" si="11"/>
        <v>464858.20295756991</v>
      </c>
    </row>
    <row r="168" spans="2:15" x14ac:dyDescent="0.15">
      <c r="B168" s="1"/>
      <c r="C168" s="1"/>
      <c r="D168" s="11"/>
      <c r="E168" s="11"/>
      <c r="F168" s="11"/>
      <c r="H168" s="48">
        <v>45131</v>
      </c>
      <c r="I168" s="156">
        <f>$D$5*Data!C1071</f>
        <v>-3132000</v>
      </c>
      <c r="J168" s="157">
        <f t="shared" si="8"/>
        <v>79434.288075275661</v>
      </c>
      <c r="K168" s="156">
        <f>$E$5*Data!D1071</f>
        <v>6529600</v>
      </c>
      <c r="L168" s="158">
        <f t="shared" si="9"/>
        <v>223195.52520029579</v>
      </c>
      <c r="M168" s="156">
        <f>$F$5*Data!E1071</f>
        <v>6884761.6000000006</v>
      </c>
      <c r="N168" s="159">
        <f t="shared" si="10"/>
        <v>161481.84591929353</v>
      </c>
      <c r="O168" s="160">
        <f t="shared" si="11"/>
        <v>464111.65919486497</v>
      </c>
    </row>
    <row r="169" spans="2:15" x14ac:dyDescent="0.15">
      <c r="B169" s="1"/>
      <c r="C169" s="1"/>
      <c r="D169" s="11"/>
      <c r="E169" s="11"/>
      <c r="F169" s="11"/>
      <c r="H169" s="48">
        <v>45132</v>
      </c>
      <c r="I169" s="156">
        <f>$D$5*Data!C1072</f>
        <v>-3138000</v>
      </c>
      <c r="J169" s="157">
        <f t="shared" si="8"/>
        <v>79586.461040937109</v>
      </c>
      <c r="K169" s="156">
        <f>$E$5*Data!D1072</f>
        <v>6547800</v>
      </c>
      <c r="L169" s="158">
        <f t="shared" si="9"/>
        <v>223817.63965732919</v>
      </c>
      <c r="M169" s="156">
        <f>$F$5*Data!E1072</f>
        <v>6882486</v>
      </c>
      <c r="N169" s="159">
        <f t="shared" si="10"/>
        <v>161428.4717997635</v>
      </c>
      <c r="O169" s="160">
        <f t="shared" si="11"/>
        <v>464832.5724980298</v>
      </c>
    </row>
    <row r="170" spans="2:15" x14ac:dyDescent="0.15">
      <c r="B170" s="1"/>
      <c r="C170" s="1"/>
      <c r="D170" s="11"/>
      <c r="E170" s="11"/>
      <c r="F170" s="11"/>
      <c r="H170" s="48">
        <v>45133</v>
      </c>
      <c r="I170" s="156">
        <f>$D$5*Data!C1073</f>
        <v>-3157200</v>
      </c>
      <c r="J170" s="157">
        <f t="shared" si="8"/>
        <v>80073.414531053728</v>
      </c>
      <c r="K170" s="156">
        <f>$E$5*Data!D1073</f>
        <v>6540800</v>
      </c>
      <c r="L170" s="158">
        <f t="shared" si="9"/>
        <v>223578.36486616248</v>
      </c>
      <c r="M170" s="156">
        <f>$F$5*Data!E1073</f>
        <v>6804388</v>
      </c>
      <c r="N170" s="159">
        <f t="shared" si="10"/>
        <v>159596.68590283353</v>
      </c>
      <c r="O170" s="160">
        <f t="shared" si="11"/>
        <v>463248.46530004975</v>
      </c>
    </row>
    <row r="171" spans="2:15" x14ac:dyDescent="0.15">
      <c r="B171" s="1"/>
      <c r="C171" s="1"/>
      <c r="D171" s="11"/>
      <c r="E171" s="11"/>
      <c r="F171" s="11"/>
      <c r="H171" s="48">
        <v>45134</v>
      </c>
      <c r="I171" s="156">
        <f>$D$5*Data!C1074</f>
        <v>-3240000</v>
      </c>
      <c r="J171" s="157">
        <f t="shared" si="8"/>
        <v>82173.401457181724</v>
      </c>
      <c r="K171" s="156">
        <f>$E$5*Data!D1074</f>
        <v>6536600</v>
      </c>
      <c r="L171" s="158">
        <f t="shared" si="9"/>
        <v>223434.79999146247</v>
      </c>
      <c r="M171" s="156">
        <f>$F$5*Data!E1074</f>
        <v>6880969.5999999996</v>
      </c>
      <c r="N171" s="159">
        <f t="shared" si="10"/>
        <v>161392.90469005387</v>
      </c>
      <c r="O171" s="160">
        <f t="shared" si="11"/>
        <v>467001.10613869806</v>
      </c>
    </row>
    <row r="172" spans="2:15" x14ac:dyDescent="0.15">
      <c r="B172" s="1"/>
      <c r="C172" s="1"/>
      <c r="D172" s="11"/>
      <c r="E172" s="11"/>
      <c r="F172" s="11"/>
      <c r="H172" s="48">
        <v>45135</v>
      </c>
      <c r="I172" s="156">
        <f>$D$5*Data!C1075</f>
        <v>-3220800</v>
      </c>
      <c r="J172" s="157">
        <f t="shared" si="8"/>
        <v>81686.447967065076</v>
      </c>
      <c r="K172" s="156">
        <f>$E$5*Data!D1075</f>
        <v>6538000</v>
      </c>
      <c r="L172" s="158">
        <f t="shared" si="9"/>
        <v>223482.6549496958</v>
      </c>
      <c r="M172" s="156">
        <f>$F$5*Data!E1075</f>
        <v>6843058.3999999994</v>
      </c>
      <c r="N172" s="159">
        <f t="shared" si="10"/>
        <v>160503.69880135386</v>
      </c>
      <c r="O172" s="160">
        <f t="shared" si="11"/>
        <v>465672.80171811476</v>
      </c>
    </row>
    <row r="173" spans="2:15" x14ac:dyDescent="0.15">
      <c r="B173" s="1"/>
      <c r="C173" s="1"/>
      <c r="D173" s="11"/>
      <c r="E173" s="11"/>
      <c r="F173" s="11"/>
      <c r="H173" s="48">
        <v>45138</v>
      </c>
      <c r="I173" s="156">
        <f>$D$5*Data!C1076</f>
        <v>-3206400</v>
      </c>
      <c r="J173" s="157">
        <f t="shared" si="8"/>
        <v>81321.232849477616</v>
      </c>
      <c r="K173" s="156">
        <f>$E$5*Data!D1076</f>
        <v>6363000</v>
      </c>
      <c r="L173" s="158">
        <f t="shared" si="9"/>
        <v>217500.78517052837</v>
      </c>
      <c r="M173" s="156">
        <f>$F$5*Data!E1076</f>
        <v>6905233.1200000001</v>
      </c>
      <c r="N173" s="159">
        <f t="shared" si="10"/>
        <v>161962.00471496972</v>
      </c>
      <c r="O173" s="160">
        <f t="shared" si="11"/>
        <v>460784.02273497573</v>
      </c>
    </row>
    <row r="174" spans="2:15" x14ac:dyDescent="0.15">
      <c r="B174" s="1"/>
      <c r="C174" s="1"/>
      <c r="D174" s="11"/>
      <c r="E174" s="11"/>
      <c r="F174" s="11"/>
      <c r="H174" s="48">
        <v>45140</v>
      </c>
      <c r="I174" s="156">
        <f>$D$5*Data!C1077</f>
        <v>-3219000</v>
      </c>
      <c r="J174" s="157">
        <f t="shared" si="8"/>
        <v>81640.796077366656</v>
      </c>
      <c r="K174" s="156">
        <f>$E$5*Data!D1077</f>
        <v>6203400</v>
      </c>
      <c r="L174" s="158">
        <f t="shared" si="9"/>
        <v>212045.31993192763</v>
      </c>
      <c r="M174" s="156">
        <f>$F$5*Data!E1077</f>
        <v>6881728.7999999998</v>
      </c>
      <c r="N174" s="159">
        <f t="shared" si="10"/>
        <v>161410.7116998742</v>
      </c>
      <c r="O174" s="160">
        <f t="shared" si="11"/>
        <v>455096.82770916854</v>
      </c>
    </row>
    <row r="175" spans="2:15" x14ac:dyDescent="0.15">
      <c r="B175" s="1"/>
      <c r="C175" s="1"/>
      <c r="D175" s="11"/>
      <c r="E175" s="11"/>
      <c r="F175" s="11"/>
      <c r="H175" s="48">
        <v>45141</v>
      </c>
      <c r="I175" s="156">
        <f>$D$5*Data!C1078</f>
        <v>-3160800</v>
      </c>
      <c r="J175" s="157">
        <f t="shared" si="8"/>
        <v>80164.718310450597</v>
      </c>
      <c r="K175" s="156">
        <f>$E$5*Data!D1078</f>
        <v>6237000</v>
      </c>
      <c r="L175" s="158">
        <f t="shared" si="9"/>
        <v>213193.83892952782</v>
      </c>
      <c r="M175" s="156">
        <f>$F$5*Data!E1078</f>
        <v>6752828.3999999994</v>
      </c>
      <c r="N175" s="159">
        <f t="shared" si="10"/>
        <v>158387.35726277425</v>
      </c>
      <c r="O175" s="160">
        <f t="shared" si="11"/>
        <v>451745.91450275265</v>
      </c>
    </row>
    <row r="176" spans="2:15" x14ac:dyDescent="0.15">
      <c r="B176" s="1"/>
      <c r="C176" s="1"/>
      <c r="D176" s="11"/>
      <c r="E176" s="11"/>
      <c r="F176" s="11"/>
      <c r="H176" s="48">
        <v>45142</v>
      </c>
      <c r="I176" s="156">
        <f>$D$5*Data!C1079</f>
        <v>-3124800</v>
      </c>
      <c r="J176" s="157">
        <f t="shared" si="8"/>
        <v>79251.680516481909</v>
      </c>
      <c r="K176" s="156">
        <f>$E$5*Data!D1079</f>
        <v>6137600.0000000009</v>
      </c>
      <c r="L176" s="158">
        <f t="shared" si="9"/>
        <v>209796.13689496071</v>
      </c>
      <c r="M176" s="156">
        <f>$F$5*Data!E1079</f>
        <v>6753586.4000000004</v>
      </c>
      <c r="N176" s="159">
        <f t="shared" si="10"/>
        <v>158405.136126636</v>
      </c>
      <c r="O176" s="160">
        <f t="shared" si="11"/>
        <v>447452.95353807864</v>
      </c>
    </row>
    <row r="177" spans="2:15" x14ac:dyDescent="0.15">
      <c r="B177" s="1"/>
      <c r="C177" s="1"/>
      <c r="D177" s="11"/>
      <c r="E177" s="11"/>
      <c r="F177" s="11"/>
      <c r="H177" s="48">
        <v>45145</v>
      </c>
      <c r="I177" s="156">
        <f>$D$5*Data!C1080</f>
        <v>-3130800</v>
      </c>
      <c r="J177" s="157">
        <f t="shared" si="8"/>
        <v>79403.853482143371</v>
      </c>
      <c r="K177" s="156">
        <f>$E$5*Data!D1080</f>
        <v>6120800</v>
      </c>
      <c r="L177" s="158">
        <f t="shared" si="9"/>
        <v>209221.87739616062</v>
      </c>
      <c r="M177" s="156">
        <f>$F$5*Data!E1080</f>
        <v>6812728.7999999998</v>
      </c>
      <c r="N177" s="159">
        <f t="shared" si="10"/>
        <v>159792.31907921596</v>
      </c>
      <c r="O177" s="160">
        <f t="shared" si="11"/>
        <v>448418.04995751998</v>
      </c>
    </row>
    <row r="178" spans="2:15" x14ac:dyDescent="0.15">
      <c r="B178" s="1"/>
      <c r="C178" s="1"/>
      <c r="D178" s="11"/>
      <c r="E178" s="11"/>
      <c r="F178" s="11"/>
      <c r="H178" s="48">
        <v>45146</v>
      </c>
      <c r="I178" s="156">
        <f>$D$5*Data!C1081</f>
        <v>-3121200</v>
      </c>
      <c r="J178" s="157">
        <f t="shared" si="8"/>
        <v>79160.376737085055</v>
      </c>
      <c r="K178" s="156">
        <f>$E$5*Data!D1081</f>
        <v>6123600</v>
      </c>
      <c r="L178" s="158">
        <f t="shared" si="9"/>
        <v>209317.58731262729</v>
      </c>
      <c r="M178" s="156">
        <f>$F$5*Data!E1081</f>
        <v>6822586.0800000001</v>
      </c>
      <c r="N178" s="159">
        <f t="shared" si="10"/>
        <v>160023.52124170525</v>
      </c>
      <c r="O178" s="160">
        <f t="shared" si="11"/>
        <v>448501.48529141757</v>
      </c>
    </row>
    <row r="179" spans="2:15" x14ac:dyDescent="0.15">
      <c r="B179" s="1"/>
      <c r="C179" s="1"/>
      <c r="D179" s="11"/>
      <c r="E179" s="11"/>
      <c r="F179" s="11"/>
      <c r="H179" s="48">
        <v>45147</v>
      </c>
      <c r="I179" s="156">
        <f>$D$5*Data!C1082</f>
        <v>-3129000</v>
      </c>
      <c r="J179" s="157">
        <f t="shared" si="8"/>
        <v>79358.201592444922</v>
      </c>
      <c r="K179" s="156">
        <f>$E$5*Data!D1082</f>
        <v>6112399.9999999991</v>
      </c>
      <c r="L179" s="158">
        <f t="shared" si="9"/>
        <v>208934.74764676054</v>
      </c>
      <c r="M179" s="156">
        <f>$F$5*Data!E1082</f>
        <v>6874903.6000000006</v>
      </c>
      <c r="N179" s="159">
        <f t="shared" si="10"/>
        <v>161250.62686922905</v>
      </c>
      <c r="O179" s="160">
        <f t="shared" si="11"/>
        <v>449543.57610843447</v>
      </c>
    </row>
    <row r="180" spans="2:15" x14ac:dyDescent="0.15">
      <c r="B180" s="1"/>
      <c r="C180" s="1"/>
      <c r="D180" s="11"/>
      <c r="E180" s="11"/>
      <c r="F180" s="11"/>
      <c r="H180" s="48">
        <v>45148</v>
      </c>
      <c r="I180" s="156">
        <f>$D$5*Data!C1083</f>
        <v>-3151200</v>
      </c>
      <c r="J180" s="157">
        <f t="shared" si="8"/>
        <v>79921.24156539228</v>
      </c>
      <c r="K180" s="156">
        <f>$E$5*Data!D1083</f>
        <v>6129200</v>
      </c>
      <c r="L180" s="158">
        <f t="shared" si="9"/>
        <v>209509.00714556067</v>
      </c>
      <c r="M180" s="156">
        <f>$F$5*Data!E1083</f>
        <v>6868080</v>
      </c>
      <c r="N180" s="159">
        <f t="shared" si="10"/>
        <v>161090.5795665287</v>
      </c>
      <c r="O180" s="160">
        <f t="shared" si="11"/>
        <v>450520.82827748166</v>
      </c>
    </row>
    <row r="181" spans="2:15" x14ac:dyDescent="0.15">
      <c r="B181" s="1"/>
      <c r="C181" s="1"/>
      <c r="D181" s="11"/>
      <c r="E181" s="11"/>
      <c r="F181" s="11"/>
      <c r="H181" s="48">
        <v>45149</v>
      </c>
      <c r="I181" s="156">
        <f>$D$5*Data!C1084</f>
        <v>-3122400</v>
      </c>
      <c r="J181" s="157">
        <f t="shared" si="8"/>
        <v>79190.811330217344</v>
      </c>
      <c r="K181" s="156">
        <f>$E$5*Data!D1084</f>
        <v>5962600.0000000009</v>
      </c>
      <c r="L181" s="158">
        <f t="shared" si="9"/>
        <v>203814.26711579328</v>
      </c>
      <c r="M181" s="156">
        <f>$F$5*Data!E1084</f>
        <v>6883244.7999999998</v>
      </c>
      <c r="N181" s="159">
        <f t="shared" si="10"/>
        <v>161446.26942759767</v>
      </c>
      <c r="O181" s="160">
        <f t="shared" si="11"/>
        <v>444451.34787360829</v>
      </c>
    </row>
    <row r="182" spans="2:15" x14ac:dyDescent="0.15">
      <c r="B182" s="1"/>
      <c r="C182" s="1"/>
      <c r="D182" s="11"/>
      <c r="E182" s="11"/>
      <c r="F182" s="11"/>
      <c r="H182" s="48">
        <v>45152</v>
      </c>
      <c r="I182" s="156">
        <f>$D$5*Data!C1085</f>
        <v>-3135000</v>
      </c>
      <c r="J182" s="157">
        <f t="shared" si="8"/>
        <v>79510.37455810637</v>
      </c>
      <c r="K182" s="156">
        <f>$E$5*Data!D1085</f>
        <v>5989200</v>
      </c>
      <c r="L182" s="158">
        <f t="shared" si="9"/>
        <v>204723.5113222267</v>
      </c>
      <c r="M182" s="156">
        <f>$F$5*Data!E1085</f>
        <v>6893860</v>
      </c>
      <c r="N182" s="159">
        <f t="shared" si="10"/>
        <v>161695.24857755145</v>
      </c>
      <c r="O182" s="160">
        <f t="shared" si="11"/>
        <v>445929.13445788453</v>
      </c>
    </row>
    <row r="183" spans="2:15" x14ac:dyDescent="0.15">
      <c r="B183" s="1"/>
      <c r="C183" s="1"/>
      <c r="D183" s="11"/>
      <c r="E183" s="11"/>
      <c r="F183" s="11"/>
      <c r="H183" s="48">
        <v>45153</v>
      </c>
      <c r="I183" s="156">
        <f>$D$5*Data!C1086</f>
        <v>-3090000</v>
      </c>
      <c r="J183" s="157">
        <f t="shared" si="8"/>
        <v>78369.077315645525</v>
      </c>
      <c r="K183" s="156">
        <f>$E$5*Data!D1086</f>
        <v>5937399.9999999991</v>
      </c>
      <c r="L183" s="158">
        <f t="shared" si="9"/>
        <v>202952.87786759311</v>
      </c>
      <c r="M183" s="156">
        <f>$F$5*Data!E1086</f>
        <v>6841541.6000000006</v>
      </c>
      <c r="N183" s="159">
        <f t="shared" si="10"/>
        <v>160468.12230965804</v>
      </c>
      <c r="O183" s="160">
        <f t="shared" si="11"/>
        <v>441790.0774928967</v>
      </c>
    </row>
    <row r="184" spans="2:15" x14ac:dyDescent="0.15">
      <c r="B184" s="1"/>
      <c r="C184" s="1"/>
      <c r="D184" s="11"/>
      <c r="E184" s="11"/>
      <c r="F184" s="11"/>
      <c r="H184" s="48">
        <v>45154</v>
      </c>
      <c r="I184" s="156">
        <f>$D$5*Data!C1087</f>
        <v>-3126600</v>
      </c>
      <c r="J184" s="157">
        <f t="shared" si="8"/>
        <v>79297.332406180358</v>
      </c>
      <c r="K184" s="156">
        <f>$E$5*Data!D1087</f>
        <v>5908000</v>
      </c>
      <c r="L184" s="158">
        <f t="shared" si="9"/>
        <v>201947.92374469302</v>
      </c>
      <c r="M184" s="156">
        <f>$F$5*Data!E1087</f>
        <v>6830925.6000000006</v>
      </c>
      <c r="N184" s="159">
        <f t="shared" si="10"/>
        <v>160219.12439573184</v>
      </c>
      <c r="O184" s="160">
        <f t="shared" si="11"/>
        <v>441464.38054660521</v>
      </c>
    </row>
    <row r="185" spans="2:15" x14ac:dyDescent="0.15">
      <c r="B185" s="1"/>
      <c r="C185" s="1"/>
      <c r="D185" s="11"/>
      <c r="E185" s="11"/>
      <c r="F185" s="11"/>
      <c r="H185" s="48">
        <v>45155</v>
      </c>
      <c r="I185" s="156">
        <f>$D$5*Data!C1088</f>
        <v>-3099000</v>
      </c>
      <c r="J185" s="157">
        <f t="shared" si="8"/>
        <v>78597.336764137697</v>
      </c>
      <c r="K185" s="156">
        <f>$E$5*Data!D1088</f>
        <v>5905200</v>
      </c>
      <c r="L185" s="158">
        <f t="shared" si="9"/>
        <v>201852.21382822632</v>
      </c>
      <c r="M185" s="156">
        <f>$F$5*Data!E1088</f>
        <v>6813487.1999999993</v>
      </c>
      <c r="N185" s="159">
        <f t="shared" si="10"/>
        <v>159810.10732506387</v>
      </c>
      <c r="O185" s="160">
        <f t="shared" si="11"/>
        <v>440259.65791742795</v>
      </c>
    </row>
    <row r="186" spans="2:15" x14ac:dyDescent="0.15">
      <c r="B186" s="1"/>
      <c r="C186" s="1"/>
      <c r="D186" s="11"/>
      <c r="E186" s="11"/>
      <c r="F186" s="11"/>
      <c r="H186" s="48">
        <v>45156</v>
      </c>
      <c r="I186" s="156">
        <f>$D$5*Data!C1089</f>
        <v>-3115800</v>
      </c>
      <c r="J186" s="157">
        <f t="shared" si="8"/>
        <v>79023.421067989751</v>
      </c>
      <c r="K186" s="156">
        <f>$E$5*Data!D1089</f>
        <v>5871600</v>
      </c>
      <c r="L186" s="158">
        <f t="shared" si="9"/>
        <v>200703.69483062616</v>
      </c>
      <c r="M186" s="156">
        <f>$F$5*Data!E1089</f>
        <v>6777850.3999999994</v>
      </c>
      <c r="N186" s="159">
        <f t="shared" si="10"/>
        <v>158974.24740993528</v>
      </c>
      <c r="O186" s="160">
        <f t="shared" si="11"/>
        <v>438701.36330855126</v>
      </c>
    </row>
    <row r="187" spans="2:15" x14ac:dyDescent="0.15">
      <c r="B187" s="1"/>
      <c r="C187" s="1"/>
      <c r="D187" s="11"/>
      <c r="E187" s="11"/>
      <c r="F187" s="11"/>
      <c r="H187" s="48">
        <v>45159</v>
      </c>
      <c r="I187" s="156">
        <f>$D$5*Data!C1090</f>
        <v>-3124800</v>
      </c>
      <c r="J187" s="157">
        <f t="shared" si="8"/>
        <v>79251.680516481909</v>
      </c>
      <c r="K187" s="156">
        <f>$E$5*Data!D1090</f>
        <v>5856200</v>
      </c>
      <c r="L187" s="158">
        <f t="shared" si="9"/>
        <v>200177.29029005943</v>
      </c>
      <c r="M187" s="156">
        <f>$F$5*Data!E1090</f>
        <v>6824102.4000000004</v>
      </c>
      <c r="N187" s="159">
        <f t="shared" si="10"/>
        <v>160059.08647501771</v>
      </c>
      <c r="O187" s="160">
        <f t="shared" si="11"/>
        <v>439488.05728155904</v>
      </c>
    </row>
    <row r="188" spans="2:15" x14ac:dyDescent="0.15">
      <c r="B188" s="1"/>
      <c r="C188" s="1"/>
      <c r="D188" s="11"/>
      <c r="E188" s="11"/>
      <c r="F188" s="11"/>
      <c r="H188" s="48">
        <v>45160</v>
      </c>
      <c r="I188" s="156">
        <f>$D$5*Data!C1091</f>
        <v>-3124800</v>
      </c>
      <c r="J188" s="157">
        <f t="shared" si="8"/>
        <v>79251.680516481909</v>
      </c>
      <c r="K188" s="156">
        <f>$E$5*Data!D1091</f>
        <v>5822600.0000000009</v>
      </c>
      <c r="L188" s="158">
        <f t="shared" si="9"/>
        <v>199028.77129245934</v>
      </c>
      <c r="M188" s="156">
        <f>$F$5*Data!E1091</f>
        <v>6872629.6000000006</v>
      </c>
      <c r="N188" s="159">
        <f t="shared" si="10"/>
        <v>161197.29027764389</v>
      </c>
      <c r="O188" s="160">
        <f t="shared" si="11"/>
        <v>439477.74208658515</v>
      </c>
    </row>
    <row r="189" spans="2:15" x14ac:dyDescent="0.15">
      <c r="B189" s="1"/>
      <c r="C189" s="1"/>
      <c r="D189" s="11"/>
      <c r="E189" s="11"/>
      <c r="F189" s="11"/>
      <c r="H189" s="48">
        <v>45161</v>
      </c>
      <c r="I189" s="156">
        <f>$D$5*Data!C1092</f>
        <v>-3141600</v>
      </c>
      <c r="J189" s="157">
        <f t="shared" si="8"/>
        <v>79677.764820333978</v>
      </c>
      <c r="K189" s="156">
        <f>$E$5*Data!D1092</f>
        <v>5894000</v>
      </c>
      <c r="L189" s="158">
        <f t="shared" si="9"/>
        <v>201469.3741623596</v>
      </c>
      <c r="M189" s="156">
        <f>$F$5*Data!E1092</f>
        <v>6852156.7999999998</v>
      </c>
      <c r="N189" s="159">
        <f t="shared" si="10"/>
        <v>160717.10145961179</v>
      </c>
      <c r="O189" s="160">
        <f t="shared" si="11"/>
        <v>441864.2404423054</v>
      </c>
    </row>
    <row r="190" spans="2:15" x14ac:dyDescent="0.15">
      <c r="B190" s="1"/>
      <c r="C190" s="1"/>
      <c r="D190" s="11"/>
      <c r="E190" s="11"/>
      <c r="F190" s="11"/>
      <c r="H190" s="48">
        <v>45162</v>
      </c>
      <c r="I190" s="156">
        <f>$D$5*Data!C1093</f>
        <v>-3171000</v>
      </c>
      <c r="J190" s="157">
        <f t="shared" si="8"/>
        <v>80423.412352075073</v>
      </c>
      <c r="K190" s="156">
        <f>$E$5*Data!D1093</f>
        <v>5915000</v>
      </c>
      <c r="L190" s="158">
        <f t="shared" si="9"/>
        <v>202187.19853585967</v>
      </c>
      <c r="M190" s="156">
        <f>$F$5*Data!E1093</f>
        <v>6813487.1999999993</v>
      </c>
      <c r="N190" s="159">
        <f t="shared" si="10"/>
        <v>159810.10732506387</v>
      </c>
      <c r="O190" s="160">
        <f t="shared" si="11"/>
        <v>442420.71821299859</v>
      </c>
    </row>
    <row r="191" spans="2:15" x14ac:dyDescent="0.15">
      <c r="B191" s="1"/>
      <c r="C191" s="1"/>
      <c r="D191" s="11"/>
      <c r="E191" s="11"/>
      <c r="F191" s="11"/>
      <c r="H191" s="48">
        <v>45163</v>
      </c>
      <c r="I191" s="156">
        <f>$D$5*Data!C1094</f>
        <v>-3187200</v>
      </c>
      <c r="J191" s="157">
        <f t="shared" si="8"/>
        <v>80834.279359360968</v>
      </c>
      <c r="K191" s="156">
        <f>$E$5*Data!D1094</f>
        <v>5922000</v>
      </c>
      <c r="L191" s="158">
        <f t="shared" si="9"/>
        <v>202426.47332702638</v>
      </c>
      <c r="M191" s="156">
        <f>$F$5*Data!E1094</f>
        <v>6802872</v>
      </c>
      <c r="N191" s="159">
        <f t="shared" si="10"/>
        <v>159561.12817511012</v>
      </c>
      <c r="O191" s="160">
        <f t="shared" si="11"/>
        <v>442821.88086149748</v>
      </c>
    </row>
    <row r="192" spans="2:15" x14ac:dyDescent="0.15">
      <c r="B192" s="1"/>
      <c r="C192" s="1"/>
      <c r="D192" s="11"/>
      <c r="E192" s="11"/>
      <c r="F192" s="11"/>
      <c r="H192" s="48">
        <v>45166</v>
      </c>
      <c r="I192" s="156">
        <f>$D$5*Data!C1095</f>
        <v>-3196800</v>
      </c>
      <c r="J192" s="157">
        <f t="shared" si="8"/>
        <v>81077.756104419299</v>
      </c>
      <c r="K192" s="156">
        <f>$E$5*Data!D1095</f>
        <v>5966800</v>
      </c>
      <c r="L192" s="158">
        <f t="shared" si="9"/>
        <v>203957.83199049326</v>
      </c>
      <c r="M192" s="156">
        <f>$F$5*Data!E1095</f>
        <v>6858981.5999999996</v>
      </c>
      <c r="N192" s="159">
        <f t="shared" si="10"/>
        <v>160877.17690827075</v>
      </c>
      <c r="O192" s="160">
        <f t="shared" si="11"/>
        <v>445912.76500318333</v>
      </c>
    </row>
    <row r="193" spans="2:15" x14ac:dyDescent="0.15">
      <c r="B193" s="1"/>
      <c r="C193" s="1"/>
      <c r="D193" s="11"/>
      <c r="E193" s="11"/>
      <c r="F193" s="11"/>
      <c r="H193" s="48">
        <v>45167</v>
      </c>
      <c r="I193" s="156">
        <f>$D$5*Data!C1096</f>
        <v>-3208800</v>
      </c>
      <c r="J193" s="157">
        <f t="shared" si="8"/>
        <v>81382.10203574218</v>
      </c>
      <c r="K193" s="156">
        <f>$E$5*Data!D1096</f>
        <v>6013000</v>
      </c>
      <c r="L193" s="158">
        <f t="shared" si="9"/>
        <v>205537.0456121935</v>
      </c>
      <c r="M193" s="156">
        <f>$F$5*Data!E1096</f>
        <v>6867321.6000000006</v>
      </c>
      <c r="N193" s="159">
        <f t="shared" si="10"/>
        <v>161072.79132068079</v>
      </c>
      <c r="O193" s="160">
        <f t="shared" si="11"/>
        <v>447991.93896861648</v>
      </c>
    </row>
    <row r="194" spans="2:15" x14ac:dyDescent="0.15">
      <c r="B194" s="1"/>
      <c r="C194" s="1"/>
      <c r="D194" s="11"/>
      <c r="E194" s="11"/>
      <c r="F194" s="11"/>
      <c r="H194" s="48">
        <v>45168</v>
      </c>
      <c r="I194" s="156">
        <f>$D$5*Data!C1097</f>
        <v>-3189600</v>
      </c>
      <c r="J194" s="157">
        <f t="shared" si="8"/>
        <v>80895.148545625547</v>
      </c>
      <c r="K194" s="156">
        <f>$E$5*Data!D1097</f>
        <v>6001800</v>
      </c>
      <c r="L194" s="158">
        <f t="shared" si="9"/>
        <v>205154.20594632675</v>
      </c>
      <c r="M194" s="156">
        <f>$F$5*Data!E1097</f>
        <v>6818794.4000000004</v>
      </c>
      <c r="N194" s="159">
        <f t="shared" si="10"/>
        <v>159934.58751805458</v>
      </c>
      <c r="O194" s="160">
        <f t="shared" si="11"/>
        <v>445983.94201000693</v>
      </c>
    </row>
    <row r="195" spans="2:15" x14ac:dyDescent="0.15">
      <c r="B195" s="1"/>
      <c r="C195" s="1"/>
      <c r="D195" s="11"/>
      <c r="E195" s="11"/>
      <c r="F195" s="11"/>
      <c r="H195" s="48">
        <v>45169</v>
      </c>
      <c r="I195" s="156">
        <f>$D$5*Data!C1098</f>
        <v>-3192000</v>
      </c>
      <c r="J195" s="157">
        <f t="shared" si="8"/>
        <v>80956.017731890141</v>
      </c>
      <c r="K195" s="156">
        <f>$E$5*Data!D1098</f>
        <v>6013000</v>
      </c>
      <c r="L195" s="158">
        <f t="shared" si="9"/>
        <v>205537.0456121935</v>
      </c>
      <c r="M195" s="156">
        <f>$F$5*Data!E1098</f>
        <v>6771784</v>
      </c>
      <c r="N195" s="159">
        <f t="shared" si="10"/>
        <v>158831.96020712424</v>
      </c>
      <c r="O195" s="160">
        <f t="shared" si="11"/>
        <v>445325.02355120791</v>
      </c>
    </row>
    <row r="196" spans="2:15" x14ac:dyDescent="0.15">
      <c r="B196" s="1"/>
      <c r="C196" s="1"/>
      <c r="D196" s="11"/>
      <c r="E196" s="11"/>
      <c r="F196" s="11"/>
      <c r="H196" s="48">
        <v>45170</v>
      </c>
      <c r="I196" s="156">
        <f>$D$5*Data!C1099</f>
        <v>-3163800</v>
      </c>
      <c r="J196" s="157">
        <f t="shared" si="8"/>
        <v>80240.804793281335</v>
      </c>
      <c r="K196" s="156">
        <f>$E$5*Data!D1099</f>
        <v>5994800</v>
      </c>
      <c r="L196" s="158">
        <f t="shared" si="9"/>
        <v>204914.93115516007</v>
      </c>
      <c r="M196" s="156">
        <f>$F$5*Data!E1099</f>
        <v>6774816.7999999998</v>
      </c>
      <c r="N196" s="159">
        <f t="shared" si="10"/>
        <v>158903.09442654357</v>
      </c>
      <c r="O196" s="160">
        <f t="shared" si="11"/>
        <v>444058.830374985</v>
      </c>
    </row>
    <row r="197" spans="2:15" x14ac:dyDescent="0.15">
      <c r="B197" s="1"/>
      <c r="C197" s="1"/>
      <c r="D197" s="11"/>
      <c r="E197" s="11"/>
      <c r="F197" s="11"/>
      <c r="H197" s="48">
        <v>45174</v>
      </c>
      <c r="I197" s="156">
        <f>$D$5*Data!C1100</f>
        <v>-3112200</v>
      </c>
      <c r="J197" s="157">
        <f t="shared" si="8"/>
        <v>78932.117288592883</v>
      </c>
      <c r="K197" s="156">
        <f>$E$5*Data!D1100</f>
        <v>6006000</v>
      </c>
      <c r="L197" s="158">
        <f t="shared" si="9"/>
        <v>205297.77082102679</v>
      </c>
      <c r="M197" s="156">
        <f>$F$5*Data!E1100</f>
        <v>6656532.7999999998</v>
      </c>
      <c r="N197" s="159">
        <f t="shared" si="10"/>
        <v>156128.74728535602</v>
      </c>
      <c r="O197" s="160">
        <f t="shared" si="11"/>
        <v>440358.63539497566</v>
      </c>
    </row>
    <row r="198" spans="2:15" x14ac:dyDescent="0.15">
      <c r="B198" s="1"/>
      <c r="C198" s="1"/>
      <c r="D198" s="11"/>
      <c r="E198" s="11"/>
      <c r="F198" s="11"/>
      <c r="H198" s="48">
        <v>45175</v>
      </c>
      <c r="I198" s="156">
        <f>$D$5*Data!C1101</f>
        <v>-3126000</v>
      </c>
      <c r="J198" s="157">
        <f t="shared" ref="J198:J261" si="12">I198*$D$4*_xlfn.NORM.S.INV(0.01)</f>
        <v>79282.115109614213</v>
      </c>
      <c r="K198" s="156">
        <f>$E$5*Data!D1101</f>
        <v>6076000</v>
      </c>
      <c r="L198" s="158">
        <f t="shared" ref="L198:L261" si="13">K198*$E$4*_xlfn.NORM.S.INV(0.99)</f>
        <v>207690.51873269374</v>
      </c>
      <c r="M198" s="156">
        <f>$F$5*Data!E1101</f>
        <v>6612555.2000000002</v>
      </c>
      <c r="N198" s="159">
        <f t="shared" ref="N198:N261" si="14">M198*$F$4*_xlfn.NORM.S.INV(0.99)</f>
        <v>155097.25419384503</v>
      </c>
      <c r="O198" s="160">
        <f t="shared" ref="O198:O261" si="15">N198+L198+J198</f>
        <v>442069.88803615299</v>
      </c>
    </row>
    <row r="199" spans="2:15" x14ac:dyDescent="0.15">
      <c r="B199" s="1"/>
      <c r="C199" s="1"/>
      <c r="D199" s="11"/>
      <c r="E199" s="11"/>
      <c r="F199" s="11"/>
      <c r="H199" s="48">
        <v>45176</v>
      </c>
      <c r="I199" s="156">
        <f>$D$5*Data!C1102</f>
        <v>-3156000</v>
      </c>
      <c r="J199" s="157">
        <f t="shared" si="12"/>
        <v>80042.979937921438</v>
      </c>
      <c r="K199" s="156">
        <f>$E$5*Data!D1102</f>
        <v>6193600</v>
      </c>
      <c r="L199" s="158">
        <f t="shared" si="13"/>
        <v>211710.33522429428</v>
      </c>
      <c r="M199" s="156">
        <f>$F$5*Data!E1102</f>
        <v>6720223.9999999991</v>
      </c>
      <c r="N199" s="159">
        <f t="shared" si="14"/>
        <v>157622.62218507871</v>
      </c>
      <c r="O199" s="160">
        <f t="shared" si="15"/>
        <v>449375.93734729447</v>
      </c>
    </row>
    <row r="200" spans="2:15" x14ac:dyDescent="0.15">
      <c r="B200" s="1"/>
      <c r="C200" s="1"/>
      <c r="D200" s="11"/>
      <c r="E200" s="11"/>
      <c r="F200" s="11"/>
      <c r="H200" s="48">
        <v>45177</v>
      </c>
      <c r="I200" s="156">
        <f>$D$5*Data!C1103</f>
        <v>-3156600</v>
      </c>
      <c r="J200" s="157">
        <f t="shared" si="12"/>
        <v>80058.197234487583</v>
      </c>
      <c r="K200" s="156">
        <f>$E$5*Data!D1103</f>
        <v>6224400</v>
      </c>
      <c r="L200" s="158">
        <f t="shared" si="13"/>
        <v>212763.14430542773</v>
      </c>
      <c r="M200" s="156">
        <f>$F$5*Data!E1103</f>
        <v>6681554.4000000004</v>
      </c>
      <c r="N200" s="159">
        <f t="shared" si="14"/>
        <v>156715.62805053082</v>
      </c>
      <c r="O200" s="160">
        <f t="shared" si="15"/>
        <v>449536.96959044616</v>
      </c>
    </row>
    <row r="201" spans="2:15" x14ac:dyDescent="0.15">
      <c r="B201" s="1"/>
      <c r="C201" s="1"/>
      <c r="D201" s="11"/>
      <c r="E201" s="11"/>
      <c r="F201" s="11"/>
      <c r="H201" s="48">
        <v>45180</v>
      </c>
      <c r="I201" s="156">
        <f>$D$5*Data!C1104</f>
        <v>-3183000</v>
      </c>
      <c r="J201" s="157">
        <f t="shared" si="12"/>
        <v>80727.758283397954</v>
      </c>
      <c r="K201" s="156">
        <f>$E$5*Data!D1104</f>
        <v>6323800</v>
      </c>
      <c r="L201" s="158">
        <f t="shared" si="13"/>
        <v>216160.84633999487</v>
      </c>
      <c r="M201" s="156">
        <f>$F$5*Data!E1104</f>
        <v>6695960.8000000007</v>
      </c>
      <c r="N201" s="159">
        <f t="shared" si="14"/>
        <v>157053.52966575188</v>
      </c>
      <c r="O201" s="160">
        <f t="shared" si="15"/>
        <v>453942.13428914471</v>
      </c>
    </row>
    <row r="202" spans="2:15" x14ac:dyDescent="0.15">
      <c r="B202" s="1"/>
      <c r="C202" s="1"/>
      <c r="D202" s="11"/>
      <c r="E202" s="11"/>
      <c r="F202" s="11"/>
      <c r="H202" s="48">
        <v>45181</v>
      </c>
      <c r="I202" s="156">
        <f>$D$5*Data!C1105</f>
        <v>-3154200</v>
      </c>
      <c r="J202" s="157">
        <f t="shared" si="12"/>
        <v>79997.328048223018</v>
      </c>
      <c r="K202" s="156">
        <f>$E$5*Data!D1105</f>
        <v>6372800</v>
      </c>
      <c r="L202" s="158">
        <f t="shared" si="13"/>
        <v>217835.76987816175</v>
      </c>
      <c r="M202" s="156">
        <f>$F$5*Data!E1105</f>
        <v>6799080.8000000007</v>
      </c>
      <c r="N202" s="159">
        <f t="shared" si="14"/>
        <v>159472.20570984288</v>
      </c>
      <c r="O202" s="160">
        <f t="shared" si="15"/>
        <v>457305.30363622762</v>
      </c>
    </row>
    <row r="203" spans="2:15" x14ac:dyDescent="0.15">
      <c r="B203" s="1"/>
      <c r="C203" s="1"/>
      <c r="D203" s="11"/>
      <c r="E203" s="11"/>
      <c r="F203" s="11"/>
      <c r="H203" s="48">
        <v>45182</v>
      </c>
      <c r="I203" s="156">
        <f>$D$5*Data!C1106</f>
        <v>-3129000</v>
      </c>
      <c r="J203" s="157">
        <f t="shared" si="12"/>
        <v>79358.201592444922</v>
      </c>
      <c r="K203" s="156">
        <f>$E$5*Data!D1106</f>
        <v>6421800</v>
      </c>
      <c r="L203" s="158">
        <f t="shared" si="13"/>
        <v>219510.69341632864</v>
      </c>
      <c r="M203" s="156">
        <f>$F$5*Data!E1106</f>
        <v>6810454.3999999994</v>
      </c>
      <c r="N203" s="159">
        <f t="shared" si="14"/>
        <v>159738.97310564457</v>
      </c>
      <c r="O203" s="160">
        <f t="shared" si="15"/>
        <v>458607.86811441812</v>
      </c>
    </row>
    <row r="204" spans="2:15" x14ac:dyDescent="0.15">
      <c r="B204" s="1"/>
      <c r="C204" s="1"/>
      <c r="D204" s="11"/>
      <c r="E204" s="11"/>
      <c r="F204" s="11"/>
      <c r="H204" s="48">
        <v>45183</v>
      </c>
      <c r="I204" s="156">
        <f>$D$5*Data!C1107</f>
        <v>-3148800</v>
      </c>
      <c r="J204" s="157">
        <f t="shared" si="12"/>
        <v>79860.372379127715</v>
      </c>
      <c r="K204" s="156">
        <f>$E$5*Data!D1107</f>
        <v>6514200</v>
      </c>
      <c r="L204" s="158">
        <f t="shared" si="13"/>
        <v>222669.12065972903</v>
      </c>
      <c r="M204" s="156">
        <f>$F$5*Data!E1107</f>
        <v>6917365.1199999992</v>
      </c>
      <c r="N204" s="159">
        <f t="shared" si="14"/>
        <v>162246.56035661933</v>
      </c>
      <c r="O204" s="160">
        <f t="shared" si="15"/>
        <v>464776.05339547608</v>
      </c>
    </row>
    <row r="205" spans="2:15" x14ac:dyDescent="0.15">
      <c r="B205" s="1"/>
      <c r="C205" s="1"/>
      <c r="D205" s="11"/>
      <c r="E205" s="11"/>
      <c r="F205" s="11"/>
      <c r="H205" s="48">
        <v>45184</v>
      </c>
      <c r="I205" s="156">
        <f>$D$5*Data!C1108</f>
        <v>-3162600</v>
      </c>
      <c r="J205" s="157">
        <f t="shared" si="12"/>
        <v>80210.370200149031</v>
      </c>
      <c r="K205" s="156">
        <f>$E$5*Data!D1108</f>
        <v>6581400</v>
      </c>
      <c r="L205" s="158">
        <f t="shared" si="13"/>
        <v>224966.15865492931</v>
      </c>
      <c r="M205" s="156">
        <f>$F$5*Data!E1108</f>
        <v>6995463.2000000002</v>
      </c>
      <c r="N205" s="159">
        <f t="shared" si="14"/>
        <v>164078.34812994656</v>
      </c>
      <c r="O205" s="160">
        <f t="shared" si="15"/>
        <v>469254.87698502489</v>
      </c>
    </row>
    <row r="206" spans="2:15" x14ac:dyDescent="0.15">
      <c r="B206" s="1"/>
      <c r="C206" s="1"/>
      <c r="D206" s="11"/>
      <c r="E206" s="11"/>
      <c r="F206" s="11"/>
      <c r="H206" s="48">
        <v>45187</v>
      </c>
      <c r="I206" s="156">
        <f>$D$5*Data!C1109</f>
        <v>-3171600</v>
      </c>
      <c r="J206" s="157">
        <f t="shared" si="12"/>
        <v>80438.629648641203</v>
      </c>
      <c r="K206" s="156">
        <f>$E$5*Data!D1109</f>
        <v>6557600.0000000009</v>
      </c>
      <c r="L206" s="158">
        <f t="shared" si="13"/>
        <v>224152.6243649626</v>
      </c>
      <c r="M206" s="156">
        <f>$F$5*Data!E1109</f>
        <v>6977264.8000000007</v>
      </c>
      <c r="N206" s="159">
        <f t="shared" si="14"/>
        <v>163651.50528548591</v>
      </c>
      <c r="O206" s="160">
        <f t="shared" si="15"/>
        <v>468242.75929908972</v>
      </c>
    </row>
    <row r="207" spans="2:15" x14ac:dyDescent="0.15">
      <c r="B207" s="1"/>
      <c r="C207" s="1"/>
      <c r="D207" s="11"/>
      <c r="E207" s="11"/>
      <c r="F207" s="11"/>
      <c r="H207" s="48">
        <v>45188</v>
      </c>
      <c r="I207" s="156">
        <f>$D$5*Data!C1110</f>
        <v>-3168000</v>
      </c>
      <c r="J207" s="157">
        <f t="shared" si="12"/>
        <v>80347.325869244334</v>
      </c>
      <c r="K207" s="156">
        <f>$E$5*Data!D1110</f>
        <v>6627600.0000000009</v>
      </c>
      <c r="L207" s="158">
        <f t="shared" si="13"/>
        <v>226545.37227662958</v>
      </c>
      <c r="M207" s="156">
        <f>$F$5*Data!E1110</f>
        <v>6975748.7999999998</v>
      </c>
      <c r="N207" s="159">
        <f t="shared" si="14"/>
        <v>163615.94755776244</v>
      </c>
      <c r="O207" s="160">
        <f t="shared" si="15"/>
        <v>470508.6457036364</v>
      </c>
    </row>
    <row r="208" spans="2:15" x14ac:dyDescent="0.15">
      <c r="B208" s="1"/>
      <c r="C208" s="1"/>
      <c r="D208" s="11"/>
      <c r="E208" s="11"/>
      <c r="F208" s="11"/>
      <c r="H208" s="48">
        <v>45189</v>
      </c>
      <c r="I208" s="156">
        <f>$D$5*Data!C1111</f>
        <v>-3201600</v>
      </c>
      <c r="J208" s="157">
        <f t="shared" si="12"/>
        <v>81199.494476948457</v>
      </c>
      <c r="K208" s="156">
        <f>$E$5*Data!D1111</f>
        <v>6650000</v>
      </c>
      <c r="L208" s="158">
        <f t="shared" si="13"/>
        <v>227311.05160836296</v>
      </c>
      <c r="M208" s="156">
        <f>$F$5*Data!E1111</f>
        <v>7043232</v>
      </c>
      <c r="N208" s="159">
        <f t="shared" si="14"/>
        <v>165198.76368672482</v>
      </c>
      <c r="O208" s="160">
        <f t="shared" si="15"/>
        <v>473709.30977203621</v>
      </c>
    </row>
    <row r="209" spans="2:15" x14ac:dyDescent="0.15">
      <c r="B209" s="1"/>
      <c r="C209" s="1"/>
      <c r="D209" s="11"/>
      <c r="E209" s="11"/>
      <c r="F209" s="11"/>
      <c r="H209" s="48">
        <v>45190</v>
      </c>
      <c r="I209" s="156">
        <f>$D$5*Data!C1112</f>
        <v>-3237600</v>
      </c>
      <c r="J209" s="157">
        <f t="shared" si="12"/>
        <v>82112.532270917131</v>
      </c>
      <c r="K209" s="156">
        <f>$E$5*Data!D1112</f>
        <v>6651400</v>
      </c>
      <c r="L209" s="158">
        <f t="shared" si="13"/>
        <v>227358.90656659633</v>
      </c>
      <c r="M209" s="156">
        <f>$F$5*Data!E1112</f>
        <v>7029584</v>
      </c>
      <c r="N209" s="159">
        <f t="shared" si="14"/>
        <v>164878.65031735171</v>
      </c>
      <c r="O209" s="160">
        <f t="shared" si="15"/>
        <v>474350.08915486519</v>
      </c>
    </row>
    <row r="210" spans="2:15" x14ac:dyDescent="0.15">
      <c r="B210" s="1"/>
      <c r="C210" s="1"/>
      <c r="D210" s="11"/>
      <c r="E210" s="11"/>
      <c r="F210" s="11"/>
      <c r="H210" s="48">
        <v>45191</v>
      </c>
      <c r="I210" s="156">
        <f>$D$5*Data!C1113</f>
        <v>-3207000</v>
      </c>
      <c r="J210" s="157">
        <f t="shared" si="12"/>
        <v>81336.45014604376</v>
      </c>
      <c r="K210" s="156">
        <f>$E$5*Data!D1113</f>
        <v>6589800</v>
      </c>
      <c r="L210" s="158">
        <f t="shared" si="13"/>
        <v>225253.28840432936</v>
      </c>
      <c r="M210" s="156">
        <f>$F$5*Data!E1113</f>
        <v>6971200</v>
      </c>
      <c r="N210" s="159">
        <f t="shared" si="14"/>
        <v>163509.25561061967</v>
      </c>
      <c r="O210" s="160">
        <f t="shared" si="15"/>
        <v>470098.99416099279</v>
      </c>
    </row>
    <row r="211" spans="2:15" x14ac:dyDescent="0.15">
      <c r="B211" s="1"/>
      <c r="C211" s="1"/>
      <c r="D211" s="11"/>
      <c r="E211" s="11"/>
      <c r="F211" s="11"/>
      <c r="H211" s="48">
        <v>45194</v>
      </c>
      <c r="I211" s="156">
        <f>$D$5*Data!C1114</f>
        <v>-3214200</v>
      </c>
      <c r="J211" s="157">
        <f t="shared" si="12"/>
        <v>81519.057704837483</v>
      </c>
      <c r="K211" s="156">
        <f>$E$5*Data!D1114</f>
        <v>6627600.0000000009</v>
      </c>
      <c r="L211" s="158">
        <f t="shared" si="13"/>
        <v>226545.37227662958</v>
      </c>
      <c r="M211" s="156">
        <f>$F$5*Data!E1114</f>
        <v>7013660.7999999998</v>
      </c>
      <c r="N211" s="159">
        <f t="shared" si="14"/>
        <v>164505.17221043483</v>
      </c>
      <c r="O211" s="160">
        <f t="shared" si="15"/>
        <v>472569.60219190188</v>
      </c>
    </row>
    <row r="212" spans="2:15" x14ac:dyDescent="0.15">
      <c r="B212" s="1"/>
      <c r="C212" s="1"/>
      <c r="D212" s="11"/>
      <c r="E212" s="11"/>
      <c r="F212" s="11"/>
      <c r="H212" s="48">
        <v>45195</v>
      </c>
      <c r="I212" s="156">
        <f>$D$5*Data!C1115</f>
        <v>-3168000</v>
      </c>
      <c r="J212" s="157">
        <f t="shared" si="12"/>
        <v>80347.325869244334</v>
      </c>
      <c r="K212" s="156">
        <f>$E$5*Data!D1115</f>
        <v>6622000</v>
      </c>
      <c r="L212" s="158">
        <f t="shared" si="13"/>
        <v>226353.95244369621</v>
      </c>
      <c r="M212" s="156">
        <f>$F$5*Data!E1115</f>
        <v>7050814.4000000004</v>
      </c>
      <c r="N212" s="159">
        <f t="shared" si="14"/>
        <v>165376.60861725931</v>
      </c>
      <c r="O212" s="160">
        <f t="shared" si="15"/>
        <v>472077.88693019986</v>
      </c>
    </row>
    <row r="213" spans="2:15" x14ac:dyDescent="0.15">
      <c r="B213" s="1"/>
      <c r="C213" s="1"/>
      <c r="D213" s="11"/>
      <c r="E213" s="11"/>
      <c r="F213" s="11"/>
      <c r="H213" s="48">
        <v>45196</v>
      </c>
      <c r="I213" s="156">
        <f>$D$5*Data!C1116</f>
        <v>-3111000</v>
      </c>
      <c r="J213" s="157">
        <f t="shared" si="12"/>
        <v>78901.682695460593</v>
      </c>
      <c r="K213" s="156">
        <f>$E$5*Data!D1116</f>
        <v>6575800</v>
      </c>
      <c r="L213" s="158">
        <f t="shared" si="13"/>
        <v>224774.738821996</v>
      </c>
      <c r="M213" s="156">
        <f>$F$5*Data!E1116</f>
        <v>7010628</v>
      </c>
      <c r="N213" s="159">
        <f t="shared" si="14"/>
        <v>164434.03799101553</v>
      </c>
      <c r="O213" s="160">
        <f t="shared" si="15"/>
        <v>468110.45950847212</v>
      </c>
    </row>
    <row r="214" spans="2:15" x14ac:dyDescent="0.15">
      <c r="B214" s="1"/>
      <c r="C214" s="1"/>
      <c r="D214" s="11"/>
      <c r="E214" s="11"/>
      <c r="F214" s="11"/>
      <c r="H214" s="48">
        <v>45197</v>
      </c>
      <c r="I214" s="156">
        <f>$D$5*Data!C1117</f>
        <v>-3087000</v>
      </c>
      <c r="J214" s="157">
        <f t="shared" si="12"/>
        <v>78292.990832814801</v>
      </c>
      <c r="K214" s="156">
        <f>$E$5*Data!D1117</f>
        <v>6650000</v>
      </c>
      <c r="L214" s="158">
        <f t="shared" si="13"/>
        <v>227311.05160836296</v>
      </c>
      <c r="M214" s="156">
        <f>$F$5*Data!E1117</f>
        <v>7105407.1999999993</v>
      </c>
      <c r="N214" s="159">
        <f t="shared" si="14"/>
        <v>166657.0808587241</v>
      </c>
      <c r="O214" s="160">
        <f t="shared" si="15"/>
        <v>472261.12329990184</v>
      </c>
    </row>
    <row r="215" spans="2:15" x14ac:dyDescent="0.15">
      <c r="B215" s="1"/>
      <c r="C215" s="1"/>
      <c r="D215" s="11"/>
      <c r="E215" s="11"/>
      <c r="F215" s="11"/>
      <c r="H215" s="48">
        <v>45198</v>
      </c>
      <c r="I215" s="156">
        <f>$D$5*Data!C1118</f>
        <v>-3112200</v>
      </c>
      <c r="J215" s="157">
        <f t="shared" si="12"/>
        <v>78932.117288592883</v>
      </c>
      <c r="K215" s="156">
        <f>$E$5*Data!D1118</f>
        <v>6602399.9999999991</v>
      </c>
      <c r="L215" s="158">
        <f t="shared" si="13"/>
        <v>225683.98302842941</v>
      </c>
      <c r="M215" s="156">
        <f>$F$5*Data!E1118</f>
        <v>7117539.2000000002</v>
      </c>
      <c r="N215" s="159">
        <f t="shared" si="14"/>
        <v>166941.63650037374</v>
      </c>
      <c r="O215" s="160">
        <f t="shared" si="15"/>
        <v>471557.73681739601</v>
      </c>
    </row>
    <row r="216" spans="2:15" x14ac:dyDescent="0.15">
      <c r="B216" s="1"/>
      <c r="C216" s="1"/>
      <c r="D216" s="11"/>
      <c r="E216" s="11"/>
      <c r="F216" s="11"/>
      <c r="H216" s="48">
        <v>45201</v>
      </c>
      <c r="I216" s="156">
        <f>$D$5*Data!C1119</f>
        <v>-3082800</v>
      </c>
      <c r="J216" s="157">
        <f t="shared" si="12"/>
        <v>78186.469756851788</v>
      </c>
      <c r="K216" s="156">
        <f>$E$5*Data!D1119</f>
        <v>6504400</v>
      </c>
      <c r="L216" s="158">
        <f t="shared" si="13"/>
        <v>222334.13595209565</v>
      </c>
      <c r="M216" s="156">
        <f>$F$5*Data!E1119</f>
        <v>7079627.2000000002</v>
      </c>
      <c r="N216" s="159">
        <f t="shared" si="14"/>
        <v>166052.41184770138</v>
      </c>
      <c r="O216" s="160">
        <f t="shared" si="15"/>
        <v>466573.01755664882</v>
      </c>
    </row>
    <row r="217" spans="2:15" x14ac:dyDescent="0.15">
      <c r="B217" s="1"/>
      <c r="C217" s="1"/>
      <c r="D217" s="11"/>
      <c r="E217" s="11"/>
      <c r="F217" s="11"/>
      <c r="H217" s="48">
        <v>45202</v>
      </c>
      <c r="I217" s="156">
        <f>$D$5*Data!C1120</f>
        <v>-3079200</v>
      </c>
      <c r="J217" s="157">
        <f t="shared" si="12"/>
        <v>78095.165977454919</v>
      </c>
      <c r="K217" s="156">
        <f>$E$5*Data!D1120</f>
        <v>6462399.9999999991</v>
      </c>
      <c r="L217" s="158">
        <f t="shared" si="13"/>
        <v>220898.48720509544</v>
      </c>
      <c r="M217" s="156">
        <f>$F$5*Data!E1120</f>
        <v>6971200</v>
      </c>
      <c r="N217" s="159">
        <f t="shared" si="14"/>
        <v>163509.25561061967</v>
      </c>
      <c r="O217" s="160">
        <f t="shared" si="15"/>
        <v>462502.90879317006</v>
      </c>
    </row>
    <row r="218" spans="2:15" x14ac:dyDescent="0.15">
      <c r="B218" s="1"/>
      <c r="C218" s="1"/>
      <c r="D218" s="11"/>
      <c r="E218" s="11"/>
      <c r="F218" s="11"/>
      <c r="H218" s="48">
        <v>45203</v>
      </c>
      <c r="I218" s="156">
        <f>$D$5*Data!C1121</f>
        <v>-3085200</v>
      </c>
      <c r="J218" s="157">
        <f t="shared" si="12"/>
        <v>78247.338943116367</v>
      </c>
      <c r="K218" s="156">
        <f>$E$5*Data!D1121</f>
        <v>6435800</v>
      </c>
      <c r="L218" s="158">
        <f t="shared" si="13"/>
        <v>219989.24299866203</v>
      </c>
      <c r="M218" s="156">
        <f>$F$5*Data!E1121</f>
        <v>7008000</v>
      </c>
      <c r="N218" s="159">
        <f t="shared" si="14"/>
        <v>164372.3983416374</v>
      </c>
      <c r="O218" s="160">
        <f t="shared" si="15"/>
        <v>462608.98028341576</v>
      </c>
    </row>
    <row r="219" spans="2:15" x14ac:dyDescent="0.15">
      <c r="B219" s="1"/>
      <c r="C219" s="1"/>
      <c r="D219" s="11"/>
      <c r="E219" s="11"/>
      <c r="F219" s="11"/>
      <c r="H219" s="48">
        <v>45204</v>
      </c>
      <c r="I219" s="156">
        <f>$D$5*Data!C1122</f>
        <v>-3087000</v>
      </c>
      <c r="J219" s="157">
        <f t="shared" si="12"/>
        <v>78292.990832814801</v>
      </c>
      <c r="K219" s="156">
        <f>$E$5*Data!D1122</f>
        <v>6454000</v>
      </c>
      <c r="L219" s="158">
        <f t="shared" si="13"/>
        <v>220611.35745569543</v>
      </c>
      <c r="M219" s="156">
        <f>$F$5*Data!E1122</f>
        <v>6978400</v>
      </c>
      <c r="N219" s="159">
        <f t="shared" si="14"/>
        <v>163678.13136234053</v>
      </c>
      <c r="O219" s="160">
        <f t="shared" si="15"/>
        <v>462582.47965085076</v>
      </c>
    </row>
    <row r="220" spans="2:15" x14ac:dyDescent="0.15">
      <c r="B220" s="1"/>
      <c r="C220" s="1"/>
      <c r="D220" s="11"/>
      <c r="E220" s="11"/>
      <c r="F220" s="11"/>
      <c r="H220" s="48">
        <v>45205</v>
      </c>
      <c r="I220" s="156">
        <f>$D$5*Data!C1123</f>
        <v>-3009000</v>
      </c>
      <c r="J220" s="157">
        <f t="shared" si="12"/>
        <v>76314.742279215978</v>
      </c>
      <c r="K220" s="156">
        <f>$E$5*Data!D1123</f>
        <v>6581400</v>
      </c>
      <c r="L220" s="158">
        <f t="shared" si="13"/>
        <v>224966.15865492931</v>
      </c>
      <c r="M220" s="156">
        <f>$F$5*Data!E1123</f>
        <v>7070400</v>
      </c>
      <c r="N220" s="159">
        <f t="shared" si="14"/>
        <v>165835.98818988487</v>
      </c>
      <c r="O220" s="160">
        <f t="shared" si="15"/>
        <v>467116.88912403013</v>
      </c>
    </row>
    <row r="221" spans="2:15" x14ac:dyDescent="0.15">
      <c r="B221" s="1"/>
      <c r="C221" s="1"/>
      <c r="D221" s="11"/>
      <c r="E221" s="11"/>
      <c r="F221" s="11"/>
      <c r="H221" s="48">
        <v>45208</v>
      </c>
      <c r="I221" s="156">
        <f>$D$5*Data!C1124</f>
        <v>-3042000</v>
      </c>
      <c r="J221" s="157">
        <f t="shared" si="12"/>
        <v>77151.693590353942</v>
      </c>
      <c r="K221" s="156">
        <f>$E$5*Data!D1124</f>
        <v>6623400</v>
      </c>
      <c r="L221" s="158">
        <f t="shared" si="13"/>
        <v>226401.80740192955</v>
      </c>
      <c r="M221" s="156">
        <f>$F$5*Data!E1124</f>
        <v>7050400</v>
      </c>
      <c r="N221" s="159">
        <f t="shared" si="14"/>
        <v>165366.88887954914</v>
      </c>
      <c r="O221" s="160">
        <f t="shared" si="15"/>
        <v>468920.38987183262</v>
      </c>
    </row>
    <row r="222" spans="2:15" x14ac:dyDescent="0.15">
      <c r="B222" s="1"/>
      <c r="C222" s="1"/>
      <c r="D222" s="11"/>
      <c r="E222" s="11"/>
      <c r="F222" s="11"/>
      <c r="H222" s="48">
        <v>45209</v>
      </c>
      <c r="I222" s="156">
        <f>$D$5*Data!C1125</f>
        <v>-3099000</v>
      </c>
      <c r="J222" s="157">
        <f t="shared" si="12"/>
        <v>78597.336764137697</v>
      </c>
      <c r="K222" s="156">
        <f>$E$5*Data!D1125</f>
        <v>6756400</v>
      </c>
      <c r="L222" s="158">
        <f t="shared" si="13"/>
        <v>230948.02843409678</v>
      </c>
      <c r="M222" s="156">
        <f>$F$5*Data!E1125</f>
        <v>7129600</v>
      </c>
      <c r="N222" s="159">
        <f t="shared" si="14"/>
        <v>167224.5221484786</v>
      </c>
      <c r="O222" s="160">
        <f t="shared" si="15"/>
        <v>476769.88734671311</v>
      </c>
    </row>
    <row r="223" spans="2:15" x14ac:dyDescent="0.15">
      <c r="B223" s="1"/>
      <c r="C223" s="1"/>
      <c r="D223" s="11"/>
      <c r="E223" s="11"/>
      <c r="F223" s="11"/>
      <c r="H223" s="48">
        <v>45210</v>
      </c>
      <c r="I223" s="156">
        <f>$D$5*Data!C1126</f>
        <v>-3154800</v>
      </c>
      <c r="J223" s="157">
        <f t="shared" si="12"/>
        <v>80012.545344789163</v>
      </c>
      <c r="K223" s="156">
        <f>$E$5*Data!D1126</f>
        <v>6809600</v>
      </c>
      <c r="L223" s="158">
        <f t="shared" si="13"/>
        <v>232766.5168469637</v>
      </c>
      <c r="M223" s="156">
        <f>$F$5*Data!E1126</f>
        <v>7174400.0000000009</v>
      </c>
      <c r="N223" s="159">
        <f t="shared" si="14"/>
        <v>168275.30460363065</v>
      </c>
      <c r="O223" s="160">
        <f t="shared" si="15"/>
        <v>481054.36679538351</v>
      </c>
    </row>
    <row r="224" spans="2:15" x14ac:dyDescent="0.15">
      <c r="B224" s="1"/>
      <c r="C224" s="1"/>
      <c r="D224" s="11"/>
      <c r="E224" s="11"/>
      <c r="F224" s="11"/>
      <c r="H224" s="48">
        <v>45211</v>
      </c>
      <c r="I224" s="156">
        <f>$D$5*Data!C1127</f>
        <v>-3102600</v>
      </c>
      <c r="J224" s="157">
        <f t="shared" si="12"/>
        <v>78688.640543534551</v>
      </c>
      <c r="K224" s="156">
        <f>$E$5*Data!D1127</f>
        <v>6815200</v>
      </c>
      <c r="L224" s="158">
        <f t="shared" si="13"/>
        <v>232957.93667989707</v>
      </c>
      <c r="M224" s="156">
        <f>$F$5*Data!E1127</f>
        <v>7124000</v>
      </c>
      <c r="N224" s="159">
        <f t="shared" si="14"/>
        <v>167093.17434158461</v>
      </c>
      <c r="O224" s="160">
        <f t="shared" si="15"/>
        <v>478739.75156501622</v>
      </c>
    </row>
    <row r="225" spans="2:15" x14ac:dyDescent="0.15">
      <c r="B225" s="1"/>
      <c r="C225" s="1"/>
      <c r="D225" s="11"/>
      <c r="E225" s="11"/>
      <c r="F225" s="11"/>
      <c r="H225" s="48">
        <v>45212</v>
      </c>
      <c r="I225" s="156">
        <f>$D$5*Data!C1128</f>
        <v>-3092400</v>
      </c>
      <c r="J225" s="157">
        <f t="shared" si="12"/>
        <v>78429.946501910104</v>
      </c>
      <c r="K225" s="156">
        <f>$E$5*Data!D1128</f>
        <v>6861400</v>
      </c>
      <c r="L225" s="158">
        <f t="shared" si="13"/>
        <v>234537.15030159726</v>
      </c>
      <c r="M225" s="156">
        <f>$F$5*Data!E1128</f>
        <v>7001600</v>
      </c>
      <c r="N225" s="159">
        <f t="shared" si="14"/>
        <v>164222.28656232997</v>
      </c>
      <c r="O225" s="160">
        <f t="shared" si="15"/>
        <v>477189.38336583733</v>
      </c>
    </row>
    <row r="226" spans="2:15" x14ac:dyDescent="0.15">
      <c r="B226" s="1"/>
      <c r="C226" s="1"/>
      <c r="D226" s="11"/>
      <c r="E226" s="11"/>
      <c r="F226" s="11"/>
      <c r="H226" s="48">
        <v>45215</v>
      </c>
      <c r="I226" s="156">
        <f>$D$5*Data!C1129</f>
        <v>-3084600</v>
      </c>
      <c r="J226" s="157">
        <f t="shared" si="12"/>
        <v>78232.121646550222</v>
      </c>
      <c r="K226" s="156">
        <f>$E$5*Data!D1129</f>
        <v>6812399.9999999991</v>
      </c>
      <c r="L226" s="158">
        <f t="shared" si="13"/>
        <v>232862.22676343031</v>
      </c>
      <c r="M226" s="156">
        <f>$F$5*Data!E1129</f>
        <v>6976000</v>
      </c>
      <c r="N226" s="159">
        <f t="shared" si="14"/>
        <v>163621.83944510025</v>
      </c>
      <c r="O226" s="160">
        <f t="shared" si="15"/>
        <v>474716.18785508082</v>
      </c>
    </row>
    <row r="227" spans="2:15" x14ac:dyDescent="0.15">
      <c r="B227" s="1"/>
      <c r="C227" s="1"/>
      <c r="D227" s="11"/>
      <c r="E227" s="11"/>
      <c r="F227" s="11"/>
      <c r="H227" s="48">
        <v>45216</v>
      </c>
      <c r="I227" s="156">
        <f>$D$5*Data!C1130</f>
        <v>-3083400</v>
      </c>
      <c r="J227" s="157">
        <f t="shared" si="12"/>
        <v>78201.687053417932</v>
      </c>
      <c r="K227" s="156">
        <f>$E$5*Data!D1130</f>
        <v>6897800</v>
      </c>
      <c r="L227" s="158">
        <f t="shared" si="13"/>
        <v>235781.37921566408</v>
      </c>
      <c r="M227" s="156">
        <f>$F$5*Data!E1130</f>
        <v>6990400</v>
      </c>
      <c r="N227" s="159">
        <f t="shared" si="14"/>
        <v>163959.59094854197</v>
      </c>
      <c r="O227" s="160">
        <f t="shared" si="15"/>
        <v>477942.65721762402</v>
      </c>
    </row>
    <row r="228" spans="2:15" x14ac:dyDescent="0.15">
      <c r="B228" s="1"/>
      <c r="C228" s="1"/>
      <c r="D228" s="11"/>
      <c r="E228" s="11"/>
      <c r="F228" s="11"/>
      <c r="H228" s="48">
        <v>45217</v>
      </c>
      <c r="I228" s="156">
        <f>$D$5*Data!C1131</f>
        <v>-3067800</v>
      </c>
      <c r="J228" s="157">
        <f t="shared" si="12"/>
        <v>77806.037342698168</v>
      </c>
      <c r="K228" s="156">
        <f>$E$5*Data!D1131</f>
        <v>6885200</v>
      </c>
      <c r="L228" s="158">
        <f t="shared" si="13"/>
        <v>235350.68459156403</v>
      </c>
      <c r="M228" s="156">
        <f>$F$5*Data!E1131</f>
        <v>6972000</v>
      </c>
      <c r="N228" s="159">
        <f t="shared" si="14"/>
        <v>163528.01958303311</v>
      </c>
      <c r="O228" s="160">
        <f t="shared" si="15"/>
        <v>476684.74151729536</v>
      </c>
    </row>
    <row r="229" spans="2:15" x14ac:dyDescent="0.15">
      <c r="B229" s="1"/>
      <c r="C229" s="1"/>
      <c r="D229" s="11"/>
      <c r="E229" s="11"/>
      <c r="F229" s="11"/>
      <c r="H229" s="48">
        <v>45218</v>
      </c>
      <c r="I229" s="156">
        <f>$D$5*Data!C1132</f>
        <v>-2962500</v>
      </c>
      <c r="J229" s="157">
        <f t="shared" si="12"/>
        <v>75135.401795339756</v>
      </c>
      <c r="K229" s="156">
        <f>$E$5*Data!D1132</f>
        <v>6886600</v>
      </c>
      <c r="L229" s="158">
        <f t="shared" si="13"/>
        <v>235398.53954979737</v>
      </c>
      <c r="M229" s="156">
        <f>$F$5*Data!E1132</f>
        <v>6780000</v>
      </c>
      <c r="N229" s="159">
        <f t="shared" si="14"/>
        <v>159024.66620381016</v>
      </c>
      <c r="O229" s="160">
        <f t="shared" si="15"/>
        <v>469558.60754894733</v>
      </c>
    </row>
    <row r="230" spans="2:15" x14ac:dyDescent="0.15">
      <c r="B230" s="1"/>
      <c r="C230" s="1"/>
      <c r="D230" s="11"/>
      <c r="E230" s="11"/>
      <c r="F230" s="11"/>
      <c r="H230" s="48">
        <v>45219</v>
      </c>
      <c r="I230" s="156">
        <f>$D$5*Data!C1133</f>
        <v>-2954400</v>
      </c>
      <c r="J230" s="157">
        <f t="shared" si="12"/>
        <v>74929.968291696801</v>
      </c>
      <c r="K230" s="156">
        <f>$E$5*Data!D1133</f>
        <v>6713000</v>
      </c>
      <c r="L230" s="158">
        <f t="shared" si="13"/>
        <v>229464.52472886327</v>
      </c>
      <c r="M230" s="156">
        <f>$F$5*Data!E1133</f>
        <v>6784000</v>
      </c>
      <c r="N230" s="159">
        <f t="shared" si="14"/>
        <v>159118.48606587731</v>
      </c>
      <c r="O230" s="160">
        <f t="shared" si="15"/>
        <v>463512.97908643738</v>
      </c>
    </row>
    <row r="231" spans="2:15" x14ac:dyDescent="0.15">
      <c r="B231" s="1"/>
      <c r="C231" s="1"/>
      <c r="D231" s="11"/>
      <c r="E231" s="11"/>
      <c r="F231" s="11"/>
      <c r="H231" s="48">
        <v>45222</v>
      </c>
      <c r="I231" s="156">
        <f>$D$5*Data!C1134</f>
        <v>-2931000</v>
      </c>
      <c r="J231" s="157">
        <f t="shared" si="12"/>
        <v>74336.493725617154</v>
      </c>
      <c r="K231" s="156">
        <f>$E$5*Data!D1134</f>
        <v>6686400</v>
      </c>
      <c r="L231" s="158">
        <f t="shared" si="13"/>
        <v>228555.28052242979</v>
      </c>
      <c r="M231" s="156">
        <f>$F$5*Data!E1134</f>
        <v>6760000</v>
      </c>
      <c r="N231" s="159">
        <f t="shared" si="14"/>
        <v>158555.56689347446</v>
      </c>
      <c r="O231" s="160">
        <f t="shared" si="15"/>
        <v>461447.34114152147</v>
      </c>
    </row>
    <row r="232" spans="2:15" x14ac:dyDescent="0.15">
      <c r="B232" s="1"/>
      <c r="C232" s="1"/>
      <c r="D232" s="11"/>
      <c r="E232" s="11"/>
      <c r="F232" s="11"/>
      <c r="H232" s="48">
        <v>45223</v>
      </c>
      <c r="I232" s="156">
        <f>$D$5*Data!C1135</f>
        <v>-2941200</v>
      </c>
      <c r="J232" s="157">
        <f t="shared" si="12"/>
        <v>74595.187767241616</v>
      </c>
      <c r="K232" s="156">
        <f>$E$5*Data!D1135</f>
        <v>6769000</v>
      </c>
      <c r="L232" s="158">
        <f t="shared" si="13"/>
        <v>231378.72305819686</v>
      </c>
      <c r="M232" s="156">
        <f>$F$5*Data!E1135</f>
        <v>6808800</v>
      </c>
      <c r="N232" s="159">
        <f t="shared" si="14"/>
        <v>159700.16921069362</v>
      </c>
      <c r="O232" s="160">
        <f t="shared" si="15"/>
        <v>465674.08003613213</v>
      </c>
    </row>
    <row r="233" spans="2:15" x14ac:dyDescent="0.15">
      <c r="B233" s="1"/>
      <c r="C233" s="1"/>
      <c r="D233" s="11"/>
      <c r="E233" s="11"/>
      <c r="F233" s="11"/>
      <c r="H233" s="48">
        <v>45224</v>
      </c>
      <c r="I233" s="156">
        <f>$D$5*Data!C1136</f>
        <v>-2956500</v>
      </c>
      <c r="J233" s="157">
        <f t="shared" si="12"/>
        <v>74983.228829678323</v>
      </c>
      <c r="K233" s="156">
        <f>$E$5*Data!D1136</f>
        <v>6837600.0000000009</v>
      </c>
      <c r="L233" s="158">
        <f t="shared" si="13"/>
        <v>233723.61601163051</v>
      </c>
      <c r="M233" s="156">
        <f>$F$5*Data!E1136</f>
        <v>6865599.9999999991</v>
      </c>
      <c r="N233" s="159">
        <f t="shared" si="14"/>
        <v>161032.41125204705</v>
      </c>
      <c r="O233" s="160">
        <f t="shared" si="15"/>
        <v>469739.25609335589</v>
      </c>
    </row>
    <row r="234" spans="2:15" x14ac:dyDescent="0.15">
      <c r="B234" s="1"/>
      <c r="C234" s="1"/>
      <c r="D234" s="11"/>
      <c r="E234" s="11"/>
      <c r="F234" s="11"/>
      <c r="H234" s="48">
        <v>45225</v>
      </c>
      <c r="I234" s="156">
        <f>$D$5*Data!C1137</f>
        <v>-2966400</v>
      </c>
      <c r="J234" s="157">
        <f t="shared" si="12"/>
        <v>75234.314223019697</v>
      </c>
      <c r="K234" s="156">
        <f>$E$5*Data!D1137</f>
        <v>6830600</v>
      </c>
      <c r="L234" s="158">
        <f t="shared" si="13"/>
        <v>233484.34122046377</v>
      </c>
      <c r="M234" s="156">
        <f>$F$5*Data!E1137</f>
        <v>6807200</v>
      </c>
      <c r="N234" s="159">
        <f t="shared" si="14"/>
        <v>159662.64126586675</v>
      </c>
      <c r="O234" s="160">
        <f t="shared" si="15"/>
        <v>468381.29670935025</v>
      </c>
    </row>
    <row r="235" spans="2:15" x14ac:dyDescent="0.15">
      <c r="B235" s="1"/>
      <c r="C235" s="1"/>
      <c r="D235" s="11"/>
      <c r="E235" s="11"/>
      <c r="F235" s="11"/>
      <c r="H235" s="48">
        <v>45226</v>
      </c>
      <c r="I235" s="156">
        <f>$D$5*Data!C1138</f>
        <v>-2923800</v>
      </c>
      <c r="J235" s="157">
        <f t="shared" si="12"/>
        <v>74153.886166823431</v>
      </c>
      <c r="K235" s="156">
        <f>$E$5*Data!D1138</f>
        <v>6816600</v>
      </c>
      <c r="L235" s="158">
        <f t="shared" si="13"/>
        <v>233005.79163813041</v>
      </c>
      <c r="M235" s="156">
        <f>$F$5*Data!E1138</f>
        <v>6700800</v>
      </c>
      <c r="N235" s="159">
        <f t="shared" si="14"/>
        <v>157167.03293488073</v>
      </c>
      <c r="O235" s="160">
        <f t="shared" si="15"/>
        <v>464326.71073983458</v>
      </c>
    </row>
    <row r="236" spans="2:15" x14ac:dyDescent="0.15">
      <c r="B236" s="1"/>
      <c r="C236" s="1"/>
      <c r="D236" s="11"/>
      <c r="E236" s="11"/>
      <c r="F236" s="11"/>
      <c r="H236" s="48">
        <v>45229</v>
      </c>
      <c r="I236" s="156">
        <f>$D$5*Data!C1139</f>
        <v>-2931000</v>
      </c>
      <c r="J236" s="157">
        <f t="shared" si="12"/>
        <v>74336.493725617154</v>
      </c>
      <c r="K236" s="156">
        <f>$E$5*Data!D1139</f>
        <v>6872600.0000000009</v>
      </c>
      <c r="L236" s="158">
        <f t="shared" si="13"/>
        <v>234919.98996746397</v>
      </c>
      <c r="M236" s="156">
        <f>$F$5*Data!E1139</f>
        <v>6770400</v>
      </c>
      <c r="N236" s="159">
        <f t="shared" si="14"/>
        <v>158799.49853484903</v>
      </c>
      <c r="O236" s="160">
        <f t="shared" si="15"/>
        <v>468055.98222793022</v>
      </c>
    </row>
    <row r="237" spans="2:15" x14ac:dyDescent="0.15">
      <c r="B237" s="1"/>
      <c r="C237" s="1"/>
      <c r="D237" s="11"/>
      <c r="E237" s="11"/>
      <c r="F237" s="11"/>
      <c r="H237" s="48">
        <v>45230</v>
      </c>
      <c r="I237" s="156">
        <f>$D$5*Data!C1140</f>
        <v>-2941800</v>
      </c>
      <c r="J237" s="157">
        <f t="shared" si="12"/>
        <v>74610.405063807761</v>
      </c>
      <c r="K237" s="156">
        <f>$E$5*Data!D1140</f>
        <v>6938400</v>
      </c>
      <c r="L237" s="158">
        <f t="shared" si="13"/>
        <v>237169.17300443092</v>
      </c>
      <c r="M237" s="156">
        <f>$F$5*Data!E1140</f>
        <v>6763200.0000000009</v>
      </c>
      <c r="N237" s="159">
        <f t="shared" si="14"/>
        <v>158630.62278312817</v>
      </c>
      <c r="O237" s="160">
        <f t="shared" si="15"/>
        <v>470410.20085136686</v>
      </c>
    </row>
    <row r="238" spans="2:15" x14ac:dyDescent="0.15">
      <c r="B238" s="1"/>
      <c r="C238" s="1"/>
      <c r="D238" s="11"/>
      <c r="E238" s="11"/>
      <c r="F238" s="11"/>
      <c r="H238" s="48">
        <v>45231</v>
      </c>
      <c r="I238" s="156">
        <f>$D$5*Data!C1141</f>
        <v>-2981400</v>
      </c>
      <c r="J238" s="157">
        <f t="shared" si="12"/>
        <v>75614.746637173317</v>
      </c>
      <c r="K238" s="156">
        <f>$E$5*Data!D1141</f>
        <v>7066500</v>
      </c>
      <c r="L238" s="158">
        <f t="shared" si="13"/>
        <v>241547.90168278152</v>
      </c>
      <c r="M238" s="156">
        <f>$F$5*Data!E1141</f>
        <v>6816799.9999999991</v>
      </c>
      <c r="N238" s="159">
        <f t="shared" si="14"/>
        <v>159887.80893482786</v>
      </c>
      <c r="O238" s="160">
        <f t="shared" si="15"/>
        <v>477050.45725478267</v>
      </c>
    </row>
    <row r="239" spans="2:15" x14ac:dyDescent="0.15">
      <c r="B239" s="1"/>
      <c r="C239" s="1"/>
      <c r="D239" s="11"/>
      <c r="E239" s="11"/>
      <c r="F239" s="11"/>
      <c r="H239" s="48">
        <v>45232</v>
      </c>
      <c r="I239" s="156">
        <f>$D$5*Data!C1142</f>
        <v>-3015600</v>
      </c>
      <c r="J239" s="157">
        <f t="shared" si="12"/>
        <v>76482.132541443571</v>
      </c>
      <c r="K239" s="156">
        <f>$E$5*Data!D1142</f>
        <v>7028000</v>
      </c>
      <c r="L239" s="158">
        <f t="shared" si="13"/>
        <v>240231.89033136467</v>
      </c>
      <c r="M239" s="156">
        <f>$F$5*Data!E1142</f>
        <v>6772800</v>
      </c>
      <c r="N239" s="159">
        <f t="shared" si="14"/>
        <v>158855.79045208931</v>
      </c>
      <c r="O239" s="160">
        <f t="shared" si="15"/>
        <v>475569.81332489755</v>
      </c>
    </row>
    <row r="240" spans="2:15" x14ac:dyDescent="0.15">
      <c r="B240" s="1"/>
      <c r="C240" s="1"/>
      <c r="D240" s="11"/>
      <c r="E240" s="11"/>
      <c r="F240" s="11"/>
      <c r="H240" s="48">
        <v>45233</v>
      </c>
      <c r="I240" s="156">
        <f>$D$5*Data!C1143</f>
        <v>-2992500</v>
      </c>
      <c r="J240" s="157">
        <f t="shared" si="12"/>
        <v>75896.266623646996</v>
      </c>
      <c r="K240" s="156">
        <f>$E$5*Data!D1143</f>
        <v>6948200</v>
      </c>
      <c r="L240" s="158">
        <f t="shared" si="13"/>
        <v>237504.15771206431</v>
      </c>
      <c r="M240" s="156">
        <f>$F$5*Data!E1143</f>
        <v>6667200</v>
      </c>
      <c r="N240" s="159">
        <f t="shared" si="14"/>
        <v>156378.94609351669</v>
      </c>
      <c r="O240" s="160">
        <f t="shared" si="15"/>
        <v>469779.370429228</v>
      </c>
    </row>
    <row r="241" spans="2:15" x14ac:dyDescent="0.15">
      <c r="B241" s="1"/>
      <c r="C241" s="1"/>
      <c r="D241" s="11"/>
      <c r="E241" s="11"/>
      <c r="F241" s="11"/>
      <c r="H241" s="48">
        <v>45236</v>
      </c>
      <c r="I241" s="156">
        <f>$D$5*Data!C1144</f>
        <v>-2996100</v>
      </c>
      <c r="J241" s="157">
        <f t="shared" si="12"/>
        <v>75987.570403043865</v>
      </c>
      <c r="K241" s="156">
        <f>$E$5*Data!D1144</f>
        <v>6937000</v>
      </c>
      <c r="L241" s="158">
        <f t="shared" si="13"/>
        <v>237121.31804619759</v>
      </c>
      <c r="M241" s="156">
        <f>$F$5*Data!E1144</f>
        <v>6739200</v>
      </c>
      <c r="N241" s="159">
        <f t="shared" si="14"/>
        <v>158067.70361072529</v>
      </c>
      <c r="O241" s="160">
        <f t="shared" si="15"/>
        <v>471176.59205996676</v>
      </c>
    </row>
    <row r="242" spans="2:15" x14ac:dyDescent="0.15">
      <c r="B242" s="1"/>
      <c r="C242" s="1"/>
      <c r="D242" s="11"/>
      <c r="E242" s="11"/>
      <c r="F242" s="11"/>
      <c r="H242" s="48">
        <v>45237</v>
      </c>
      <c r="I242" s="156">
        <f>$D$5*Data!C1145</f>
        <v>-2988600</v>
      </c>
      <c r="J242" s="157">
        <f t="shared" si="12"/>
        <v>75797.354195967069</v>
      </c>
      <c r="K242" s="156">
        <f>$E$5*Data!D1145</f>
        <v>6918800</v>
      </c>
      <c r="L242" s="158">
        <f t="shared" si="13"/>
        <v>236499.20358916416</v>
      </c>
      <c r="M242" s="156">
        <f>$F$5*Data!E1145</f>
        <v>6734400.0000000009</v>
      </c>
      <c r="N242" s="159">
        <f t="shared" si="14"/>
        <v>157955.11977624474</v>
      </c>
      <c r="O242" s="160">
        <f t="shared" si="15"/>
        <v>470251.67756137601</v>
      </c>
    </row>
    <row r="243" spans="2:15" x14ac:dyDescent="0.15">
      <c r="B243" s="1"/>
      <c r="C243" s="1"/>
      <c r="D243" s="11"/>
      <c r="E243" s="11"/>
      <c r="F243" s="11"/>
      <c r="H243" s="48">
        <v>45238</v>
      </c>
      <c r="I243" s="156">
        <f>$D$5*Data!C1146</f>
        <v>-2972100</v>
      </c>
      <c r="J243" s="157">
        <f t="shared" si="12"/>
        <v>75378.878540398073</v>
      </c>
      <c r="K243" s="156">
        <f>$E$5*Data!D1146</f>
        <v>6909000</v>
      </c>
      <c r="L243" s="158">
        <f t="shared" si="13"/>
        <v>236164.2188815308</v>
      </c>
      <c r="M243" s="156">
        <f>$F$5*Data!E1146</f>
        <v>6790400</v>
      </c>
      <c r="N243" s="159">
        <f t="shared" si="14"/>
        <v>159268.59784518476</v>
      </c>
      <c r="O243" s="160">
        <f t="shared" si="15"/>
        <v>470811.69526711362</v>
      </c>
    </row>
    <row r="244" spans="2:15" x14ac:dyDescent="0.15">
      <c r="B244" s="1"/>
      <c r="C244" s="1"/>
      <c r="D244" s="11"/>
      <c r="E244" s="11"/>
      <c r="F244" s="11"/>
      <c r="H244" s="48">
        <v>45239</v>
      </c>
      <c r="I244" s="156">
        <f>$D$5*Data!C1147</f>
        <v>-2997300</v>
      </c>
      <c r="J244" s="157">
        <f t="shared" si="12"/>
        <v>76018.004996176154</v>
      </c>
      <c r="K244" s="156">
        <f>$E$5*Data!D1147</f>
        <v>6885200</v>
      </c>
      <c r="L244" s="158">
        <f t="shared" si="13"/>
        <v>235350.68459156403</v>
      </c>
      <c r="M244" s="156">
        <f>$F$5*Data!E1147</f>
        <v>6744000</v>
      </c>
      <c r="N244" s="159">
        <f t="shared" si="14"/>
        <v>158180.28744520585</v>
      </c>
      <c r="O244" s="160">
        <f t="shared" si="15"/>
        <v>469548.97703294602</v>
      </c>
    </row>
    <row r="245" spans="2:15" x14ac:dyDescent="0.15">
      <c r="B245" s="1"/>
      <c r="C245" s="1"/>
      <c r="D245" s="11"/>
      <c r="E245" s="11"/>
      <c r="F245" s="11"/>
      <c r="H245" s="48">
        <v>45240</v>
      </c>
      <c r="I245" s="156">
        <f>$D$5*Data!C1148</f>
        <v>-2981400</v>
      </c>
      <c r="J245" s="157">
        <f t="shared" si="12"/>
        <v>75614.746637173317</v>
      </c>
      <c r="K245" s="156">
        <f>$E$5*Data!D1148</f>
        <v>6857200</v>
      </c>
      <c r="L245" s="158">
        <f t="shared" si="13"/>
        <v>234393.58542689725</v>
      </c>
      <c r="M245" s="156">
        <f>$F$5*Data!E1148</f>
        <v>6708800</v>
      </c>
      <c r="N245" s="159">
        <f t="shared" si="14"/>
        <v>157354.67265901499</v>
      </c>
      <c r="O245" s="160">
        <f t="shared" si="15"/>
        <v>467363.00472308556</v>
      </c>
    </row>
    <row r="246" spans="2:15" x14ac:dyDescent="0.15">
      <c r="B246" s="1"/>
      <c r="C246" s="1"/>
      <c r="D246" s="11"/>
      <c r="E246" s="11"/>
      <c r="F246" s="11"/>
      <c r="H246" s="48">
        <v>45243</v>
      </c>
      <c r="I246" s="156">
        <f>$D$5*Data!C1149</f>
        <v>-2967000</v>
      </c>
      <c r="J246" s="157">
        <f t="shared" si="12"/>
        <v>75249.531519585857</v>
      </c>
      <c r="K246" s="156">
        <f>$E$5*Data!D1149</f>
        <v>6944000</v>
      </c>
      <c r="L246" s="158">
        <f t="shared" si="13"/>
        <v>237360.5928373643</v>
      </c>
      <c r="M246" s="156">
        <f>$F$5*Data!E1149</f>
        <v>6769600</v>
      </c>
      <c r="N246" s="159">
        <f t="shared" si="14"/>
        <v>158780.73456243559</v>
      </c>
      <c r="O246" s="160">
        <f t="shared" si="15"/>
        <v>471390.85891938576</v>
      </c>
    </row>
    <row r="247" spans="2:15" x14ac:dyDescent="0.15">
      <c r="B247" s="1"/>
      <c r="C247" s="1"/>
      <c r="D247" s="11"/>
      <c r="E247" s="11"/>
      <c r="F247" s="11"/>
      <c r="H247" s="48">
        <v>45244</v>
      </c>
      <c r="I247" s="156">
        <f>$D$5*Data!C1150</f>
        <v>-2982000</v>
      </c>
      <c r="J247" s="157">
        <f t="shared" si="12"/>
        <v>75629.963933739462</v>
      </c>
      <c r="K247" s="156">
        <f>$E$5*Data!D1150</f>
        <v>6937000</v>
      </c>
      <c r="L247" s="158">
        <f t="shared" si="13"/>
        <v>237121.31804619759</v>
      </c>
      <c r="M247" s="156">
        <f>$F$5*Data!E1150</f>
        <v>6764800</v>
      </c>
      <c r="N247" s="159">
        <f t="shared" si="14"/>
        <v>158668.15072795501</v>
      </c>
      <c r="O247" s="160">
        <f t="shared" si="15"/>
        <v>471419.43270789203</v>
      </c>
    </row>
    <row r="248" spans="2:15" x14ac:dyDescent="0.15">
      <c r="B248" s="1"/>
      <c r="C248" s="1"/>
      <c r="D248" s="11"/>
      <c r="E248" s="11"/>
      <c r="F248" s="11"/>
      <c r="H248" s="48">
        <v>45245</v>
      </c>
      <c r="I248" s="156">
        <f>$D$5*Data!C1151</f>
        <v>-2988000</v>
      </c>
      <c r="J248" s="157">
        <f t="shared" si="12"/>
        <v>75782.13689940091</v>
      </c>
      <c r="K248" s="156">
        <f>$E$5*Data!D1151</f>
        <v>6939800</v>
      </c>
      <c r="L248" s="158">
        <f t="shared" si="13"/>
        <v>237217.02796266426</v>
      </c>
      <c r="M248" s="156">
        <f>$F$5*Data!E1151</f>
        <v>6689600</v>
      </c>
      <c r="N248" s="159">
        <f t="shared" si="14"/>
        <v>156904.33732109272</v>
      </c>
      <c r="O248" s="160">
        <f t="shared" si="15"/>
        <v>469903.50218315789</v>
      </c>
    </row>
    <row r="249" spans="2:15" x14ac:dyDescent="0.15">
      <c r="B249" s="1"/>
      <c r="C249" s="1"/>
      <c r="D249" s="11"/>
      <c r="E249" s="11"/>
      <c r="F249" s="11"/>
      <c r="H249" s="48">
        <v>45246</v>
      </c>
      <c r="I249" s="156">
        <f>$D$5*Data!C1152</f>
        <v>-2958900</v>
      </c>
      <c r="J249" s="157">
        <f t="shared" si="12"/>
        <v>75044.098015942902</v>
      </c>
      <c r="K249" s="156">
        <f>$E$5*Data!D1152</f>
        <v>6934200</v>
      </c>
      <c r="L249" s="158">
        <f t="shared" si="13"/>
        <v>237025.60812973091</v>
      </c>
      <c r="M249" s="156">
        <f>$F$5*Data!E1152</f>
        <v>6658400</v>
      </c>
      <c r="N249" s="159">
        <f t="shared" si="14"/>
        <v>156172.54239696899</v>
      </c>
      <c r="O249" s="160">
        <f t="shared" si="15"/>
        <v>468242.2485426428</v>
      </c>
    </row>
    <row r="250" spans="2:15" x14ac:dyDescent="0.15">
      <c r="B250" s="1"/>
      <c r="C250" s="1"/>
      <c r="D250" s="11"/>
      <c r="E250" s="11"/>
      <c r="F250" s="11"/>
      <c r="H250" s="48">
        <v>45247</v>
      </c>
      <c r="I250" s="156">
        <f>$D$5*Data!C1153</f>
        <v>-2969700</v>
      </c>
      <c r="J250" s="157">
        <f t="shared" si="12"/>
        <v>75318.009354133508</v>
      </c>
      <c r="K250" s="156">
        <f>$E$5*Data!D1153</f>
        <v>6998600</v>
      </c>
      <c r="L250" s="158">
        <f t="shared" si="13"/>
        <v>239226.93620846455</v>
      </c>
      <c r="M250" s="156">
        <f>$F$5*Data!E1153</f>
        <v>6728000</v>
      </c>
      <c r="N250" s="159">
        <f t="shared" si="14"/>
        <v>157805.00799693729</v>
      </c>
      <c r="O250" s="160">
        <f t="shared" si="15"/>
        <v>472349.95355953532</v>
      </c>
    </row>
    <row r="251" spans="2:15" x14ac:dyDescent="0.15">
      <c r="B251" s="1"/>
      <c r="C251" s="1"/>
      <c r="D251" s="11"/>
      <c r="E251" s="11"/>
      <c r="F251" s="11"/>
      <c r="H251" s="48">
        <v>45250</v>
      </c>
      <c r="I251" s="156">
        <f>$D$5*Data!C1154</f>
        <v>-2948700</v>
      </c>
      <c r="J251" s="157">
        <f t="shared" si="12"/>
        <v>74785.40397431844</v>
      </c>
      <c r="K251" s="156">
        <f>$E$5*Data!D1154</f>
        <v>7066500</v>
      </c>
      <c r="L251" s="158">
        <f t="shared" si="13"/>
        <v>241547.90168278152</v>
      </c>
      <c r="M251" s="156">
        <f>$F$5*Data!E1154</f>
        <v>6742400</v>
      </c>
      <c r="N251" s="159">
        <f t="shared" si="14"/>
        <v>158142.759500379</v>
      </c>
      <c r="O251" s="160">
        <f t="shared" si="15"/>
        <v>474476.06515747891</v>
      </c>
    </row>
    <row r="252" spans="2:15" x14ac:dyDescent="0.15">
      <c r="B252" s="1"/>
      <c r="C252" s="1"/>
      <c r="D252" s="11"/>
      <c r="E252" s="11"/>
      <c r="F252" s="11"/>
      <c r="H252" s="48">
        <v>45251</v>
      </c>
      <c r="I252" s="156">
        <f>$D$5*Data!C1155</f>
        <v>-2992500</v>
      </c>
      <c r="J252" s="157">
        <f t="shared" si="12"/>
        <v>75896.266623646996</v>
      </c>
      <c r="K252" s="156">
        <f>$E$5*Data!D1155</f>
        <v>7108500</v>
      </c>
      <c r="L252" s="158">
        <f t="shared" si="13"/>
        <v>242983.5504297817</v>
      </c>
      <c r="M252" s="156">
        <f>$F$5*Data!E1155</f>
        <v>6805599.9999999991</v>
      </c>
      <c r="N252" s="159">
        <f t="shared" si="14"/>
        <v>159625.11332103988</v>
      </c>
      <c r="O252" s="160">
        <f t="shared" si="15"/>
        <v>478504.93037446862</v>
      </c>
    </row>
    <row r="253" spans="2:15" x14ac:dyDescent="0.15">
      <c r="B253" s="1"/>
      <c r="C253" s="1"/>
      <c r="D253" s="11"/>
      <c r="E253" s="11"/>
      <c r="F253" s="11"/>
      <c r="H253" s="48">
        <v>45252</v>
      </c>
      <c r="I253" s="156">
        <f>$D$5*Data!C1156</f>
        <v>-3009000</v>
      </c>
      <c r="J253" s="157">
        <f t="shared" si="12"/>
        <v>76314.742279215978</v>
      </c>
      <c r="K253" s="156">
        <f>$E$5*Data!D1156</f>
        <v>7129500</v>
      </c>
      <c r="L253" s="158">
        <f t="shared" si="13"/>
        <v>243701.37480328177</v>
      </c>
      <c r="M253" s="156">
        <f>$F$5*Data!E1156</f>
        <v>6880000</v>
      </c>
      <c r="N253" s="159">
        <f t="shared" si="14"/>
        <v>161370.1627554888</v>
      </c>
      <c r="O253" s="160">
        <f t="shared" si="15"/>
        <v>481386.27983798657</v>
      </c>
    </row>
    <row r="254" spans="2:15" x14ac:dyDescent="0.15">
      <c r="B254" s="1"/>
      <c r="C254" s="1"/>
      <c r="D254" s="11"/>
      <c r="E254" s="11"/>
      <c r="F254" s="11"/>
      <c r="H254" s="48">
        <v>45254</v>
      </c>
      <c r="I254" s="156">
        <f>$D$5*Data!C1157</f>
        <v>-3014400</v>
      </c>
      <c r="J254" s="157">
        <f t="shared" si="12"/>
        <v>76451.697948311281</v>
      </c>
      <c r="K254" s="156">
        <f>$E$5*Data!D1157</f>
        <v>7185500</v>
      </c>
      <c r="L254" s="158">
        <f t="shared" si="13"/>
        <v>245615.57313261536</v>
      </c>
      <c r="M254" s="156">
        <f>$F$5*Data!E1157</f>
        <v>6943200.0000000009</v>
      </c>
      <c r="N254" s="159">
        <f t="shared" si="14"/>
        <v>162852.51657614968</v>
      </c>
      <c r="O254" s="160">
        <f t="shared" si="15"/>
        <v>484919.78765707632</v>
      </c>
    </row>
    <row r="255" spans="2:15" x14ac:dyDescent="0.15">
      <c r="B255" s="1"/>
      <c r="C255" s="1"/>
      <c r="D255" s="11"/>
      <c r="E255" s="11"/>
      <c r="F255" s="11"/>
      <c r="H255" s="48">
        <v>45257</v>
      </c>
      <c r="I255" s="156">
        <f>$D$5*Data!C1158</f>
        <v>-3006600</v>
      </c>
      <c r="J255" s="157">
        <f t="shared" si="12"/>
        <v>76253.873092951399</v>
      </c>
      <c r="K255" s="156">
        <f>$E$5*Data!D1158</f>
        <v>7213500</v>
      </c>
      <c r="L255" s="158">
        <f t="shared" si="13"/>
        <v>246572.67229728217</v>
      </c>
      <c r="M255" s="156">
        <f>$F$5*Data!E1158</f>
        <v>6877600</v>
      </c>
      <c r="N255" s="159">
        <f t="shared" si="14"/>
        <v>161313.87083824849</v>
      </c>
      <c r="O255" s="160">
        <f t="shared" si="15"/>
        <v>484140.41622848203</v>
      </c>
    </row>
    <row r="256" spans="2:15" x14ac:dyDescent="0.15">
      <c r="B256" s="1"/>
      <c r="C256" s="1"/>
      <c r="D256" s="11"/>
      <c r="E256" s="11"/>
      <c r="F256" s="11"/>
      <c r="H256" s="48">
        <v>45258</v>
      </c>
      <c r="I256" s="156">
        <f>$D$5*Data!C1159</f>
        <v>-2982000</v>
      </c>
      <c r="J256" s="157">
        <f t="shared" si="12"/>
        <v>75629.963933739462</v>
      </c>
      <c r="K256" s="156">
        <f>$E$5*Data!D1159</f>
        <v>7231000</v>
      </c>
      <c r="L256" s="158">
        <f t="shared" si="13"/>
        <v>247170.85927519892</v>
      </c>
      <c r="M256" s="156">
        <f>$F$5*Data!E1159</f>
        <v>6822400</v>
      </c>
      <c r="N256" s="159">
        <f t="shared" si="14"/>
        <v>160019.1567417219</v>
      </c>
      <c r="O256" s="160">
        <f t="shared" si="15"/>
        <v>482819.97995066026</v>
      </c>
    </row>
    <row r="257" spans="2:15" x14ac:dyDescent="0.15">
      <c r="B257" s="1"/>
      <c r="C257" s="1"/>
      <c r="D257" s="11"/>
      <c r="E257" s="11"/>
      <c r="F257" s="11"/>
      <c r="H257" s="48">
        <v>45259</v>
      </c>
      <c r="I257" s="156">
        <f>$D$5*Data!C1160</f>
        <v>-2973900</v>
      </c>
      <c r="J257" s="157">
        <f t="shared" si="12"/>
        <v>75424.530430096507</v>
      </c>
      <c r="K257" s="156">
        <f>$E$5*Data!D1160</f>
        <v>7192500</v>
      </c>
      <c r="L257" s="158">
        <f t="shared" si="13"/>
        <v>245854.84792378207</v>
      </c>
      <c r="M257" s="156">
        <f>$F$5*Data!E1160</f>
        <v>6787200</v>
      </c>
      <c r="N257" s="159">
        <f t="shared" si="14"/>
        <v>159193.54195553102</v>
      </c>
      <c r="O257" s="160">
        <f t="shared" si="15"/>
        <v>480472.92030940956</v>
      </c>
    </row>
    <row r="258" spans="2:15" x14ac:dyDescent="0.15">
      <c r="B258" s="1"/>
      <c r="C258" s="1"/>
      <c r="D258" s="11"/>
      <c r="E258" s="11"/>
      <c r="F258" s="11"/>
      <c r="H258" s="48">
        <v>45260</v>
      </c>
      <c r="I258" s="156">
        <f>$D$5*Data!C1161</f>
        <v>-2980500</v>
      </c>
      <c r="J258" s="157">
        <f t="shared" si="12"/>
        <v>75591.920692324114</v>
      </c>
      <c r="K258" s="156">
        <f>$E$5*Data!D1161</f>
        <v>7227500</v>
      </c>
      <c r="L258" s="158">
        <f t="shared" si="13"/>
        <v>247051.22187961554</v>
      </c>
      <c r="M258" s="156">
        <f>$F$5*Data!E1161</f>
        <v>6809600</v>
      </c>
      <c r="N258" s="159">
        <f t="shared" si="14"/>
        <v>159718.93318310703</v>
      </c>
      <c r="O258" s="160">
        <f t="shared" si="15"/>
        <v>482362.07575504668</v>
      </c>
    </row>
    <row r="259" spans="2:15" x14ac:dyDescent="0.15">
      <c r="B259" s="1"/>
      <c r="C259" s="1"/>
      <c r="D259" s="11"/>
      <c r="E259" s="11"/>
      <c r="F259" s="11"/>
      <c r="H259" s="48">
        <v>45261</v>
      </c>
      <c r="I259" s="156">
        <f>$D$5*Data!C1162</f>
        <v>-2968500</v>
      </c>
      <c r="J259" s="157">
        <f t="shared" si="12"/>
        <v>75287.574761001204</v>
      </c>
      <c r="K259" s="156">
        <f>$E$5*Data!D1162</f>
        <v>6883800</v>
      </c>
      <c r="L259" s="158">
        <f t="shared" si="13"/>
        <v>235302.82963333069</v>
      </c>
      <c r="M259" s="156">
        <f>$F$5*Data!E1162</f>
        <v>6830400</v>
      </c>
      <c r="N259" s="159">
        <f t="shared" si="14"/>
        <v>160206.7964658562</v>
      </c>
      <c r="O259" s="160">
        <f t="shared" si="15"/>
        <v>470797.20086018811</v>
      </c>
    </row>
    <row r="260" spans="2:15" x14ac:dyDescent="0.15">
      <c r="B260" s="1"/>
      <c r="C260" s="1"/>
      <c r="D260" s="11"/>
      <c r="E260" s="11"/>
      <c r="F260" s="11"/>
      <c r="H260" s="48">
        <v>45264</v>
      </c>
      <c r="I260" s="156">
        <f>$D$5*Data!C1163</f>
        <v>-2999100</v>
      </c>
      <c r="J260" s="157">
        <f t="shared" si="12"/>
        <v>76063.656885874589</v>
      </c>
      <c r="K260" s="156">
        <f>$E$5*Data!D1163</f>
        <v>6972000</v>
      </c>
      <c r="L260" s="158">
        <f t="shared" si="13"/>
        <v>238317.69200203108</v>
      </c>
      <c r="M260" s="156">
        <f>$F$5*Data!E1163</f>
        <v>6891200</v>
      </c>
      <c r="N260" s="159">
        <f t="shared" si="14"/>
        <v>161632.8583692768</v>
      </c>
      <c r="O260" s="160">
        <f t="shared" si="15"/>
        <v>476014.20725718245</v>
      </c>
    </row>
    <row r="261" spans="2:15" x14ac:dyDescent="0.15">
      <c r="B261" s="1"/>
      <c r="C261" s="1"/>
      <c r="D261" s="11"/>
      <c r="E261" s="11"/>
      <c r="F261" s="11"/>
      <c r="H261" s="48">
        <v>45265</v>
      </c>
      <c r="I261" s="156">
        <f>$D$5*Data!C1164</f>
        <v>-2988600</v>
      </c>
      <c r="J261" s="157">
        <f t="shared" si="12"/>
        <v>75797.354195967069</v>
      </c>
      <c r="K261" s="156">
        <f>$E$5*Data!D1164</f>
        <v>6934200</v>
      </c>
      <c r="L261" s="158">
        <f t="shared" si="13"/>
        <v>237025.60812973091</v>
      </c>
      <c r="M261" s="156">
        <f>$F$5*Data!E1164</f>
        <v>6804800</v>
      </c>
      <c r="N261" s="159">
        <f t="shared" si="14"/>
        <v>159606.34934862645</v>
      </c>
      <c r="O261" s="160">
        <f t="shared" si="15"/>
        <v>472429.31167432445</v>
      </c>
    </row>
    <row r="262" spans="2:15" x14ac:dyDescent="0.15">
      <c r="B262" s="1"/>
      <c r="C262" s="1"/>
      <c r="D262" s="11"/>
      <c r="E262" s="11"/>
      <c r="F262" s="11"/>
      <c r="H262" s="48">
        <v>45266</v>
      </c>
      <c r="I262" s="156">
        <f>$D$5*Data!C1165</f>
        <v>-2982000</v>
      </c>
      <c r="J262" s="157">
        <f t="shared" ref="J262:J325" si="16">I262*$D$4*_xlfn.NORM.S.INV(0.01)</f>
        <v>75629.963933739462</v>
      </c>
      <c r="K262" s="156">
        <f>$E$5*Data!D1165</f>
        <v>6913200</v>
      </c>
      <c r="L262" s="158">
        <f t="shared" ref="L262:L325" si="17">K262*$E$4*_xlfn.NORM.S.INV(0.99)</f>
        <v>236307.78375623084</v>
      </c>
      <c r="M262" s="156">
        <f>$F$5*Data!E1165</f>
        <v>6791200</v>
      </c>
      <c r="N262" s="159">
        <f t="shared" ref="N262:N325" si="18">M262*$F$4*_xlfn.NORM.S.INV(0.99)</f>
        <v>159287.3618175982</v>
      </c>
      <c r="O262" s="160">
        <f t="shared" ref="O262:O325" si="19">N262+L262+J262</f>
        <v>471225.10950756853</v>
      </c>
    </row>
    <row r="263" spans="2:15" x14ac:dyDescent="0.15">
      <c r="B263" s="1"/>
      <c r="C263" s="1"/>
      <c r="D263" s="11"/>
      <c r="E263" s="11"/>
      <c r="F263" s="11"/>
      <c r="H263" s="48">
        <v>45267</v>
      </c>
      <c r="I263" s="156">
        <f>$D$5*Data!C1166</f>
        <v>-2960100</v>
      </c>
      <c r="J263" s="157">
        <f t="shared" si="16"/>
        <v>75074.532609075177</v>
      </c>
      <c r="K263" s="156">
        <f>$E$5*Data!D1166</f>
        <v>6906200</v>
      </c>
      <c r="L263" s="158">
        <f t="shared" si="17"/>
        <v>236068.50896506413</v>
      </c>
      <c r="M263" s="156">
        <f>$F$5*Data!E1166</f>
        <v>6740000</v>
      </c>
      <c r="N263" s="159">
        <f t="shared" si="18"/>
        <v>158086.46758313873</v>
      </c>
      <c r="O263" s="160">
        <f t="shared" si="19"/>
        <v>469229.50915727805</v>
      </c>
    </row>
    <row r="264" spans="2:15" x14ac:dyDescent="0.15">
      <c r="B264" s="1"/>
      <c r="C264" s="1"/>
      <c r="D264" s="11"/>
      <c r="E264" s="11"/>
      <c r="F264" s="11"/>
      <c r="H264" s="48">
        <v>45268</v>
      </c>
      <c r="I264" s="156">
        <f>$D$5*Data!C1167</f>
        <v>-2981400</v>
      </c>
      <c r="J264" s="157">
        <f t="shared" si="16"/>
        <v>75614.746637173317</v>
      </c>
      <c r="K264" s="156">
        <f>$E$5*Data!D1167</f>
        <v>6921600</v>
      </c>
      <c r="L264" s="158">
        <f t="shared" si="17"/>
        <v>236594.91350563086</v>
      </c>
      <c r="M264" s="156">
        <f>$F$5*Data!E1167</f>
        <v>6777600</v>
      </c>
      <c r="N264" s="159">
        <f t="shared" si="18"/>
        <v>158968.37428656989</v>
      </c>
      <c r="O264" s="160">
        <f t="shared" si="19"/>
        <v>471178.03442937403</v>
      </c>
    </row>
    <row r="265" spans="2:15" x14ac:dyDescent="0.15">
      <c r="B265" s="1"/>
      <c r="C265" s="1"/>
      <c r="D265" s="11"/>
      <c r="E265" s="11"/>
      <c r="F265" s="11"/>
      <c r="H265" s="48">
        <v>45271</v>
      </c>
      <c r="I265" s="156">
        <f>$D$5*Data!C1168</f>
        <v>-2970600</v>
      </c>
      <c r="J265" s="157">
        <f t="shared" si="16"/>
        <v>75340.835298982711</v>
      </c>
      <c r="K265" s="156">
        <f>$E$5*Data!D1168</f>
        <v>6937000</v>
      </c>
      <c r="L265" s="158">
        <f t="shared" si="17"/>
        <v>237121.31804619759</v>
      </c>
      <c r="M265" s="156">
        <f>$F$5*Data!E1168</f>
        <v>6846400</v>
      </c>
      <c r="N265" s="159">
        <f t="shared" si="18"/>
        <v>160582.07591412475</v>
      </c>
      <c r="O265" s="160">
        <f t="shared" si="19"/>
        <v>473044.22925930505</v>
      </c>
    </row>
    <row r="266" spans="2:15" x14ac:dyDescent="0.15">
      <c r="B266" s="1"/>
      <c r="C266" s="1"/>
      <c r="D266" s="11"/>
      <c r="E266" s="11"/>
      <c r="F266" s="11"/>
      <c r="H266" s="48">
        <v>45272</v>
      </c>
      <c r="I266" s="156">
        <f>$D$5*Data!C1169</f>
        <v>-2968200</v>
      </c>
      <c r="J266" s="157">
        <f t="shared" si="16"/>
        <v>75279.966112718132</v>
      </c>
      <c r="K266" s="156">
        <f>$E$5*Data!D1169</f>
        <v>6995800</v>
      </c>
      <c r="L266" s="158">
        <f t="shared" si="17"/>
        <v>239131.22629199785</v>
      </c>
      <c r="M266" s="156">
        <f>$F$5*Data!E1169</f>
        <v>6874400.0000000009</v>
      </c>
      <c r="N266" s="159">
        <f t="shared" si="18"/>
        <v>161238.81494859481</v>
      </c>
      <c r="O266" s="160">
        <f t="shared" si="19"/>
        <v>475650.00735331082</v>
      </c>
    </row>
    <row r="267" spans="2:15" x14ac:dyDescent="0.15">
      <c r="B267" s="1"/>
      <c r="C267" s="1"/>
      <c r="D267" s="11"/>
      <c r="E267" s="11"/>
      <c r="F267" s="11"/>
      <c r="H267" s="48">
        <v>45273</v>
      </c>
      <c r="I267" s="156">
        <f>$D$5*Data!C1170</f>
        <v>-2952900</v>
      </c>
      <c r="J267" s="157">
        <f t="shared" si="16"/>
        <v>74891.925050281439</v>
      </c>
      <c r="K267" s="156">
        <f>$E$5*Data!D1170</f>
        <v>7031500</v>
      </c>
      <c r="L267" s="158">
        <f t="shared" si="17"/>
        <v>240351.52772694803</v>
      </c>
      <c r="M267" s="156">
        <f>$F$5*Data!E1170</f>
        <v>6936799.9999999991</v>
      </c>
      <c r="N267" s="159">
        <f t="shared" si="18"/>
        <v>162702.40479684222</v>
      </c>
      <c r="O267" s="160">
        <f t="shared" si="19"/>
        <v>477945.85757407174</v>
      </c>
    </row>
    <row r="268" spans="2:15" x14ac:dyDescent="0.15">
      <c r="B268" s="1"/>
      <c r="C268" s="1"/>
      <c r="D268" s="11"/>
      <c r="E268" s="11"/>
      <c r="F268" s="11"/>
      <c r="H268" s="48">
        <v>45274</v>
      </c>
      <c r="I268" s="156">
        <f>$D$5*Data!C1171</f>
        <v>-2931600</v>
      </c>
      <c r="J268" s="157">
        <f t="shared" si="16"/>
        <v>74351.711022183299</v>
      </c>
      <c r="K268" s="156">
        <f>$E$5*Data!D1171</f>
        <v>6685000</v>
      </c>
      <c r="L268" s="158">
        <f t="shared" si="17"/>
        <v>228507.42556419646</v>
      </c>
      <c r="M268" s="156">
        <f>$F$5*Data!E1171</f>
        <v>6846400</v>
      </c>
      <c r="N268" s="159">
        <f t="shared" si="18"/>
        <v>160582.07591412475</v>
      </c>
      <c r="O268" s="160">
        <f t="shared" si="19"/>
        <v>463441.21250050451</v>
      </c>
    </row>
    <row r="269" spans="2:15" x14ac:dyDescent="0.15">
      <c r="B269" s="1"/>
      <c r="C269" s="1"/>
      <c r="D269" s="11"/>
      <c r="E269" s="11"/>
      <c r="F269" s="11"/>
      <c r="H269" s="48">
        <v>45275</v>
      </c>
      <c r="I269" s="156">
        <f>$D$5*Data!C1172</f>
        <v>-2943300</v>
      </c>
      <c r="J269" s="157">
        <f t="shared" si="16"/>
        <v>74648.448305223137</v>
      </c>
      <c r="K269" s="156">
        <f>$E$5*Data!D1172</f>
        <v>6694800</v>
      </c>
      <c r="L269" s="158">
        <f t="shared" si="17"/>
        <v>228842.41027182984</v>
      </c>
      <c r="M269" s="156">
        <f>$F$5*Data!E1172</f>
        <v>6783200.0000000009</v>
      </c>
      <c r="N269" s="159">
        <f t="shared" si="18"/>
        <v>159099.7220934639</v>
      </c>
      <c r="O269" s="160">
        <f t="shared" si="19"/>
        <v>462590.58067051688</v>
      </c>
    </row>
    <row r="270" spans="2:15" x14ac:dyDescent="0.15">
      <c r="B270" s="1"/>
      <c r="C270" s="1"/>
      <c r="D270" s="11"/>
      <c r="E270" s="11"/>
      <c r="F270" s="11"/>
      <c r="H270" s="48">
        <v>45278</v>
      </c>
      <c r="I270" s="156">
        <f>$D$5*Data!C1173</f>
        <v>-2942400</v>
      </c>
      <c r="J270" s="157">
        <f t="shared" si="16"/>
        <v>74625.622360373905</v>
      </c>
      <c r="K270" s="156">
        <f>$E$5*Data!D1173</f>
        <v>6718600</v>
      </c>
      <c r="L270" s="158">
        <f t="shared" si="17"/>
        <v>229655.94456179664</v>
      </c>
      <c r="M270" s="156">
        <f>$F$5*Data!E1173</f>
        <v>6820800</v>
      </c>
      <c r="N270" s="159">
        <f t="shared" si="18"/>
        <v>159981.62879689506</v>
      </c>
      <c r="O270" s="160">
        <f t="shared" si="19"/>
        <v>464263.19571906561</v>
      </c>
    </row>
    <row r="271" spans="2:15" x14ac:dyDescent="0.15">
      <c r="B271" s="1"/>
      <c r="C271" s="1"/>
      <c r="D271" s="11"/>
      <c r="E271" s="11"/>
      <c r="F271" s="11"/>
      <c r="H271" s="48">
        <v>45279</v>
      </c>
      <c r="I271" s="156">
        <f>$D$5*Data!C1174</f>
        <v>-2897100</v>
      </c>
      <c r="J271" s="157">
        <f t="shared" si="16"/>
        <v>73476.716469629988</v>
      </c>
      <c r="K271" s="156">
        <f>$E$5*Data!D1174</f>
        <v>6717200</v>
      </c>
      <c r="L271" s="158">
        <f t="shared" si="17"/>
        <v>229608.08960356328</v>
      </c>
      <c r="M271" s="156">
        <f>$F$5*Data!E1174</f>
        <v>6769600</v>
      </c>
      <c r="N271" s="159">
        <f t="shared" si="18"/>
        <v>158780.73456243559</v>
      </c>
      <c r="O271" s="160">
        <f t="shared" si="19"/>
        <v>461865.54063562886</v>
      </c>
    </row>
    <row r="272" spans="2:15" x14ac:dyDescent="0.15">
      <c r="B272" s="1"/>
      <c r="C272" s="1"/>
      <c r="D272" s="11"/>
      <c r="E272" s="11"/>
      <c r="F272" s="11"/>
      <c r="H272" s="48">
        <v>45280</v>
      </c>
      <c r="I272" s="156">
        <f>$D$5*Data!C1175</f>
        <v>-2897400</v>
      </c>
      <c r="J272" s="157">
        <f t="shared" si="16"/>
        <v>73484.32511791306</v>
      </c>
      <c r="K272" s="156">
        <f>$E$5*Data!D1175</f>
        <v>6752200</v>
      </c>
      <c r="L272" s="158">
        <f t="shared" si="17"/>
        <v>230804.46355939677</v>
      </c>
      <c r="M272" s="156">
        <f>$F$5*Data!E1175</f>
        <v>6768000</v>
      </c>
      <c r="N272" s="159">
        <f t="shared" si="18"/>
        <v>158743.20661760872</v>
      </c>
      <c r="O272" s="160">
        <f t="shared" si="19"/>
        <v>463031.99529491854</v>
      </c>
    </row>
    <row r="273" spans="2:15" x14ac:dyDescent="0.15">
      <c r="B273" s="1"/>
      <c r="C273" s="1"/>
      <c r="D273" s="11"/>
      <c r="E273" s="11"/>
      <c r="F273" s="11"/>
      <c r="H273" s="48">
        <v>45281</v>
      </c>
      <c r="I273" s="156">
        <f>$D$5*Data!C1176</f>
        <v>-2909700</v>
      </c>
      <c r="J273" s="157">
        <f t="shared" si="16"/>
        <v>73796.279697519014</v>
      </c>
      <c r="K273" s="156">
        <f>$E$5*Data!D1176</f>
        <v>6673800</v>
      </c>
      <c r="L273" s="158">
        <f t="shared" si="17"/>
        <v>228124.58589832977</v>
      </c>
      <c r="M273" s="156">
        <f>$F$5*Data!E1176</f>
        <v>6743200.0000000009</v>
      </c>
      <c r="N273" s="159">
        <f t="shared" si="18"/>
        <v>158161.52347279247</v>
      </c>
      <c r="O273" s="160">
        <f t="shared" si="19"/>
        <v>460082.38906864123</v>
      </c>
    </row>
    <row r="274" spans="2:15" x14ac:dyDescent="0.15">
      <c r="B274" s="1"/>
      <c r="C274" s="1"/>
      <c r="D274" s="11"/>
      <c r="E274" s="11"/>
      <c r="F274" s="11"/>
      <c r="H274" s="48">
        <v>45282</v>
      </c>
      <c r="I274" s="156">
        <f>$D$5*Data!C1177</f>
        <v>-2916000</v>
      </c>
      <c r="J274" s="157">
        <f t="shared" si="16"/>
        <v>73956.061311463549</v>
      </c>
      <c r="K274" s="156">
        <f>$E$5*Data!D1177</f>
        <v>6699000</v>
      </c>
      <c r="L274" s="158">
        <f t="shared" si="17"/>
        <v>228985.97514652988</v>
      </c>
      <c r="M274" s="156">
        <f>$F$5*Data!E1177</f>
        <v>6787200</v>
      </c>
      <c r="N274" s="159">
        <f t="shared" si="18"/>
        <v>159193.54195553102</v>
      </c>
      <c r="O274" s="160">
        <f t="shared" si="19"/>
        <v>462135.57841352443</v>
      </c>
    </row>
    <row r="275" spans="2:15" x14ac:dyDescent="0.15">
      <c r="B275" s="1"/>
      <c r="C275" s="1"/>
      <c r="D275" s="11"/>
      <c r="E275" s="11"/>
      <c r="F275" s="11"/>
      <c r="H275" s="48">
        <v>45287</v>
      </c>
      <c r="I275" s="156">
        <f>$D$5*Data!C1178</f>
        <v>-2905200</v>
      </c>
      <c r="J275" s="157">
        <f t="shared" si="16"/>
        <v>73682.149973272943</v>
      </c>
      <c r="K275" s="156">
        <f>$E$5*Data!D1178</f>
        <v>6658400</v>
      </c>
      <c r="L275" s="158">
        <f t="shared" si="17"/>
        <v>227598.18135776301</v>
      </c>
      <c r="M275" s="156">
        <f>$F$5*Data!E1178</f>
        <v>6736000</v>
      </c>
      <c r="N275" s="159">
        <f t="shared" si="18"/>
        <v>157992.64772107158</v>
      </c>
      <c r="O275" s="160">
        <f t="shared" si="19"/>
        <v>459272.97905210755</v>
      </c>
    </row>
    <row r="276" spans="2:15" x14ac:dyDescent="0.15">
      <c r="B276" s="1"/>
      <c r="C276" s="1"/>
      <c r="D276" s="11"/>
      <c r="E276" s="11"/>
      <c r="F276" s="11"/>
      <c r="H276" s="48">
        <v>45288</v>
      </c>
      <c r="I276" s="156">
        <f>$D$5*Data!C1179</f>
        <v>-2903700</v>
      </c>
      <c r="J276" s="157">
        <f t="shared" si="16"/>
        <v>73644.106731857566</v>
      </c>
      <c r="K276" s="156">
        <f>$E$5*Data!D1179</f>
        <v>6592600.0000000009</v>
      </c>
      <c r="L276" s="158">
        <f t="shared" si="17"/>
        <v>225348.99832079606</v>
      </c>
      <c r="M276" s="156">
        <f>$F$5*Data!E1179</f>
        <v>6723200.0000000009</v>
      </c>
      <c r="N276" s="159">
        <f t="shared" si="18"/>
        <v>157692.42416245674</v>
      </c>
      <c r="O276" s="160">
        <f t="shared" si="19"/>
        <v>456685.52921511041</v>
      </c>
    </row>
    <row r="277" spans="2:15" x14ac:dyDescent="0.15">
      <c r="B277" s="1"/>
      <c r="C277" s="1"/>
      <c r="D277" s="11"/>
      <c r="E277" s="11"/>
      <c r="F277" s="11"/>
      <c r="H277" s="48">
        <v>45289</v>
      </c>
      <c r="I277" s="156">
        <f>$D$5*Data!C1180</f>
        <v>-2925300</v>
      </c>
      <c r="J277" s="157">
        <f t="shared" si="16"/>
        <v>74191.929408238779</v>
      </c>
      <c r="K277" s="156">
        <f>$E$5*Data!D1180</f>
        <v>6619200</v>
      </c>
      <c r="L277" s="158">
        <f t="shared" si="17"/>
        <v>226258.24252722951</v>
      </c>
      <c r="M277" s="156">
        <f>$F$5*Data!E1180</f>
        <v>6789600</v>
      </c>
      <c r="N277" s="159">
        <f t="shared" si="18"/>
        <v>159249.83387277133</v>
      </c>
      <c r="O277" s="160">
        <f t="shared" si="19"/>
        <v>459700.00580823963</v>
      </c>
    </row>
    <row r="278" spans="2:15" x14ac:dyDescent="0.15">
      <c r="B278" s="1"/>
      <c r="C278" s="1"/>
      <c r="D278" s="11"/>
      <c r="E278" s="11"/>
      <c r="F278" s="11"/>
      <c r="H278" s="48">
        <v>45294</v>
      </c>
      <c r="I278" s="156">
        <f>$D$5*Data!C1181</f>
        <v>-2979000</v>
      </c>
      <c r="J278" s="157">
        <f t="shared" si="16"/>
        <v>75553.877450908738</v>
      </c>
      <c r="K278" s="156">
        <f>$E$5*Data!D1181</f>
        <v>6658400</v>
      </c>
      <c r="L278" s="158">
        <f t="shared" si="17"/>
        <v>227598.18135776301</v>
      </c>
      <c r="M278" s="156">
        <f>$F$5*Data!E1181</f>
        <v>7090400</v>
      </c>
      <c r="N278" s="159">
        <f t="shared" si="18"/>
        <v>166305.0875002206</v>
      </c>
      <c r="O278" s="160">
        <f t="shared" si="19"/>
        <v>469457.14630889241</v>
      </c>
    </row>
    <row r="279" spans="2:15" x14ac:dyDescent="0.15">
      <c r="B279" s="1"/>
      <c r="C279" s="1"/>
      <c r="D279" s="11"/>
      <c r="E279" s="11"/>
      <c r="F279" s="11"/>
      <c r="H279" s="48">
        <v>45295</v>
      </c>
      <c r="I279" s="156">
        <f>$D$5*Data!C1182</f>
        <v>-2963100</v>
      </c>
      <c r="J279" s="157">
        <f t="shared" si="16"/>
        <v>75150.619091905901</v>
      </c>
      <c r="K279" s="156">
        <f>$E$5*Data!D1182</f>
        <v>6715800</v>
      </c>
      <c r="L279" s="158">
        <f t="shared" si="17"/>
        <v>229560.23464532994</v>
      </c>
      <c r="M279" s="156">
        <f>$F$5*Data!E1182</f>
        <v>7187200</v>
      </c>
      <c r="N279" s="159">
        <f t="shared" si="18"/>
        <v>168575.52816224549</v>
      </c>
      <c r="O279" s="160">
        <f t="shared" si="19"/>
        <v>473286.38189948129</v>
      </c>
    </row>
    <row r="280" spans="2:15" x14ac:dyDescent="0.15">
      <c r="B280" s="1"/>
      <c r="C280" s="1"/>
      <c r="D280" s="11"/>
      <c r="E280" s="11"/>
      <c r="F280" s="11"/>
      <c r="H280" s="48">
        <v>45296</v>
      </c>
      <c r="I280" s="156">
        <f>$D$5*Data!C1183</f>
        <v>-2958900</v>
      </c>
      <c r="J280" s="157">
        <f t="shared" si="16"/>
        <v>75044.098015942902</v>
      </c>
      <c r="K280" s="156">
        <f>$E$5*Data!D1183</f>
        <v>6721400</v>
      </c>
      <c r="L280" s="158">
        <f t="shared" si="17"/>
        <v>229751.65447826331</v>
      </c>
      <c r="M280" s="156">
        <f>$F$5*Data!E1183</f>
        <v>7232800</v>
      </c>
      <c r="N280" s="159">
        <f t="shared" si="18"/>
        <v>169645.07458981095</v>
      </c>
      <c r="O280" s="160">
        <f t="shared" si="19"/>
        <v>474440.82708401716</v>
      </c>
    </row>
    <row r="281" spans="2:15" x14ac:dyDescent="0.15">
      <c r="B281" s="1"/>
      <c r="C281" s="1"/>
      <c r="D281" s="11"/>
      <c r="E281" s="11"/>
      <c r="F281" s="11"/>
      <c r="H281" s="48">
        <v>45299</v>
      </c>
      <c r="I281" s="156">
        <f>$D$5*Data!C1184</f>
        <v>-2963700</v>
      </c>
      <c r="J281" s="157">
        <f t="shared" si="16"/>
        <v>75165.836388472046</v>
      </c>
      <c r="K281" s="156">
        <f>$E$5*Data!D1184</f>
        <v>6780200</v>
      </c>
      <c r="L281" s="158">
        <f t="shared" si="17"/>
        <v>231761.56272406355</v>
      </c>
      <c r="M281" s="156">
        <f>$F$5*Data!E1184</f>
        <v>7264000</v>
      </c>
      <c r="N281" s="159">
        <f t="shared" si="18"/>
        <v>170376.86951393468</v>
      </c>
      <c r="O281" s="160">
        <f t="shared" si="19"/>
        <v>477304.26862647029</v>
      </c>
    </row>
    <row r="282" spans="2:15" x14ac:dyDescent="0.15">
      <c r="B282" s="1"/>
      <c r="C282" s="1"/>
      <c r="D282" s="11"/>
      <c r="E282" s="11"/>
      <c r="F282" s="11"/>
      <c r="H282" s="48">
        <v>45300</v>
      </c>
      <c r="I282" s="156">
        <f>$D$5*Data!C1185</f>
        <v>-2964600</v>
      </c>
      <c r="J282" s="157">
        <f t="shared" si="16"/>
        <v>75188.662333321277</v>
      </c>
      <c r="K282" s="156">
        <f>$E$5*Data!D1185</f>
        <v>6762000</v>
      </c>
      <c r="L282" s="158">
        <f t="shared" si="17"/>
        <v>231139.44826703015</v>
      </c>
      <c r="M282" s="156">
        <f>$F$5*Data!E1185</f>
        <v>7291200</v>
      </c>
      <c r="N282" s="159">
        <f t="shared" si="18"/>
        <v>171014.84457599124</v>
      </c>
      <c r="O282" s="160">
        <f t="shared" si="19"/>
        <v>477342.95517634269</v>
      </c>
    </row>
    <row r="283" spans="2:15" x14ac:dyDescent="0.15">
      <c r="B283" s="1"/>
      <c r="C283" s="1"/>
      <c r="D283" s="11"/>
      <c r="E283" s="11"/>
      <c r="F283" s="11"/>
      <c r="H283" s="48">
        <v>45301</v>
      </c>
      <c r="I283" s="156">
        <f>$D$5*Data!C1186</f>
        <v>-2948100</v>
      </c>
      <c r="J283" s="157">
        <f t="shared" si="16"/>
        <v>74770.186677752296</v>
      </c>
      <c r="K283" s="156">
        <f>$E$5*Data!D1186</f>
        <v>6771800</v>
      </c>
      <c r="L283" s="158">
        <f t="shared" si="17"/>
        <v>231474.4329746635</v>
      </c>
      <c r="M283" s="156">
        <f>$F$5*Data!E1186</f>
        <v>7324000</v>
      </c>
      <c r="N283" s="159">
        <f t="shared" si="18"/>
        <v>171784.16744494182</v>
      </c>
      <c r="O283" s="160">
        <f t="shared" si="19"/>
        <v>478028.78709735762</v>
      </c>
    </row>
    <row r="284" spans="2:15" x14ac:dyDescent="0.15">
      <c r="B284" s="1"/>
      <c r="C284" s="1"/>
      <c r="D284" s="11"/>
      <c r="E284" s="11"/>
      <c r="F284" s="11"/>
      <c r="H284" s="48">
        <v>45302</v>
      </c>
      <c r="I284" s="156">
        <f>$D$5*Data!C1187</f>
        <v>-2900400</v>
      </c>
      <c r="J284" s="157">
        <f t="shared" si="16"/>
        <v>73560.411600743784</v>
      </c>
      <c r="K284" s="156">
        <f>$E$5*Data!D1187</f>
        <v>6788600</v>
      </c>
      <c r="L284" s="158">
        <f t="shared" si="17"/>
        <v>232048.6924734636</v>
      </c>
      <c r="M284" s="156">
        <f>$F$5*Data!E1187</f>
        <v>7305599.9999999991</v>
      </c>
      <c r="N284" s="159">
        <f t="shared" si="18"/>
        <v>171352.59607943293</v>
      </c>
      <c r="O284" s="160">
        <f t="shared" si="19"/>
        <v>476961.7001536403</v>
      </c>
    </row>
    <row r="285" spans="2:15" x14ac:dyDescent="0.15">
      <c r="B285" s="1"/>
      <c r="C285" s="1"/>
      <c r="D285" s="11"/>
      <c r="E285" s="11"/>
      <c r="F285" s="11"/>
      <c r="H285" s="48">
        <v>45303</v>
      </c>
      <c r="I285" s="156">
        <f>$D$5*Data!C1188</f>
        <v>-2932200</v>
      </c>
      <c r="J285" s="157">
        <f t="shared" si="16"/>
        <v>74366.928318749458</v>
      </c>
      <c r="K285" s="156">
        <f>$E$5*Data!D1188</f>
        <v>6846000</v>
      </c>
      <c r="L285" s="158">
        <f t="shared" si="17"/>
        <v>234010.74576103053</v>
      </c>
      <c r="M285" s="156">
        <f>$F$5*Data!E1188</f>
        <v>7314400.0000000009</v>
      </c>
      <c r="N285" s="159">
        <f t="shared" si="18"/>
        <v>171558.99977598072</v>
      </c>
      <c r="O285" s="160">
        <f t="shared" si="19"/>
        <v>479936.67385576072</v>
      </c>
    </row>
    <row r="286" spans="2:15" x14ac:dyDescent="0.15">
      <c r="B286" s="1"/>
      <c r="C286" s="1"/>
      <c r="D286" s="11"/>
      <c r="E286" s="11"/>
      <c r="F286" s="11"/>
      <c r="H286" s="48">
        <v>45307</v>
      </c>
      <c r="I286" s="156">
        <f>$D$5*Data!C1189</f>
        <v>-2951700</v>
      </c>
      <c r="J286" s="157">
        <f t="shared" si="16"/>
        <v>74861.49045714915</v>
      </c>
      <c r="K286" s="156">
        <f>$E$5*Data!D1189</f>
        <v>6893600</v>
      </c>
      <c r="L286" s="158">
        <f t="shared" si="17"/>
        <v>235637.81434096408</v>
      </c>
      <c r="M286" s="156">
        <f>$F$5*Data!E1189</f>
        <v>7424000</v>
      </c>
      <c r="N286" s="159">
        <f t="shared" si="18"/>
        <v>174129.66399662045</v>
      </c>
      <c r="O286" s="160">
        <f t="shared" si="19"/>
        <v>484628.96879473369</v>
      </c>
    </row>
    <row r="287" spans="2:15" x14ac:dyDescent="0.15">
      <c r="B287" s="1"/>
      <c r="C287" s="1"/>
      <c r="D287" s="11"/>
      <c r="E287" s="11"/>
      <c r="F287" s="11"/>
      <c r="H287" s="48">
        <v>45308</v>
      </c>
      <c r="I287" s="156">
        <f>$D$5*Data!C1190</f>
        <v>-2945400</v>
      </c>
      <c r="J287" s="157">
        <f t="shared" si="16"/>
        <v>74701.708843204644</v>
      </c>
      <c r="K287" s="156">
        <f>$E$5*Data!D1190</f>
        <v>6837600.0000000009</v>
      </c>
      <c r="L287" s="158">
        <f t="shared" si="17"/>
        <v>233723.61601163051</v>
      </c>
      <c r="M287" s="156">
        <f>$F$5*Data!E1190</f>
        <v>7492000</v>
      </c>
      <c r="N287" s="159">
        <f t="shared" si="18"/>
        <v>175724.60165176194</v>
      </c>
      <c r="O287" s="160">
        <f t="shared" si="19"/>
        <v>484149.92650659708</v>
      </c>
    </row>
    <row r="288" spans="2:15" x14ac:dyDescent="0.15">
      <c r="B288" s="1"/>
      <c r="C288" s="1"/>
      <c r="D288" s="11"/>
      <c r="E288" s="11"/>
      <c r="F288" s="11"/>
      <c r="H288" s="48">
        <v>45309</v>
      </c>
      <c r="I288" s="156">
        <f>$D$5*Data!C1191</f>
        <v>-2928300</v>
      </c>
      <c r="J288" s="157">
        <f t="shared" si="16"/>
        <v>74268.015891069503</v>
      </c>
      <c r="K288" s="156">
        <f>$E$5*Data!D1191</f>
        <v>6787200</v>
      </c>
      <c r="L288" s="158">
        <f t="shared" si="17"/>
        <v>232000.83751523026</v>
      </c>
      <c r="M288" s="156">
        <f>$F$5*Data!E1191</f>
        <v>7449600</v>
      </c>
      <c r="N288" s="159">
        <f t="shared" si="18"/>
        <v>174730.1111138502</v>
      </c>
      <c r="O288" s="160">
        <f t="shared" si="19"/>
        <v>480998.96452014992</v>
      </c>
    </row>
    <row r="289" spans="2:15" x14ac:dyDescent="0.15">
      <c r="B289" s="1"/>
      <c r="C289" s="1"/>
      <c r="D289" s="11"/>
      <c r="E289" s="11"/>
      <c r="F289" s="11"/>
      <c r="H289" s="48">
        <v>45310</v>
      </c>
      <c r="I289" s="156">
        <f>$D$5*Data!C1192</f>
        <v>-2922900</v>
      </c>
      <c r="J289" s="157">
        <f t="shared" si="16"/>
        <v>74131.0602219742</v>
      </c>
      <c r="K289" s="156">
        <f>$E$5*Data!D1192</f>
        <v>6843200</v>
      </c>
      <c r="L289" s="158">
        <f t="shared" si="17"/>
        <v>233915.03584456383</v>
      </c>
      <c r="M289" s="156">
        <f>$F$5*Data!E1192</f>
        <v>7504000</v>
      </c>
      <c r="N289" s="159">
        <f t="shared" si="18"/>
        <v>176006.06123796332</v>
      </c>
      <c r="O289" s="160">
        <f t="shared" si="19"/>
        <v>484052.15730450134</v>
      </c>
    </row>
    <row r="290" spans="2:15" x14ac:dyDescent="0.15">
      <c r="B290" s="1"/>
      <c r="C290" s="1"/>
      <c r="D290" s="11"/>
      <c r="E290" s="11"/>
      <c r="F290" s="11"/>
      <c r="H290" s="48">
        <v>45313</v>
      </c>
      <c r="I290" s="156">
        <f>$D$5*Data!C1193</f>
        <v>-2924700</v>
      </c>
      <c r="J290" s="157">
        <f t="shared" si="16"/>
        <v>74176.712111672648</v>
      </c>
      <c r="K290" s="156">
        <f>$E$5*Data!D1193</f>
        <v>6955200</v>
      </c>
      <c r="L290" s="158">
        <f t="shared" si="17"/>
        <v>237743.43250323102</v>
      </c>
      <c r="M290" s="156">
        <f>$F$5*Data!E1193</f>
        <v>7552000</v>
      </c>
      <c r="N290" s="159">
        <f t="shared" si="18"/>
        <v>177131.89958276908</v>
      </c>
      <c r="O290" s="160">
        <f t="shared" si="19"/>
        <v>489052.04419767275</v>
      </c>
    </row>
    <row r="291" spans="2:15" x14ac:dyDescent="0.15">
      <c r="B291" s="1"/>
      <c r="C291" s="1"/>
      <c r="D291" s="11"/>
      <c r="E291" s="11"/>
      <c r="F291" s="11"/>
      <c r="H291" s="48">
        <v>45314</v>
      </c>
      <c r="I291" s="156">
        <f>$D$5*Data!C1194</f>
        <v>-2877000</v>
      </c>
      <c r="J291" s="157">
        <f t="shared" si="16"/>
        <v>72966.937034664123</v>
      </c>
      <c r="K291" s="156">
        <f>$E$5*Data!D1194</f>
        <v>6878200</v>
      </c>
      <c r="L291" s="158">
        <f t="shared" si="17"/>
        <v>235111.40980039732</v>
      </c>
      <c r="M291" s="156">
        <f>$F$5*Data!E1194</f>
        <v>7480000</v>
      </c>
      <c r="N291" s="159">
        <f t="shared" si="18"/>
        <v>175443.14206556047</v>
      </c>
      <c r="O291" s="160">
        <f t="shared" si="19"/>
        <v>483521.48890062189</v>
      </c>
    </row>
    <row r="292" spans="2:15" x14ac:dyDescent="0.15">
      <c r="B292" s="1"/>
      <c r="C292" s="1"/>
      <c r="D292" s="11"/>
      <c r="E292" s="11"/>
      <c r="F292" s="11"/>
      <c r="H292" s="48">
        <v>45315</v>
      </c>
      <c r="I292" s="156">
        <f>$D$5*Data!C1195</f>
        <v>-2859600</v>
      </c>
      <c r="J292" s="157">
        <f t="shared" si="16"/>
        <v>72525.635434245938</v>
      </c>
      <c r="K292" s="156">
        <f>$E$5*Data!D1195</f>
        <v>6913200</v>
      </c>
      <c r="L292" s="158">
        <f t="shared" si="17"/>
        <v>236307.78375623084</v>
      </c>
      <c r="M292" s="156">
        <f>$F$5*Data!E1195</f>
        <v>7482400</v>
      </c>
      <c r="N292" s="159">
        <f t="shared" si="18"/>
        <v>175499.43398280075</v>
      </c>
      <c r="O292" s="160">
        <f t="shared" si="19"/>
        <v>484332.85317327752</v>
      </c>
    </row>
    <row r="293" spans="2:15" x14ac:dyDescent="0.15">
      <c r="B293" s="1"/>
      <c r="C293" s="1"/>
      <c r="D293" s="11"/>
      <c r="E293" s="11"/>
      <c r="F293" s="11"/>
      <c r="H293" s="48">
        <v>45316</v>
      </c>
      <c r="I293" s="156">
        <f>$D$5*Data!C1196</f>
        <v>-2886000</v>
      </c>
      <c r="J293" s="157">
        <f t="shared" si="16"/>
        <v>73195.196483156309</v>
      </c>
      <c r="K293" s="156">
        <f>$E$5*Data!D1196</f>
        <v>6918800</v>
      </c>
      <c r="L293" s="158">
        <f t="shared" si="17"/>
        <v>236499.20358916416</v>
      </c>
      <c r="M293" s="156">
        <f>$F$5*Data!E1196</f>
        <v>7420000</v>
      </c>
      <c r="N293" s="159">
        <f t="shared" si="18"/>
        <v>174035.84413455334</v>
      </c>
      <c r="O293" s="160">
        <f t="shared" si="19"/>
        <v>483730.24420687382</v>
      </c>
    </row>
    <row r="294" spans="2:15" x14ac:dyDescent="0.15">
      <c r="B294" s="1"/>
      <c r="C294" s="1"/>
      <c r="D294" s="11"/>
      <c r="E294" s="11"/>
      <c r="F294" s="11"/>
      <c r="H294" s="48">
        <v>45317</v>
      </c>
      <c r="I294" s="156">
        <f>$D$5*Data!C1197</f>
        <v>-2954700</v>
      </c>
      <c r="J294" s="157">
        <f t="shared" si="16"/>
        <v>74937.576939979874</v>
      </c>
      <c r="K294" s="156">
        <f>$E$5*Data!D1197</f>
        <v>6948200</v>
      </c>
      <c r="L294" s="158">
        <f t="shared" si="17"/>
        <v>237504.15771206431</v>
      </c>
      <c r="M294" s="156">
        <f>$F$5*Data!E1197</f>
        <v>7396799.9999999991</v>
      </c>
      <c r="N294" s="159">
        <f t="shared" si="18"/>
        <v>173491.68893456383</v>
      </c>
      <c r="O294" s="160">
        <f t="shared" si="19"/>
        <v>485933.42358660797</v>
      </c>
    </row>
    <row r="295" spans="2:15" x14ac:dyDescent="0.15">
      <c r="B295" s="1"/>
      <c r="C295" s="1"/>
      <c r="D295" s="11"/>
      <c r="E295" s="11"/>
      <c r="F295" s="11"/>
      <c r="H295" s="48">
        <v>45320</v>
      </c>
      <c r="I295" s="156">
        <f>$D$5*Data!C1198</f>
        <v>-2981700</v>
      </c>
      <c r="J295" s="157">
        <f t="shared" si="16"/>
        <v>75622.35528545639</v>
      </c>
      <c r="K295" s="156">
        <f>$E$5*Data!D1198</f>
        <v>6949600</v>
      </c>
      <c r="L295" s="158">
        <f t="shared" si="17"/>
        <v>237552.01267029764</v>
      </c>
      <c r="M295" s="156">
        <f>$F$5*Data!E1198</f>
        <v>7432800</v>
      </c>
      <c r="N295" s="159">
        <f t="shared" si="18"/>
        <v>174336.06769316815</v>
      </c>
      <c r="O295" s="160">
        <f t="shared" si="19"/>
        <v>487510.43564892223</v>
      </c>
    </row>
    <row r="296" spans="2:15" x14ac:dyDescent="0.15">
      <c r="B296" s="1"/>
      <c r="C296" s="1"/>
      <c r="D296" s="11"/>
      <c r="E296" s="11"/>
      <c r="F296" s="11"/>
      <c r="H296" s="48">
        <v>45321</v>
      </c>
      <c r="I296" s="156">
        <f>$D$5*Data!C1199</f>
        <v>-2970900</v>
      </c>
      <c r="J296" s="157">
        <f t="shared" si="16"/>
        <v>75348.443947265783</v>
      </c>
      <c r="K296" s="156">
        <f>$E$5*Data!D1199</f>
        <v>6937000</v>
      </c>
      <c r="L296" s="158">
        <f t="shared" si="17"/>
        <v>237121.31804619759</v>
      </c>
      <c r="M296" s="156">
        <f>$F$5*Data!E1199</f>
        <v>7407200</v>
      </c>
      <c r="N296" s="159">
        <f t="shared" si="18"/>
        <v>173735.62057593846</v>
      </c>
      <c r="O296" s="160">
        <f t="shared" si="19"/>
        <v>486205.38256940182</v>
      </c>
    </row>
    <row r="297" spans="2:15" x14ac:dyDescent="0.15">
      <c r="B297" s="1"/>
      <c r="C297" s="1"/>
      <c r="D297" s="11"/>
      <c r="E297" s="11"/>
      <c r="F297" s="11"/>
      <c r="H297" s="48">
        <v>45322</v>
      </c>
      <c r="I297" s="156">
        <f>$D$5*Data!C1200</f>
        <v>-2956800</v>
      </c>
      <c r="J297" s="157">
        <f t="shared" si="16"/>
        <v>74990.837477961381</v>
      </c>
      <c r="K297" s="156">
        <f>$E$5*Data!D1200</f>
        <v>6937000</v>
      </c>
      <c r="L297" s="158">
        <f t="shared" si="17"/>
        <v>237121.31804619759</v>
      </c>
      <c r="M297" s="156">
        <f>$F$5*Data!E1200</f>
        <v>7152000</v>
      </c>
      <c r="N297" s="159">
        <f t="shared" si="18"/>
        <v>167749.91337605461</v>
      </c>
      <c r="O297" s="160">
        <f t="shared" si="19"/>
        <v>479862.06890021358</v>
      </c>
    </row>
    <row r="298" spans="2:15" x14ac:dyDescent="0.15">
      <c r="B298" s="1"/>
      <c r="C298" s="1"/>
      <c r="D298" s="11"/>
      <c r="E298" s="11"/>
      <c r="F298" s="11"/>
      <c r="H298" s="48">
        <v>45323</v>
      </c>
      <c r="I298" s="156">
        <f>$D$5*Data!C1201</f>
        <v>-2950500</v>
      </c>
      <c r="J298" s="157">
        <f t="shared" si="16"/>
        <v>74831.05586401686</v>
      </c>
      <c r="K298" s="156">
        <f>$E$5*Data!D1201</f>
        <v>6843200</v>
      </c>
      <c r="L298" s="158">
        <f t="shared" si="17"/>
        <v>233915.03584456383</v>
      </c>
      <c r="M298" s="156">
        <f>$F$5*Data!E1201</f>
        <v>7243200.0000000009</v>
      </c>
      <c r="N298" s="159">
        <f t="shared" si="18"/>
        <v>169889.00623118554</v>
      </c>
      <c r="O298" s="160">
        <f t="shared" si="19"/>
        <v>478635.09793976624</v>
      </c>
    </row>
    <row r="299" spans="2:15" x14ac:dyDescent="0.15">
      <c r="B299" s="1"/>
      <c r="C299" s="1"/>
      <c r="D299" s="11"/>
      <c r="E299" s="11"/>
      <c r="F299" s="11"/>
      <c r="H299" s="48">
        <v>45324</v>
      </c>
      <c r="I299" s="156">
        <f>$D$5*Data!C1202</f>
        <v>-2957100</v>
      </c>
      <c r="J299" s="157">
        <f t="shared" si="16"/>
        <v>74998.446126244453</v>
      </c>
      <c r="K299" s="156">
        <f>$E$5*Data!D1202</f>
        <v>6893600</v>
      </c>
      <c r="L299" s="158">
        <f t="shared" si="17"/>
        <v>235637.81434096408</v>
      </c>
      <c r="M299" s="156">
        <f>$F$5*Data!E1202</f>
        <v>7184000</v>
      </c>
      <c r="N299" s="159">
        <f t="shared" si="18"/>
        <v>168500.47227259178</v>
      </c>
      <c r="O299" s="160">
        <f t="shared" si="19"/>
        <v>479136.7327398003</v>
      </c>
    </row>
    <row r="300" spans="2:15" x14ac:dyDescent="0.15">
      <c r="B300" s="1"/>
      <c r="C300" s="1"/>
      <c r="D300" s="11"/>
      <c r="E300" s="11"/>
      <c r="F300" s="11"/>
      <c r="H300" s="48">
        <v>45327</v>
      </c>
      <c r="I300" s="156">
        <f>$D$5*Data!C1203</f>
        <v>-3001800</v>
      </c>
      <c r="J300" s="157">
        <f t="shared" si="16"/>
        <v>76132.13472042224</v>
      </c>
      <c r="K300" s="156">
        <f>$E$5*Data!D1203</f>
        <v>7003500</v>
      </c>
      <c r="L300" s="158">
        <f t="shared" si="17"/>
        <v>239394.42856228122</v>
      </c>
      <c r="M300" s="156">
        <f>$F$5*Data!E1203</f>
        <v>7228800</v>
      </c>
      <c r="N300" s="159">
        <f t="shared" si="18"/>
        <v>169551.25472774377</v>
      </c>
      <c r="O300" s="160">
        <f t="shared" si="19"/>
        <v>485077.8180104472</v>
      </c>
    </row>
    <row r="301" spans="2:15" x14ac:dyDescent="0.15">
      <c r="B301" s="1"/>
      <c r="C301" s="1"/>
      <c r="D301" s="11"/>
      <c r="E301" s="11"/>
      <c r="F301" s="11"/>
      <c r="H301" s="48">
        <v>45328</v>
      </c>
      <c r="I301" s="156">
        <f>$D$5*Data!C1204</f>
        <v>-2981700</v>
      </c>
      <c r="J301" s="157">
        <f t="shared" si="16"/>
        <v>75622.35528545639</v>
      </c>
      <c r="K301" s="156">
        <f>$E$5*Data!D1204</f>
        <v>7154000</v>
      </c>
      <c r="L301" s="158">
        <f t="shared" si="17"/>
        <v>244538.83657236525</v>
      </c>
      <c r="M301" s="156">
        <f>$F$5*Data!E1204</f>
        <v>7207200</v>
      </c>
      <c r="N301" s="159">
        <f t="shared" si="18"/>
        <v>169044.62747258123</v>
      </c>
      <c r="O301" s="160">
        <f t="shared" si="19"/>
        <v>489205.81933040288</v>
      </c>
    </row>
    <row r="302" spans="2:15" x14ac:dyDescent="0.15">
      <c r="B302" s="1"/>
      <c r="C302" s="1"/>
      <c r="D302" s="11"/>
      <c r="E302" s="11"/>
      <c r="F302" s="11"/>
      <c r="H302" s="48">
        <v>45329</v>
      </c>
      <c r="I302" s="156">
        <f>$D$5*Data!C1205</f>
        <v>-2958900</v>
      </c>
      <c r="J302" s="157">
        <f t="shared" si="16"/>
        <v>75044.098015942902</v>
      </c>
      <c r="K302" s="156">
        <f>$E$5*Data!D1205</f>
        <v>7171500</v>
      </c>
      <c r="L302" s="158">
        <f t="shared" si="17"/>
        <v>245137.02355028197</v>
      </c>
      <c r="M302" s="156">
        <f>$F$5*Data!E1205</f>
        <v>7258400</v>
      </c>
      <c r="N302" s="159">
        <f t="shared" si="18"/>
        <v>170245.52170704069</v>
      </c>
      <c r="O302" s="160">
        <f t="shared" si="19"/>
        <v>490426.64327326557</v>
      </c>
    </row>
    <row r="303" spans="2:15" x14ac:dyDescent="0.15">
      <c r="B303" s="1"/>
      <c r="C303" s="1"/>
      <c r="D303" s="11"/>
      <c r="E303" s="11"/>
      <c r="F303" s="11"/>
      <c r="H303" s="48">
        <v>45330</v>
      </c>
      <c r="I303" s="156">
        <f>$D$5*Data!C1206</f>
        <v>-2950200</v>
      </c>
      <c r="J303" s="157">
        <f t="shared" si="16"/>
        <v>74823.447215733788</v>
      </c>
      <c r="K303" s="156">
        <f>$E$5*Data!D1206</f>
        <v>7014000</v>
      </c>
      <c r="L303" s="158">
        <f t="shared" si="17"/>
        <v>239753.34074903125</v>
      </c>
      <c r="M303" s="156">
        <f>$F$5*Data!E1206</f>
        <v>7037600</v>
      </c>
      <c r="N303" s="159">
        <f t="shared" si="18"/>
        <v>165066.66532093426</v>
      </c>
      <c r="O303" s="160">
        <f t="shared" si="19"/>
        <v>479643.45328569936</v>
      </c>
    </row>
    <row r="304" spans="2:15" x14ac:dyDescent="0.15">
      <c r="B304" s="1"/>
      <c r="C304" s="1"/>
      <c r="D304" s="11"/>
      <c r="E304" s="11"/>
      <c r="F304" s="11"/>
      <c r="H304" s="48">
        <v>45331</v>
      </c>
      <c r="I304" s="156">
        <f>$D$5*Data!C1207</f>
        <v>-2862300</v>
      </c>
      <c r="J304" s="157">
        <f t="shared" si="16"/>
        <v>72594.11326879359</v>
      </c>
      <c r="K304" s="156">
        <f>$E$5*Data!D1207</f>
        <v>6984600</v>
      </c>
      <c r="L304" s="158">
        <f t="shared" si="17"/>
        <v>238748.38662613113</v>
      </c>
      <c r="M304" s="156">
        <f>$F$5*Data!E1207</f>
        <v>7064800</v>
      </c>
      <c r="N304" s="159">
        <f t="shared" si="18"/>
        <v>165704.64038299088</v>
      </c>
      <c r="O304" s="160">
        <f t="shared" si="19"/>
        <v>477047.14027791563</v>
      </c>
    </row>
    <row r="305" spans="2:15" x14ac:dyDescent="0.15">
      <c r="B305" s="1"/>
      <c r="C305" s="1"/>
      <c r="D305" s="11"/>
      <c r="E305" s="11"/>
      <c r="F305" s="11"/>
      <c r="H305" s="48">
        <v>45334</v>
      </c>
      <c r="I305" s="156">
        <f>$D$5*Data!C1208</f>
        <v>-2904000</v>
      </c>
      <c r="J305" s="157">
        <f t="shared" si="16"/>
        <v>73651.715380140638</v>
      </c>
      <c r="K305" s="156">
        <f>$E$5*Data!D1208</f>
        <v>7031500</v>
      </c>
      <c r="L305" s="158">
        <f t="shared" si="17"/>
        <v>240351.52772694803</v>
      </c>
      <c r="M305" s="156">
        <f>$F$5*Data!E1208</f>
        <v>7014400.0000000009</v>
      </c>
      <c r="N305" s="159">
        <f t="shared" si="18"/>
        <v>164522.51012094485</v>
      </c>
      <c r="O305" s="160">
        <f t="shared" si="19"/>
        <v>478525.75322803349</v>
      </c>
    </row>
    <row r="306" spans="2:15" x14ac:dyDescent="0.15">
      <c r="B306" s="1"/>
      <c r="C306" s="1"/>
      <c r="D306" s="11"/>
      <c r="E306" s="11"/>
      <c r="F306" s="11"/>
      <c r="H306" s="48">
        <v>45335</v>
      </c>
      <c r="I306" s="156">
        <f>$D$5*Data!C1209</f>
        <v>-2892000</v>
      </c>
      <c r="J306" s="157">
        <f t="shared" si="16"/>
        <v>73347.369448817757</v>
      </c>
      <c r="K306" s="156">
        <f>$E$5*Data!D1209</f>
        <v>7136500</v>
      </c>
      <c r="L306" s="158">
        <f t="shared" si="17"/>
        <v>243940.64959444848</v>
      </c>
      <c r="M306" s="156">
        <f>$F$5*Data!E1209</f>
        <v>7041600</v>
      </c>
      <c r="N306" s="159">
        <f t="shared" si="18"/>
        <v>165160.48518300144</v>
      </c>
      <c r="O306" s="160">
        <f t="shared" si="19"/>
        <v>482448.50422626763</v>
      </c>
    </row>
    <row r="307" spans="2:15" x14ac:dyDescent="0.15">
      <c r="B307" s="1"/>
      <c r="C307" s="1"/>
      <c r="D307" s="11"/>
      <c r="E307" s="11"/>
      <c r="F307" s="11"/>
      <c r="H307" s="48">
        <v>45336</v>
      </c>
      <c r="I307" s="156">
        <f>$D$5*Data!C1210</f>
        <v>-2904900</v>
      </c>
      <c r="J307" s="157">
        <f t="shared" si="16"/>
        <v>73674.54132498987</v>
      </c>
      <c r="K307" s="156">
        <f>$E$5*Data!D1210</f>
        <v>7175000</v>
      </c>
      <c r="L307" s="158">
        <f t="shared" si="17"/>
        <v>245256.66094586533</v>
      </c>
      <c r="M307" s="156">
        <f>$F$5*Data!E1210</f>
        <v>7024000</v>
      </c>
      <c r="N307" s="159">
        <f t="shared" si="18"/>
        <v>164747.67778990601</v>
      </c>
      <c r="O307" s="160">
        <f t="shared" si="19"/>
        <v>483678.88006076124</v>
      </c>
    </row>
    <row r="308" spans="2:15" x14ac:dyDescent="0.15">
      <c r="B308" s="1"/>
      <c r="C308" s="1"/>
      <c r="D308" s="11"/>
      <c r="E308" s="11"/>
      <c r="F308" s="11"/>
      <c r="H308" s="48">
        <v>45337</v>
      </c>
      <c r="I308" s="156">
        <f>$D$5*Data!C1211</f>
        <v>-2943300</v>
      </c>
      <c r="J308" s="157">
        <f t="shared" si="16"/>
        <v>74648.448305223137</v>
      </c>
      <c r="K308" s="156">
        <f>$E$5*Data!D1211</f>
        <v>7252000</v>
      </c>
      <c r="L308" s="158">
        <f t="shared" si="17"/>
        <v>247888.68364869899</v>
      </c>
      <c r="M308" s="156">
        <f>$F$5*Data!E1211</f>
        <v>7036799.9999999991</v>
      </c>
      <c r="N308" s="159">
        <f t="shared" si="18"/>
        <v>165047.90134852083</v>
      </c>
      <c r="O308" s="160">
        <f t="shared" si="19"/>
        <v>487585.03330244299</v>
      </c>
    </row>
    <row r="309" spans="2:15" x14ac:dyDescent="0.15">
      <c r="B309" s="1"/>
      <c r="C309" s="1"/>
      <c r="D309" s="11"/>
      <c r="E309" s="11"/>
      <c r="F309" s="11"/>
      <c r="H309" s="48">
        <v>45338</v>
      </c>
      <c r="I309" s="156">
        <f>$D$5*Data!C1212</f>
        <v>-2914500</v>
      </c>
      <c r="J309" s="157">
        <f t="shared" si="16"/>
        <v>73918.018070048172</v>
      </c>
      <c r="K309" s="156">
        <f>$E$5*Data!D1212</f>
        <v>7066500</v>
      </c>
      <c r="L309" s="158">
        <f t="shared" si="17"/>
        <v>241547.90168278152</v>
      </c>
      <c r="M309" s="156">
        <f>$F$5*Data!E1212</f>
        <v>7075200</v>
      </c>
      <c r="N309" s="159">
        <f t="shared" si="18"/>
        <v>165948.57202436545</v>
      </c>
      <c r="O309" s="160">
        <f t="shared" si="19"/>
        <v>481414.49177719513</v>
      </c>
    </row>
    <row r="310" spans="2:15" x14ac:dyDescent="0.15">
      <c r="B310" s="1"/>
      <c r="C310" s="1"/>
      <c r="D310" s="11"/>
      <c r="E310" s="11"/>
      <c r="F310" s="11"/>
      <c r="H310" s="48">
        <v>45342</v>
      </c>
      <c r="I310" s="156">
        <f>$D$5*Data!C1213</f>
        <v>-2988000</v>
      </c>
      <c r="J310" s="157">
        <f t="shared" si="16"/>
        <v>75782.13689940091</v>
      </c>
      <c r="K310" s="156">
        <f>$E$5*Data!D1213</f>
        <v>7192500</v>
      </c>
      <c r="L310" s="158">
        <f t="shared" si="17"/>
        <v>245854.84792378207</v>
      </c>
      <c r="M310" s="156">
        <f>$F$5*Data!E1213</f>
        <v>7261600</v>
      </c>
      <c r="N310" s="159">
        <f t="shared" si="18"/>
        <v>170320.57759669438</v>
      </c>
      <c r="O310" s="160">
        <f t="shared" si="19"/>
        <v>491957.56241987733</v>
      </c>
    </row>
    <row r="311" spans="2:15" x14ac:dyDescent="0.15">
      <c r="B311" s="1"/>
      <c r="C311" s="1"/>
      <c r="D311" s="11"/>
      <c r="E311" s="11"/>
      <c r="F311" s="11"/>
      <c r="H311" s="48">
        <v>45343</v>
      </c>
      <c r="I311" s="156">
        <f>$D$5*Data!C1214</f>
        <v>-2973600</v>
      </c>
      <c r="J311" s="157">
        <f t="shared" si="16"/>
        <v>75416.921781813435</v>
      </c>
      <c r="K311" s="156">
        <f>$E$5*Data!D1214</f>
        <v>7133000</v>
      </c>
      <c r="L311" s="158">
        <f t="shared" si="17"/>
        <v>243821.01219886512</v>
      </c>
      <c r="M311" s="156">
        <f>$F$5*Data!E1214</f>
        <v>7203200.0000000009</v>
      </c>
      <c r="N311" s="159">
        <f t="shared" si="18"/>
        <v>168950.80761051411</v>
      </c>
      <c r="O311" s="160">
        <f t="shared" si="19"/>
        <v>488188.74159119267</v>
      </c>
    </row>
    <row r="312" spans="2:15" x14ac:dyDescent="0.15">
      <c r="B312" s="1"/>
      <c r="C312" s="1"/>
      <c r="D312" s="11"/>
      <c r="E312" s="11"/>
      <c r="F312" s="11"/>
      <c r="H312" s="48">
        <v>45344</v>
      </c>
      <c r="I312" s="156">
        <f>$D$5*Data!C1215</f>
        <v>-2827200</v>
      </c>
      <c r="J312" s="157">
        <f t="shared" si="16"/>
        <v>71703.901419674119</v>
      </c>
      <c r="K312" s="156">
        <f>$E$5*Data!D1215</f>
        <v>7276500</v>
      </c>
      <c r="L312" s="158">
        <f t="shared" si="17"/>
        <v>248726.14541778242</v>
      </c>
      <c r="M312" s="156">
        <f>$F$5*Data!E1215</f>
        <v>7245599.9999999991</v>
      </c>
      <c r="N312" s="159">
        <f t="shared" si="18"/>
        <v>169945.29814842576</v>
      </c>
      <c r="O312" s="160">
        <f t="shared" si="19"/>
        <v>490375.34498588229</v>
      </c>
    </row>
    <row r="313" spans="2:15" x14ac:dyDescent="0.15">
      <c r="B313" s="1"/>
      <c r="C313" s="1"/>
      <c r="D313" s="11"/>
      <c r="E313" s="11"/>
      <c r="F313" s="11"/>
      <c r="H313" s="48">
        <v>45345</v>
      </c>
      <c r="I313" s="156">
        <f>$D$5*Data!C1216</f>
        <v>-2860500</v>
      </c>
      <c r="J313" s="157">
        <f t="shared" si="16"/>
        <v>72548.461379095155</v>
      </c>
      <c r="K313" s="156">
        <f>$E$5*Data!D1216</f>
        <v>7455000</v>
      </c>
      <c r="L313" s="158">
        <f t="shared" si="17"/>
        <v>254827.65259253324</v>
      </c>
      <c r="M313" s="156">
        <f>$F$5*Data!E1216</f>
        <v>7330400</v>
      </c>
      <c r="N313" s="159">
        <f t="shared" si="18"/>
        <v>171934.27922424924</v>
      </c>
      <c r="O313" s="160">
        <f t="shared" si="19"/>
        <v>499310.39319587761</v>
      </c>
    </row>
    <row r="314" spans="2:15" x14ac:dyDescent="0.15">
      <c r="B314" s="1"/>
      <c r="C314" s="1"/>
      <c r="D314" s="11"/>
      <c r="E314" s="11"/>
      <c r="F314" s="11"/>
      <c r="H314" s="48">
        <v>45348</v>
      </c>
      <c r="I314" s="156">
        <f>$D$5*Data!C1217</f>
        <v>-2828700</v>
      </c>
      <c r="J314" s="157">
        <f t="shared" si="16"/>
        <v>71741.944661089481</v>
      </c>
      <c r="K314" s="156">
        <f>$E$5*Data!D1217</f>
        <v>7409500</v>
      </c>
      <c r="L314" s="158">
        <f t="shared" si="17"/>
        <v>253272.36644994971</v>
      </c>
      <c r="M314" s="156">
        <f>$F$5*Data!E1217</f>
        <v>7308800</v>
      </c>
      <c r="N314" s="159">
        <f t="shared" si="18"/>
        <v>171427.6519690867</v>
      </c>
      <c r="O314" s="160">
        <f t="shared" si="19"/>
        <v>496441.96308012586</v>
      </c>
    </row>
    <row r="315" spans="2:15" x14ac:dyDescent="0.15">
      <c r="B315" s="1"/>
      <c r="C315" s="1"/>
      <c r="D315" s="11"/>
      <c r="E315" s="11"/>
      <c r="F315" s="11"/>
      <c r="H315" s="48">
        <v>45349</v>
      </c>
      <c r="I315" s="156">
        <f>$D$5*Data!C1218</f>
        <v>-2810400</v>
      </c>
      <c r="J315" s="157">
        <f t="shared" si="16"/>
        <v>71277.817115822065</v>
      </c>
      <c r="K315" s="156">
        <f>$E$5*Data!D1218</f>
        <v>7350000</v>
      </c>
      <c r="L315" s="158">
        <f t="shared" si="17"/>
        <v>251238.53072503276</v>
      </c>
      <c r="M315" s="156">
        <f>$F$5*Data!E1218</f>
        <v>7252000</v>
      </c>
      <c r="N315" s="159">
        <f t="shared" si="18"/>
        <v>170095.40992773324</v>
      </c>
      <c r="O315" s="160">
        <f t="shared" si="19"/>
        <v>492611.75776858808</v>
      </c>
    </row>
    <row r="316" spans="2:15" x14ac:dyDescent="0.15">
      <c r="B316" s="1"/>
      <c r="C316" s="1"/>
      <c r="D316" s="11"/>
      <c r="E316" s="11"/>
      <c r="F316" s="11"/>
      <c r="H316" s="48">
        <v>45350</v>
      </c>
      <c r="I316" s="156">
        <f>$D$5*Data!C1219</f>
        <v>-2761500</v>
      </c>
      <c r="J316" s="157">
        <f t="shared" si="16"/>
        <v>70037.607445681264</v>
      </c>
      <c r="K316" s="156">
        <f>$E$5*Data!D1219</f>
        <v>7406000</v>
      </c>
      <c r="L316" s="158">
        <f t="shared" si="17"/>
        <v>253152.72905436635</v>
      </c>
      <c r="M316" s="156">
        <f>$F$5*Data!E1219</f>
        <v>7200000</v>
      </c>
      <c r="N316" s="159">
        <f t="shared" si="18"/>
        <v>168875.75172086034</v>
      </c>
      <c r="O316" s="160">
        <f t="shared" si="19"/>
        <v>492066.08822090796</v>
      </c>
    </row>
    <row r="317" spans="2:15" x14ac:dyDescent="0.15">
      <c r="B317" s="1"/>
      <c r="C317" s="1"/>
      <c r="D317" s="11"/>
      <c r="E317" s="11"/>
      <c r="F317" s="11"/>
      <c r="H317" s="48">
        <v>45351</v>
      </c>
      <c r="I317" s="156">
        <f>$D$5*Data!C1220</f>
        <v>-2752800</v>
      </c>
      <c r="J317" s="157">
        <f t="shared" si="16"/>
        <v>69816.956645472164</v>
      </c>
      <c r="K317" s="156">
        <f>$E$5*Data!D1220</f>
        <v>7462000</v>
      </c>
      <c r="L317" s="158">
        <f t="shared" si="17"/>
        <v>255066.92738369992</v>
      </c>
      <c r="M317" s="156">
        <f>$F$5*Data!E1220</f>
        <v>7159200</v>
      </c>
      <c r="N317" s="159">
        <f t="shared" si="18"/>
        <v>167918.78912777547</v>
      </c>
      <c r="O317" s="160">
        <f t="shared" si="19"/>
        <v>492802.67315694754</v>
      </c>
    </row>
    <row r="318" spans="2:15" x14ac:dyDescent="0.15">
      <c r="B318" s="1"/>
      <c r="C318" s="1"/>
      <c r="D318" s="11"/>
      <c r="E318" s="11"/>
      <c r="F318" s="11"/>
      <c r="H318" s="48">
        <v>45352</v>
      </c>
      <c r="I318" s="156">
        <f>$D$5*Data!C1221</f>
        <v>-2776200</v>
      </c>
      <c r="J318" s="157">
        <f t="shared" si="16"/>
        <v>70410.431211551811</v>
      </c>
      <c r="K318" s="156">
        <f>$E$5*Data!D1221</f>
        <v>7441000</v>
      </c>
      <c r="L318" s="158">
        <f t="shared" si="17"/>
        <v>254349.10301019982</v>
      </c>
      <c r="M318" s="156">
        <f>$F$5*Data!E1221</f>
        <v>7211200</v>
      </c>
      <c r="N318" s="159">
        <f t="shared" si="18"/>
        <v>169138.44733464834</v>
      </c>
      <c r="O318" s="160">
        <f t="shared" si="19"/>
        <v>493897.98155640002</v>
      </c>
    </row>
    <row r="319" spans="2:15" x14ac:dyDescent="0.15">
      <c r="B319" s="1"/>
      <c r="C319" s="1"/>
      <c r="D319" s="11"/>
      <c r="E319" s="11"/>
      <c r="F319" s="11"/>
      <c r="H319" s="48">
        <v>45355</v>
      </c>
      <c r="I319" s="156">
        <f>$D$5*Data!C1222</f>
        <v>-2760600</v>
      </c>
      <c r="J319" s="157">
        <f t="shared" si="16"/>
        <v>70014.781500832047</v>
      </c>
      <c r="K319" s="156">
        <f>$E$5*Data!D1222</f>
        <v>7465500</v>
      </c>
      <c r="L319" s="158">
        <f t="shared" si="17"/>
        <v>255186.56477928328</v>
      </c>
      <c r="M319" s="156">
        <f>$F$5*Data!E1222</f>
        <v>7214400.0000000009</v>
      </c>
      <c r="N319" s="159">
        <f t="shared" si="18"/>
        <v>169213.50322430211</v>
      </c>
      <c r="O319" s="160">
        <f t="shared" si="19"/>
        <v>494414.84950441745</v>
      </c>
    </row>
    <row r="320" spans="2:15" x14ac:dyDescent="0.15">
      <c r="B320" s="1"/>
      <c r="C320" s="1"/>
      <c r="D320" s="11"/>
      <c r="E320" s="11"/>
      <c r="F320" s="11"/>
      <c r="H320" s="48">
        <v>45356</v>
      </c>
      <c r="I320" s="156">
        <f>$D$5*Data!C1223</f>
        <v>-2757900</v>
      </c>
      <c r="J320" s="157">
        <f t="shared" si="16"/>
        <v>69946.303666284395</v>
      </c>
      <c r="K320" s="156">
        <f>$E$5*Data!D1223</f>
        <v>7511000</v>
      </c>
      <c r="L320" s="158">
        <f t="shared" si="17"/>
        <v>256741.8509218668</v>
      </c>
      <c r="M320" s="156">
        <f>$F$5*Data!E1223</f>
        <v>7243200.0000000009</v>
      </c>
      <c r="N320" s="159">
        <f t="shared" si="18"/>
        <v>169889.00623118554</v>
      </c>
      <c r="O320" s="160">
        <f t="shared" si="19"/>
        <v>496577.16081933677</v>
      </c>
    </row>
    <row r="321" spans="2:15" x14ac:dyDescent="0.15">
      <c r="B321" s="1"/>
      <c r="C321" s="1"/>
      <c r="D321" s="11"/>
      <c r="E321" s="11"/>
      <c r="F321" s="11"/>
      <c r="H321" s="48">
        <v>45357</v>
      </c>
      <c r="I321" s="156">
        <f>$D$5*Data!C1224</f>
        <v>-2784900</v>
      </c>
      <c r="J321" s="157">
        <f t="shared" si="16"/>
        <v>70631.082011760911</v>
      </c>
      <c r="K321" s="156">
        <f>$E$5*Data!D1224</f>
        <v>7567000</v>
      </c>
      <c r="L321" s="158">
        <f t="shared" si="17"/>
        <v>258656.0492512004</v>
      </c>
      <c r="M321" s="156">
        <f>$F$5*Data!E1224</f>
        <v>7284800</v>
      </c>
      <c r="N321" s="159">
        <f t="shared" si="18"/>
        <v>170864.73279668382</v>
      </c>
      <c r="O321" s="160">
        <f t="shared" si="19"/>
        <v>500151.8640596451</v>
      </c>
    </row>
    <row r="322" spans="2:15" x14ac:dyDescent="0.15">
      <c r="B322" s="1"/>
      <c r="C322" s="1"/>
      <c r="D322" s="11"/>
      <c r="E322" s="11"/>
      <c r="F322" s="11"/>
      <c r="H322" s="48">
        <v>45358</v>
      </c>
      <c r="I322" s="156">
        <f>$D$5*Data!C1225</f>
        <v>-2799300</v>
      </c>
      <c r="J322" s="157">
        <f t="shared" si="16"/>
        <v>70996.297129348386</v>
      </c>
      <c r="K322" s="156">
        <f>$E$5*Data!D1225</f>
        <v>7630000</v>
      </c>
      <c r="L322" s="158">
        <f t="shared" si="17"/>
        <v>260809.52237170067</v>
      </c>
      <c r="M322" s="156">
        <f>$F$5*Data!E1225</f>
        <v>7022400</v>
      </c>
      <c r="N322" s="159">
        <f t="shared" si="18"/>
        <v>164710.14984507914</v>
      </c>
      <c r="O322" s="160">
        <f t="shared" si="19"/>
        <v>496515.96934612817</v>
      </c>
    </row>
    <row r="323" spans="2:15" x14ac:dyDescent="0.15">
      <c r="B323" s="1"/>
      <c r="C323" s="1"/>
      <c r="D323" s="11"/>
      <c r="E323" s="11"/>
      <c r="F323" s="11"/>
      <c r="H323" s="48">
        <v>45359</v>
      </c>
      <c r="I323" s="156">
        <f>$D$5*Data!C1226</f>
        <v>-2814300</v>
      </c>
      <c r="J323" s="157">
        <f t="shared" si="16"/>
        <v>71376.729543502006</v>
      </c>
      <c r="K323" s="156">
        <f>$E$5*Data!D1226</f>
        <v>7630000</v>
      </c>
      <c r="L323" s="158">
        <f t="shared" si="17"/>
        <v>260809.52237170067</v>
      </c>
      <c r="M323" s="156">
        <f>$F$5*Data!E1226</f>
        <v>7048800</v>
      </c>
      <c r="N323" s="159">
        <f t="shared" si="18"/>
        <v>165329.36093472227</v>
      </c>
      <c r="O323" s="160">
        <f t="shared" si="19"/>
        <v>497515.61284992495</v>
      </c>
    </row>
    <row r="324" spans="2:15" x14ac:dyDescent="0.15">
      <c r="B324" s="1"/>
      <c r="C324" s="1"/>
      <c r="D324" s="11"/>
      <c r="E324" s="11"/>
      <c r="F324" s="11"/>
      <c r="H324" s="48">
        <v>45362</v>
      </c>
      <c r="I324" s="156">
        <f>$D$5*Data!C1227</f>
        <v>-2819700</v>
      </c>
      <c r="J324" s="157">
        <f t="shared" si="16"/>
        <v>71513.685212597309</v>
      </c>
      <c r="K324" s="156">
        <f>$E$5*Data!D1227</f>
        <v>7689500</v>
      </c>
      <c r="L324" s="158">
        <f t="shared" si="17"/>
        <v>262843.35809661762</v>
      </c>
      <c r="M324" s="156">
        <f>$F$5*Data!E1227</f>
        <v>7104000</v>
      </c>
      <c r="N324" s="159">
        <f t="shared" si="18"/>
        <v>166624.07503124888</v>
      </c>
      <c r="O324" s="160">
        <f t="shared" si="19"/>
        <v>500981.11834046378</v>
      </c>
    </row>
    <row r="325" spans="2:15" x14ac:dyDescent="0.15">
      <c r="B325" s="1"/>
      <c r="C325" s="1"/>
      <c r="D325" s="11"/>
      <c r="E325" s="11"/>
      <c r="F325" s="11"/>
      <c r="H325" s="48">
        <v>45363</v>
      </c>
      <c r="I325" s="156">
        <f>$D$5*Data!C1228</f>
        <v>-2828100</v>
      </c>
      <c r="J325" s="157">
        <f t="shared" si="16"/>
        <v>71726.727364523336</v>
      </c>
      <c r="K325" s="156">
        <f>$E$5*Data!D1228</f>
        <v>7735000</v>
      </c>
      <c r="L325" s="158">
        <f t="shared" si="17"/>
        <v>264398.64423920115</v>
      </c>
      <c r="M325" s="156">
        <f>$F$5*Data!E1228</f>
        <v>7007200</v>
      </c>
      <c r="N325" s="159">
        <f t="shared" si="18"/>
        <v>164353.63436922396</v>
      </c>
      <c r="O325" s="160">
        <f t="shared" si="19"/>
        <v>500479.00597294845</v>
      </c>
    </row>
    <row r="326" spans="2:15" x14ac:dyDescent="0.15">
      <c r="B326" s="1"/>
      <c r="C326" s="1"/>
      <c r="D326" s="11"/>
      <c r="E326" s="11"/>
      <c r="F326" s="11"/>
      <c r="H326" s="48">
        <v>45364</v>
      </c>
      <c r="I326" s="156">
        <f>$D$5*Data!C1229</f>
        <v>-2864400</v>
      </c>
      <c r="J326" s="157">
        <f t="shared" ref="J326:J389" si="20">I326*$D$4*_xlfn.NORM.S.INV(0.01)</f>
        <v>72647.373806775096</v>
      </c>
      <c r="K326" s="156">
        <f>$E$5*Data!D1229</f>
        <v>7826000</v>
      </c>
      <c r="L326" s="158">
        <f t="shared" ref="L326:L389" si="21">K326*$E$4*_xlfn.NORM.S.INV(0.99)</f>
        <v>267509.21652436821</v>
      </c>
      <c r="M326" s="156">
        <f>$F$5*Data!E1229</f>
        <v>6970400</v>
      </c>
      <c r="N326" s="159">
        <f t="shared" ref="N326:N389" si="22">M326*$F$4*_xlfn.NORM.S.INV(0.99)</f>
        <v>163490.49163820627</v>
      </c>
      <c r="O326" s="160">
        <f t="shared" ref="O326:O389" si="23">N326+L326+J326</f>
        <v>503647.08196934953</v>
      </c>
    </row>
    <row r="327" spans="2:15" x14ac:dyDescent="0.15">
      <c r="B327" s="1"/>
      <c r="C327" s="1"/>
      <c r="D327" s="11"/>
      <c r="E327" s="11"/>
      <c r="F327" s="11"/>
      <c r="H327" s="48">
        <v>45365</v>
      </c>
      <c r="I327" s="156">
        <f>$D$5*Data!C1230</f>
        <v>-2852400</v>
      </c>
      <c r="J327" s="157">
        <f t="shared" si="20"/>
        <v>72343.027875452201</v>
      </c>
      <c r="K327" s="156">
        <f>$E$5*Data!D1230</f>
        <v>7920500</v>
      </c>
      <c r="L327" s="158">
        <f t="shared" si="21"/>
        <v>270739.42620511865</v>
      </c>
      <c r="M327" s="156">
        <f>$F$5*Data!E1230</f>
        <v>6944000</v>
      </c>
      <c r="N327" s="159">
        <f t="shared" si="22"/>
        <v>162871.28054856311</v>
      </c>
      <c r="O327" s="160">
        <f t="shared" si="23"/>
        <v>505953.73462913395</v>
      </c>
    </row>
    <row r="328" spans="2:15" x14ac:dyDescent="0.15">
      <c r="B328" s="1"/>
      <c r="C328" s="1"/>
      <c r="D328" s="11"/>
      <c r="E328" s="11"/>
      <c r="F328" s="11"/>
      <c r="H328" s="48">
        <v>45366</v>
      </c>
      <c r="I328" s="156">
        <f>$D$5*Data!C1231</f>
        <v>-2856900</v>
      </c>
      <c r="J328" s="157">
        <f t="shared" si="20"/>
        <v>72457.157599698287</v>
      </c>
      <c r="K328" s="156">
        <f>$E$5*Data!D1231</f>
        <v>7962500</v>
      </c>
      <c r="L328" s="158">
        <f t="shared" si="21"/>
        <v>272175.0749521188</v>
      </c>
      <c r="M328" s="156">
        <f>$F$5*Data!E1231</f>
        <v>6851200</v>
      </c>
      <c r="N328" s="159">
        <f t="shared" si="22"/>
        <v>160694.65974860537</v>
      </c>
      <c r="O328" s="160">
        <f t="shared" si="23"/>
        <v>505326.89230042242</v>
      </c>
    </row>
    <row r="329" spans="2:15" x14ac:dyDescent="0.15">
      <c r="B329" s="1"/>
      <c r="C329" s="1"/>
      <c r="D329" s="11"/>
      <c r="E329" s="11"/>
      <c r="F329" s="11"/>
      <c r="H329" s="48">
        <v>45369</v>
      </c>
      <c r="I329" s="156">
        <f>$D$5*Data!C1232</f>
        <v>-2840700</v>
      </c>
      <c r="J329" s="157">
        <f t="shared" si="20"/>
        <v>72046.290592412377</v>
      </c>
      <c r="K329" s="156">
        <f>$E$5*Data!D1232</f>
        <v>8022000</v>
      </c>
      <c r="L329" s="158">
        <f t="shared" si="21"/>
        <v>274208.91067703575</v>
      </c>
      <c r="M329" s="156">
        <f>$F$5*Data!E1232</f>
        <v>6842400</v>
      </c>
      <c r="N329" s="159">
        <f t="shared" si="22"/>
        <v>160488.25605205764</v>
      </c>
      <c r="O329" s="160">
        <f t="shared" si="23"/>
        <v>506743.45732150576</v>
      </c>
    </row>
    <row r="330" spans="2:15" x14ac:dyDescent="0.15">
      <c r="B330" s="1"/>
      <c r="C330" s="1"/>
      <c r="D330" s="11"/>
      <c r="E330" s="11"/>
      <c r="F330" s="11"/>
      <c r="H330" s="48">
        <v>45370</v>
      </c>
      <c r="I330" s="156">
        <f>$D$5*Data!C1233</f>
        <v>-2814300</v>
      </c>
      <c r="J330" s="157">
        <f t="shared" si="20"/>
        <v>71376.729543502006</v>
      </c>
      <c r="K330" s="156">
        <f>$E$5*Data!D1233</f>
        <v>8120000</v>
      </c>
      <c r="L330" s="158">
        <f t="shared" si="21"/>
        <v>277558.75775336951</v>
      </c>
      <c r="M330" s="156">
        <f>$F$5*Data!E1233</f>
        <v>6841600</v>
      </c>
      <c r="N330" s="159">
        <f t="shared" si="22"/>
        <v>160469.4920796442</v>
      </c>
      <c r="O330" s="160">
        <f t="shared" si="23"/>
        <v>509404.97937651572</v>
      </c>
    </row>
    <row r="331" spans="2:15" x14ac:dyDescent="0.15">
      <c r="B331" s="1"/>
      <c r="C331" s="1"/>
      <c r="D331" s="11"/>
      <c r="E331" s="11"/>
      <c r="F331" s="11"/>
      <c r="H331" s="48">
        <v>45371</v>
      </c>
      <c r="I331" s="156">
        <f>$D$5*Data!C1234</f>
        <v>-2836500</v>
      </c>
      <c r="J331" s="157">
        <f t="shared" si="20"/>
        <v>71939.769516449363</v>
      </c>
      <c r="K331" s="156">
        <f>$E$5*Data!D1234</f>
        <v>8127000</v>
      </c>
      <c r="L331" s="158">
        <f t="shared" si="21"/>
        <v>277798.03254453623</v>
      </c>
      <c r="M331" s="156">
        <f>$F$5*Data!E1234</f>
        <v>6808800</v>
      </c>
      <c r="N331" s="159">
        <f t="shared" si="22"/>
        <v>159700.16921069362</v>
      </c>
      <c r="O331" s="160">
        <f t="shared" si="23"/>
        <v>509437.97127167921</v>
      </c>
    </row>
    <row r="332" spans="2:15" x14ac:dyDescent="0.15">
      <c r="B332" s="1"/>
      <c r="C332" s="1"/>
      <c r="D332" s="11"/>
      <c r="E332" s="11"/>
      <c r="F332" s="11"/>
      <c r="H332" s="48">
        <v>45372</v>
      </c>
      <c r="I332" s="156">
        <f>$D$5*Data!C1235</f>
        <v>-2848800</v>
      </c>
      <c r="J332" s="157">
        <f t="shared" si="20"/>
        <v>72251.724096055332</v>
      </c>
      <c r="K332" s="156">
        <f>$E$5*Data!D1235</f>
        <v>8155000</v>
      </c>
      <c r="L332" s="158">
        <f t="shared" si="21"/>
        <v>278755.13170920301</v>
      </c>
      <c r="M332" s="156">
        <f>$F$5*Data!E1235</f>
        <v>6937600</v>
      </c>
      <c r="N332" s="159">
        <f t="shared" si="22"/>
        <v>162721.16876925566</v>
      </c>
      <c r="O332" s="160">
        <f t="shared" si="23"/>
        <v>513728.02457451395</v>
      </c>
    </row>
    <row r="333" spans="2:15" x14ac:dyDescent="0.15">
      <c r="B333" s="1"/>
      <c r="C333" s="1"/>
      <c r="D333" s="11"/>
      <c r="E333" s="11"/>
      <c r="F333" s="11"/>
      <c r="H333" s="48">
        <v>45373</v>
      </c>
      <c r="I333" s="156">
        <f>$D$5*Data!C1236</f>
        <v>-2830800</v>
      </c>
      <c r="J333" s="157">
        <f t="shared" si="20"/>
        <v>71795.205199070988</v>
      </c>
      <c r="K333" s="156">
        <f>$E$5*Data!D1236</f>
        <v>8092000</v>
      </c>
      <c r="L333" s="158">
        <f t="shared" si="21"/>
        <v>276601.65858870273</v>
      </c>
      <c r="M333" s="156">
        <f>$F$5*Data!E1236</f>
        <v>6920800</v>
      </c>
      <c r="N333" s="159">
        <f t="shared" si="22"/>
        <v>162327.12534857367</v>
      </c>
      <c r="O333" s="160">
        <f t="shared" si="23"/>
        <v>510723.98913634737</v>
      </c>
    </row>
    <row r="334" spans="2:15" x14ac:dyDescent="0.15">
      <c r="B334" s="1"/>
      <c r="C334" s="1"/>
      <c r="D334" s="11"/>
      <c r="E334" s="11"/>
      <c r="F334" s="11"/>
      <c r="H334" s="48">
        <v>45376</v>
      </c>
      <c r="I334" s="156">
        <f>$D$5*Data!C1237</f>
        <v>-2842500</v>
      </c>
      <c r="J334" s="157">
        <f t="shared" si="20"/>
        <v>72091.942482110811</v>
      </c>
      <c r="K334" s="156">
        <f>$E$5*Data!D1237</f>
        <v>8078000</v>
      </c>
      <c r="L334" s="158">
        <f t="shared" si="21"/>
        <v>276123.10900636931</v>
      </c>
      <c r="M334" s="156">
        <f>$F$5*Data!E1237</f>
        <v>6912800</v>
      </c>
      <c r="N334" s="159">
        <f t="shared" si="22"/>
        <v>162139.48562443937</v>
      </c>
      <c r="O334" s="160">
        <f t="shared" si="23"/>
        <v>510354.5371129195</v>
      </c>
    </row>
    <row r="335" spans="2:15" x14ac:dyDescent="0.15">
      <c r="B335" s="1"/>
      <c r="C335" s="1"/>
      <c r="D335" s="11"/>
      <c r="E335" s="11"/>
      <c r="F335" s="11"/>
      <c r="H335" s="48">
        <v>45377</v>
      </c>
      <c r="I335" s="156">
        <f>$D$5*Data!C1238</f>
        <v>-2864400</v>
      </c>
      <c r="J335" s="157">
        <f t="shared" si="20"/>
        <v>72647.373806775096</v>
      </c>
      <c r="K335" s="156">
        <f>$E$5*Data!D1238</f>
        <v>8127000</v>
      </c>
      <c r="L335" s="158">
        <f t="shared" si="21"/>
        <v>277798.03254453623</v>
      </c>
      <c r="M335" s="156">
        <f>$F$5*Data!E1238</f>
        <v>6892000</v>
      </c>
      <c r="N335" s="159">
        <f t="shared" si="22"/>
        <v>161651.62234169024</v>
      </c>
      <c r="O335" s="160">
        <f t="shared" si="23"/>
        <v>512097.02869300154</v>
      </c>
    </row>
    <row r="336" spans="2:15" x14ac:dyDescent="0.15">
      <c r="B336" s="1"/>
      <c r="C336" s="1"/>
      <c r="D336" s="11"/>
      <c r="E336" s="11"/>
      <c r="F336" s="11"/>
      <c r="H336" s="48">
        <v>45378</v>
      </c>
      <c r="I336" s="156">
        <f>$D$5*Data!C1239</f>
        <v>-2880000</v>
      </c>
      <c r="J336" s="157">
        <f t="shared" si="20"/>
        <v>73043.023517494847</v>
      </c>
      <c r="K336" s="156">
        <f>$E$5*Data!D1239</f>
        <v>8172500</v>
      </c>
      <c r="L336" s="158">
        <f t="shared" si="21"/>
        <v>279353.31868711975</v>
      </c>
      <c r="M336" s="156">
        <f>$F$5*Data!E1239</f>
        <v>6932800</v>
      </c>
      <c r="N336" s="159">
        <f t="shared" si="22"/>
        <v>162608.58493477511</v>
      </c>
      <c r="O336" s="160">
        <f t="shared" si="23"/>
        <v>515004.92713938974</v>
      </c>
    </row>
    <row r="337" spans="2:15" x14ac:dyDescent="0.15">
      <c r="B337" s="1"/>
      <c r="C337" s="1"/>
      <c r="D337" s="11"/>
      <c r="E337" s="11"/>
      <c r="F337" s="11"/>
      <c r="H337" s="48">
        <v>45379</v>
      </c>
      <c r="I337" s="156">
        <f>$D$5*Data!C1240</f>
        <v>-2872500</v>
      </c>
      <c r="J337" s="157">
        <f t="shared" si="20"/>
        <v>72852.807310418051</v>
      </c>
      <c r="K337" s="156">
        <f>$E$5*Data!D1240</f>
        <v>8116500</v>
      </c>
      <c r="L337" s="158">
        <f t="shared" si="21"/>
        <v>277439.12035778619</v>
      </c>
      <c r="M337" s="156">
        <f>$F$5*Data!E1240</f>
        <v>6989600</v>
      </c>
      <c r="N337" s="159">
        <f t="shared" si="22"/>
        <v>163940.82697612853</v>
      </c>
      <c r="O337" s="160">
        <f t="shared" si="23"/>
        <v>514232.75464433274</v>
      </c>
    </row>
    <row r="338" spans="2:15" x14ac:dyDescent="0.15">
      <c r="B338" s="1"/>
      <c r="C338" s="1"/>
      <c r="D338" s="11"/>
      <c r="E338" s="11"/>
      <c r="F338" s="11"/>
      <c r="H338" s="48">
        <v>45384</v>
      </c>
      <c r="I338" s="156">
        <f>$D$5*Data!C1241</f>
        <v>-2844600</v>
      </c>
      <c r="J338" s="157">
        <f t="shared" si="20"/>
        <v>72145.203020092318</v>
      </c>
      <c r="K338" s="156">
        <f>$E$5*Data!D1241</f>
        <v>8074500</v>
      </c>
      <c r="L338" s="158">
        <f t="shared" si="21"/>
        <v>276003.47161078599</v>
      </c>
      <c r="M338" s="156">
        <f>$F$5*Data!E1241</f>
        <v>6856000</v>
      </c>
      <c r="N338" s="159">
        <f t="shared" si="22"/>
        <v>160807.24358308592</v>
      </c>
      <c r="O338" s="160">
        <f t="shared" si="23"/>
        <v>508955.91821396421</v>
      </c>
    </row>
    <row r="339" spans="2:15" x14ac:dyDescent="0.15">
      <c r="B339" s="1"/>
      <c r="C339" s="1"/>
      <c r="D339" s="11"/>
      <c r="E339" s="11"/>
      <c r="F339" s="11"/>
      <c r="H339" s="48">
        <v>45385</v>
      </c>
      <c r="I339" s="156">
        <f>$D$5*Data!C1242</f>
        <v>-2827200</v>
      </c>
      <c r="J339" s="157">
        <f t="shared" si="20"/>
        <v>71703.901419674119</v>
      </c>
      <c r="K339" s="156">
        <f>$E$5*Data!D1242</f>
        <v>7787500</v>
      </c>
      <c r="L339" s="158">
        <f t="shared" si="21"/>
        <v>266193.20517295139</v>
      </c>
      <c r="M339" s="156">
        <f>$F$5*Data!E1242</f>
        <v>6864000</v>
      </c>
      <c r="N339" s="159">
        <f t="shared" si="22"/>
        <v>160994.88330722018</v>
      </c>
      <c r="O339" s="160">
        <f t="shared" si="23"/>
        <v>498891.98989984568</v>
      </c>
    </row>
    <row r="340" spans="2:15" x14ac:dyDescent="0.15">
      <c r="B340" s="1"/>
      <c r="C340" s="1"/>
      <c r="D340" s="11"/>
      <c r="E340" s="11"/>
      <c r="F340" s="11"/>
      <c r="H340" s="48">
        <v>45386</v>
      </c>
      <c r="I340" s="156">
        <f>$D$5*Data!C1243</f>
        <v>-2843400</v>
      </c>
      <c r="J340" s="157">
        <f t="shared" si="20"/>
        <v>72114.768426960029</v>
      </c>
      <c r="K340" s="156">
        <f>$E$5*Data!D1243</f>
        <v>7731500</v>
      </c>
      <c r="L340" s="158">
        <f t="shared" si="21"/>
        <v>264279.00684361777</v>
      </c>
      <c r="M340" s="156">
        <f>$F$5*Data!E1243</f>
        <v>7059200</v>
      </c>
      <c r="N340" s="159">
        <f t="shared" si="22"/>
        <v>165573.29257609686</v>
      </c>
      <c r="O340" s="160">
        <f t="shared" si="23"/>
        <v>501967.06784667465</v>
      </c>
    </row>
    <row r="341" spans="2:15" x14ac:dyDescent="0.15">
      <c r="B341" s="1"/>
      <c r="C341" s="1"/>
      <c r="D341" s="11"/>
      <c r="E341" s="11"/>
      <c r="F341" s="11"/>
      <c r="H341" s="48">
        <v>45387</v>
      </c>
      <c r="I341" s="156">
        <f>$D$5*Data!C1244</f>
        <v>-2787600</v>
      </c>
      <c r="J341" s="157">
        <f t="shared" si="20"/>
        <v>70699.559846308563</v>
      </c>
      <c r="K341" s="156">
        <f>$E$5*Data!D1244</f>
        <v>7602000</v>
      </c>
      <c r="L341" s="158">
        <f t="shared" si="21"/>
        <v>259852.42320703389</v>
      </c>
      <c r="M341" s="156">
        <f>$F$5*Data!E1244</f>
        <v>6884800</v>
      </c>
      <c r="N341" s="159">
        <f t="shared" si="22"/>
        <v>161482.74658996935</v>
      </c>
      <c r="O341" s="160">
        <f t="shared" si="23"/>
        <v>492034.72964331182</v>
      </c>
    </row>
    <row r="342" spans="2:15" x14ac:dyDescent="0.15">
      <c r="B342" s="1"/>
      <c r="C342" s="1"/>
      <c r="D342" s="11"/>
      <c r="E342" s="11"/>
      <c r="F342" s="11"/>
      <c r="H342" s="48">
        <v>45390</v>
      </c>
      <c r="I342" s="156">
        <f>$D$5*Data!C1245</f>
        <v>-2797800</v>
      </c>
      <c r="J342" s="157">
        <f t="shared" si="20"/>
        <v>70958.253887933024</v>
      </c>
      <c r="K342" s="156">
        <f>$E$5*Data!D1245</f>
        <v>7612500</v>
      </c>
      <c r="L342" s="158">
        <f t="shared" si="21"/>
        <v>260211.33539378393</v>
      </c>
      <c r="M342" s="156">
        <f>$F$5*Data!E1245</f>
        <v>6908000</v>
      </c>
      <c r="N342" s="159">
        <f t="shared" si="22"/>
        <v>162026.90178995879</v>
      </c>
      <c r="O342" s="160">
        <f t="shared" si="23"/>
        <v>493196.49107167573</v>
      </c>
    </row>
    <row r="343" spans="2:15" x14ac:dyDescent="0.15">
      <c r="B343" s="1"/>
      <c r="C343" s="1"/>
      <c r="D343" s="11"/>
      <c r="E343" s="11"/>
      <c r="F343" s="11"/>
      <c r="H343" s="48">
        <v>45391</v>
      </c>
      <c r="I343" s="156">
        <f>$D$5*Data!C1246</f>
        <v>-2805000</v>
      </c>
      <c r="J343" s="157">
        <f t="shared" si="20"/>
        <v>71140.861446726762</v>
      </c>
      <c r="K343" s="156">
        <f>$E$5*Data!D1246</f>
        <v>7427000</v>
      </c>
      <c r="L343" s="158">
        <f t="shared" si="21"/>
        <v>253870.55342786646</v>
      </c>
      <c r="M343" s="156">
        <f>$F$5*Data!E1246</f>
        <v>6909600</v>
      </c>
      <c r="N343" s="159">
        <f t="shared" si="22"/>
        <v>162064.42973478566</v>
      </c>
      <c r="O343" s="160">
        <f t="shared" si="23"/>
        <v>487075.8446093789</v>
      </c>
    </row>
    <row r="344" spans="2:15" x14ac:dyDescent="0.15">
      <c r="B344" s="1"/>
      <c r="C344" s="1"/>
      <c r="D344" s="11"/>
      <c r="E344" s="11"/>
      <c r="F344" s="11"/>
      <c r="H344" s="48">
        <v>45392</v>
      </c>
      <c r="I344" s="156">
        <f>$D$5*Data!C1247</f>
        <v>-2803800</v>
      </c>
      <c r="J344" s="157">
        <f t="shared" si="20"/>
        <v>71110.426853594472</v>
      </c>
      <c r="K344" s="156">
        <f>$E$5*Data!D1247</f>
        <v>7458500</v>
      </c>
      <c r="L344" s="158">
        <f t="shared" si="21"/>
        <v>254947.28998811659</v>
      </c>
      <c r="M344" s="156">
        <f>$F$5*Data!E1247</f>
        <v>6890400</v>
      </c>
      <c r="N344" s="159">
        <f t="shared" si="22"/>
        <v>161614.09439686337</v>
      </c>
      <c r="O344" s="160">
        <f t="shared" si="23"/>
        <v>487671.81123857445</v>
      </c>
    </row>
    <row r="345" spans="2:15" x14ac:dyDescent="0.15">
      <c r="B345" s="1"/>
      <c r="C345" s="1"/>
      <c r="D345" s="11"/>
      <c r="E345" s="11"/>
      <c r="F345" s="11"/>
      <c r="H345" s="48">
        <v>45393</v>
      </c>
      <c r="I345" s="156">
        <f>$D$5*Data!C1248</f>
        <v>-2814600</v>
      </c>
      <c r="J345" s="157">
        <f t="shared" si="20"/>
        <v>71384.338191785078</v>
      </c>
      <c r="K345" s="156">
        <f>$E$5*Data!D1248</f>
        <v>7378000</v>
      </c>
      <c r="L345" s="158">
        <f t="shared" si="21"/>
        <v>252195.62988969957</v>
      </c>
      <c r="M345" s="156">
        <f>$F$5*Data!E1248</f>
        <v>6850400</v>
      </c>
      <c r="N345" s="159">
        <f t="shared" si="22"/>
        <v>160675.89577619193</v>
      </c>
      <c r="O345" s="160">
        <f t="shared" si="23"/>
        <v>484255.86385767657</v>
      </c>
    </row>
    <row r="346" spans="2:15" x14ac:dyDescent="0.15">
      <c r="B346" s="1"/>
      <c r="C346" s="1"/>
      <c r="D346" s="11"/>
      <c r="E346" s="11"/>
      <c r="F346" s="11"/>
      <c r="H346" s="48">
        <v>45394</v>
      </c>
      <c r="I346" s="156">
        <f>$D$5*Data!C1249</f>
        <v>-2791200</v>
      </c>
      <c r="J346" s="157">
        <f t="shared" si="20"/>
        <v>70790.863625705431</v>
      </c>
      <c r="K346" s="156">
        <f>$E$5*Data!D1249</f>
        <v>7420000</v>
      </c>
      <c r="L346" s="158">
        <f t="shared" si="21"/>
        <v>253631.27863669975</v>
      </c>
      <c r="M346" s="156">
        <f>$F$5*Data!E1249</f>
        <v>6888000</v>
      </c>
      <c r="N346" s="159">
        <f t="shared" si="22"/>
        <v>161557.80247962306</v>
      </c>
      <c r="O346" s="160">
        <f t="shared" si="23"/>
        <v>485979.94474202819</v>
      </c>
    </row>
    <row r="347" spans="2:15" x14ac:dyDescent="0.15">
      <c r="B347" s="1"/>
      <c r="C347" s="1"/>
      <c r="D347" s="11"/>
      <c r="E347" s="11"/>
      <c r="F347" s="11"/>
      <c r="H347" s="48">
        <v>45397</v>
      </c>
      <c r="I347" s="156">
        <f>$D$5*Data!C1250</f>
        <v>-2775000</v>
      </c>
      <c r="J347" s="157">
        <f t="shared" si="20"/>
        <v>70379.996618419522</v>
      </c>
      <c r="K347" s="156">
        <f>$E$5*Data!D1250</f>
        <v>7518000</v>
      </c>
      <c r="L347" s="158">
        <f t="shared" si="21"/>
        <v>256981.12571303351</v>
      </c>
      <c r="M347" s="156">
        <f>$F$5*Data!E1250</f>
        <v>6920000</v>
      </c>
      <c r="N347" s="159">
        <f t="shared" si="22"/>
        <v>162308.36137616023</v>
      </c>
      <c r="O347" s="160">
        <f t="shared" si="23"/>
        <v>489669.48370761331</v>
      </c>
    </row>
    <row r="348" spans="2:15" x14ac:dyDescent="0.15">
      <c r="B348" s="1"/>
      <c r="C348" s="1"/>
      <c r="D348" s="11"/>
      <c r="E348" s="11"/>
      <c r="F348" s="11"/>
      <c r="H348" s="48">
        <v>45398</v>
      </c>
      <c r="I348" s="156">
        <f>$D$5*Data!C1251</f>
        <v>-2757600</v>
      </c>
      <c r="J348" s="157">
        <f t="shared" si="20"/>
        <v>69938.695018001323</v>
      </c>
      <c r="K348" s="156">
        <f>$E$5*Data!D1251</f>
        <v>6848800</v>
      </c>
      <c r="L348" s="158">
        <f t="shared" si="21"/>
        <v>234106.4556774972</v>
      </c>
      <c r="M348" s="156">
        <f>$F$5*Data!E1251</f>
        <v>6800000</v>
      </c>
      <c r="N348" s="159">
        <f t="shared" si="22"/>
        <v>159493.7655141459</v>
      </c>
      <c r="O348" s="160">
        <f t="shared" si="23"/>
        <v>463538.91620964441</v>
      </c>
    </row>
    <row r="349" spans="2:15" x14ac:dyDescent="0.15">
      <c r="B349" s="1"/>
      <c r="C349" s="1"/>
      <c r="D349" s="11"/>
      <c r="E349" s="11"/>
      <c r="F349" s="11"/>
      <c r="H349" s="48">
        <v>45399</v>
      </c>
      <c r="I349" s="156">
        <f>$D$5*Data!C1252</f>
        <v>-2800800</v>
      </c>
      <c r="J349" s="157">
        <f t="shared" si="20"/>
        <v>71034.340370763748</v>
      </c>
      <c r="K349" s="156">
        <f>$E$5*Data!D1252</f>
        <v>6862800</v>
      </c>
      <c r="L349" s="158">
        <f t="shared" si="21"/>
        <v>234585.00525983056</v>
      </c>
      <c r="M349" s="156">
        <f>$F$5*Data!E1252</f>
        <v>6788000</v>
      </c>
      <c r="N349" s="159">
        <f t="shared" si="22"/>
        <v>159212.30592794446</v>
      </c>
      <c r="O349" s="160">
        <f t="shared" si="23"/>
        <v>464831.65155853872</v>
      </c>
    </row>
    <row r="350" spans="2:15" x14ac:dyDescent="0.15">
      <c r="B350" s="1"/>
      <c r="C350" s="1"/>
      <c r="D350" s="11"/>
      <c r="E350" s="11"/>
      <c r="F350" s="11"/>
      <c r="H350" s="48">
        <v>45400</v>
      </c>
      <c r="I350" s="156">
        <f>$D$5*Data!C1253</f>
        <v>-2797200</v>
      </c>
      <c r="J350" s="157">
        <f t="shared" si="20"/>
        <v>70943.036591366879</v>
      </c>
      <c r="K350" s="156">
        <f>$E$5*Data!D1253</f>
        <v>6860000</v>
      </c>
      <c r="L350" s="158">
        <f t="shared" si="21"/>
        <v>234489.29534336392</v>
      </c>
      <c r="M350" s="156">
        <f>$F$5*Data!E1253</f>
        <v>6761600</v>
      </c>
      <c r="N350" s="159">
        <f t="shared" si="22"/>
        <v>158593.09483830133</v>
      </c>
      <c r="O350" s="160">
        <f t="shared" si="23"/>
        <v>464025.42677303212</v>
      </c>
    </row>
    <row r="351" spans="2:15" x14ac:dyDescent="0.15">
      <c r="B351" s="1"/>
      <c r="C351" s="1"/>
      <c r="D351" s="11"/>
      <c r="E351" s="11"/>
      <c r="F351" s="11"/>
      <c r="H351" s="48">
        <v>45401</v>
      </c>
      <c r="I351" s="156">
        <f>$D$5*Data!C1254</f>
        <v>-2857200</v>
      </c>
      <c r="J351" s="157">
        <f t="shared" si="20"/>
        <v>72464.766247981359</v>
      </c>
      <c r="K351" s="156">
        <f>$E$5*Data!D1254</f>
        <v>6868400</v>
      </c>
      <c r="L351" s="158">
        <f t="shared" si="21"/>
        <v>234776.42509276394</v>
      </c>
      <c r="M351" s="156">
        <f>$F$5*Data!E1254</f>
        <v>6842400</v>
      </c>
      <c r="N351" s="159">
        <f t="shared" si="22"/>
        <v>160488.25605205764</v>
      </c>
      <c r="O351" s="160">
        <f t="shared" si="23"/>
        <v>467729.44739280292</v>
      </c>
    </row>
    <row r="352" spans="2:15" x14ac:dyDescent="0.15">
      <c r="B352" s="1"/>
      <c r="C352" s="1"/>
      <c r="D352" s="11"/>
      <c r="E352" s="11"/>
      <c r="F352" s="11"/>
      <c r="H352" s="48">
        <v>45404</v>
      </c>
      <c r="I352" s="156">
        <f>$D$5*Data!C1255</f>
        <v>-2815200</v>
      </c>
      <c r="J352" s="157">
        <f t="shared" si="20"/>
        <v>71399.555488351223</v>
      </c>
      <c r="K352" s="156">
        <f>$E$5*Data!D1255</f>
        <v>6951000</v>
      </c>
      <c r="L352" s="158">
        <f t="shared" si="21"/>
        <v>237599.86762853101</v>
      </c>
      <c r="M352" s="156">
        <f>$F$5*Data!E1255</f>
        <v>6988800</v>
      </c>
      <c r="N352" s="159">
        <f t="shared" si="22"/>
        <v>163922.0630037151</v>
      </c>
      <c r="O352" s="160">
        <f t="shared" si="23"/>
        <v>472921.48612059728</v>
      </c>
    </row>
    <row r="353" spans="2:15" x14ac:dyDescent="0.15">
      <c r="B353" s="1"/>
      <c r="C353" s="1"/>
      <c r="D353" s="11"/>
      <c r="E353" s="11"/>
      <c r="F353" s="11"/>
      <c r="H353" s="48">
        <v>45405</v>
      </c>
      <c r="I353" s="156">
        <f>$D$5*Data!C1256</f>
        <v>-2827800</v>
      </c>
      <c r="J353" s="157">
        <f t="shared" si="20"/>
        <v>71719.118716240264</v>
      </c>
      <c r="K353" s="156">
        <f>$E$5*Data!D1256</f>
        <v>7129500</v>
      </c>
      <c r="L353" s="158">
        <f t="shared" si="21"/>
        <v>243701.37480328177</v>
      </c>
      <c r="M353" s="156">
        <f>$F$5*Data!E1256</f>
        <v>7115200</v>
      </c>
      <c r="N353" s="159">
        <f t="shared" si="22"/>
        <v>166886.77064503689</v>
      </c>
      <c r="O353" s="160">
        <f t="shared" si="23"/>
        <v>482307.26416455896</v>
      </c>
    </row>
    <row r="354" spans="2:15" x14ac:dyDescent="0.15">
      <c r="B354" s="1"/>
      <c r="C354" s="1"/>
      <c r="D354" s="11"/>
      <c r="E354" s="11"/>
      <c r="F354" s="11"/>
      <c r="H354" s="48">
        <v>45406</v>
      </c>
      <c r="I354" s="156">
        <f>$D$5*Data!C1257</f>
        <v>-2819400</v>
      </c>
      <c r="J354" s="157">
        <f t="shared" si="20"/>
        <v>71506.076564314237</v>
      </c>
      <c r="K354" s="156">
        <f>$E$5*Data!D1257</f>
        <v>7052500</v>
      </c>
      <c r="L354" s="158">
        <f t="shared" si="21"/>
        <v>241069.3521004481</v>
      </c>
      <c r="M354" s="156">
        <f>$F$5*Data!E1257</f>
        <v>7129600</v>
      </c>
      <c r="N354" s="159">
        <f t="shared" si="22"/>
        <v>167224.5221484786</v>
      </c>
      <c r="O354" s="160">
        <f t="shared" si="23"/>
        <v>479799.95081324095</v>
      </c>
    </row>
    <row r="355" spans="2:15" x14ac:dyDescent="0.15">
      <c r="B355" s="1"/>
      <c r="C355" s="1"/>
      <c r="D355" s="11"/>
      <c r="E355" s="11"/>
      <c r="F355" s="11"/>
      <c r="H355" s="48">
        <v>45407</v>
      </c>
      <c r="I355" s="156">
        <f>$D$5*Data!C1258</f>
        <v>-2762400</v>
      </c>
      <c r="J355" s="157">
        <f t="shared" si="20"/>
        <v>70060.433390530481</v>
      </c>
      <c r="K355" s="156">
        <f>$E$5*Data!D1258</f>
        <v>6965000</v>
      </c>
      <c r="L355" s="158">
        <f t="shared" si="21"/>
        <v>238078.41721086437</v>
      </c>
      <c r="M355" s="156">
        <f>$F$5*Data!E1258</f>
        <v>7200000</v>
      </c>
      <c r="N355" s="159">
        <f t="shared" si="22"/>
        <v>168875.75172086034</v>
      </c>
      <c r="O355" s="160">
        <f t="shared" si="23"/>
        <v>477014.6023222552</v>
      </c>
    </row>
    <row r="356" spans="2:15" x14ac:dyDescent="0.15">
      <c r="B356" s="1"/>
      <c r="C356" s="1"/>
      <c r="D356" s="11"/>
      <c r="E356" s="11"/>
      <c r="F356" s="11"/>
      <c r="H356" s="48">
        <v>45408</v>
      </c>
      <c r="I356" s="156">
        <f>$D$5*Data!C1259</f>
        <v>-2781000</v>
      </c>
      <c r="J356" s="157">
        <f t="shared" si="20"/>
        <v>70532.16958408097</v>
      </c>
      <c r="K356" s="156">
        <f>$E$5*Data!D1259</f>
        <v>6965000</v>
      </c>
      <c r="L356" s="158">
        <f t="shared" si="21"/>
        <v>238078.41721086437</v>
      </c>
      <c r="M356" s="156">
        <f>$F$5*Data!E1259</f>
        <v>7160000</v>
      </c>
      <c r="N356" s="159">
        <f t="shared" si="22"/>
        <v>167937.5531001889</v>
      </c>
      <c r="O356" s="160">
        <f t="shared" si="23"/>
        <v>476548.13989513426</v>
      </c>
    </row>
    <row r="357" spans="2:15" x14ac:dyDescent="0.15">
      <c r="B357" s="1"/>
      <c r="C357" s="1"/>
      <c r="D357" s="11"/>
      <c r="E357" s="11"/>
      <c r="F357" s="11"/>
      <c r="H357" s="48">
        <v>45411</v>
      </c>
      <c r="I357" s="156">
        <f>$D$5*Data!C1260</f>
        <v>-2762400</v>
      </c>
      <c r="J357" s="157">
        <f t="shared" si="20"/>
        <v>70060.433390530481</v>
      </c>
      <c r="K357" s="156">
        <f>$E$5*Data!D1260</f>
        <v>7021000</v>
      </c>
      <c r="L357" s="158">
        <f t="shared" si="21"/>
        <v>239992.61554019796</v>
      </c>
      <c r="M357" s="156">
        <f>$F$5*Data!E1260</f>
        <v>7109600</v>
      </c>
      <c r="N357" s="159">
        <f t="shared" si="22"/>
        <v>166755.42283814287</v>
      </c>
      <c r="O357" s="160">
        <f t="shared" si="23"/>
        <v>476808.4717688713</v>
      </c>
    </row>
    <row r="358" spans="2:15" x14ac:dyDescent="0.15">
      <c r="B358" s="1"/>
      <c r="C358" s="1"/>
      <c r="D358" s="11"/>
      <c r="E358" s="11"/>
      <c r="F358" s="11"/>
      <c r="H358" s="48">
        <v>45412</v>
      </c>
      <c r="I358" s="156">
        <f>$D$5*Data!C1261</f>
        <v>-2766000</v>
      </c>
      <c r="J358" s="157">
        <f t="shared" si="20"/>
        <v>70151.73716992735</v>
      </c>
      <c r="K358" s="156">
        <f>$E$5*Data!D1261</f>
        <v>6987399.9999999991</v>
      </c>
      <c r="L358" s="158">
        <f t="shared" si="21"/>
        <v>238844.09654259778</v>
      </c>
      <c r="M358" s="156">
        <f>$F$5*Data!E1261</f>
        <v>7124000</v>
      </c>
      <c r="N358" s="159">
        <f t="shared" si="22"/>
        <v>167093.17434158461</v>
      </c>
      <c r="O358" s="160">
        <f t="shared" si="23"/>
        <v>476089.00805410976</v>
      </c>
    </row>
    <row r="359" spans="2:15" x14ac:dyDescent="0.15">
      <c r="B359" s="1"/>
      <c r="C359" s="1"/>
      <c r="D359" s="11"/>
      <c r="E359" s="11"/>
      <c r="F359" s="11"/>
      <c r="H359" s="48">
        <v>45414</v>
      </c>
      <c r="I359" s="156">
        <f>$D$5*Data!C1262</f>
        <v>-2754600</v>
      </c>
      <c r="J359" s="157">
        <f t="shared" si="20"/>
        <v>69862.608535170599</v>
      </c>
      <c r="K359" s="156">
        <f>$E$5*Data!D1262</f>
        <v>6944000</v>
      </c>
      <c r="L359" s="158">
        <f t="shared" si="21"/>
        <v>237360.5928373643</v>
      </c>
      <c r="M359" s="156">
        <f>$F$5*Data!E1262</f>
        <v>7109600</v>
      </c>
      <c r="N359" s="159">
        <f t="shared" si="22"/>
        <v>166755.42283814287</v>
      </c>
      <c r="O359" s="160">
        <f t="shared" si="23"/>
        <v>473978.62421067775</v>
      </c>
    </row>
    <row r="360" spans="2:15" x14ac:dyDescent="0.15">
      <c r="B360" s="1"/>
      <c r="C360" s="1"/>
      <c r="D360" s="11"/>
      <c r="E360" s="11"/>
      <c r="F360" s="11"/>
      <c r="H360" s="48">
        <v>45415</v>
      </c>
      <c r="I360" s="156">
        <f>$D$5*Data!C1263</f>
        <v>-2751600</v>
      </c>
      <c r="J360" s="157">
        <f t="shared" si="20"/>
        <v>69786.522052339875</v>
      </c>
      <c r="K360" s="156">
        <f>$E$5*Data!D1263</f>
        <v>6970600</v>
      </c>
      <c r="L360" s="158">
        <f t="shared" si="21"/>
        <v>238269.83704379774</v>
      </c>
      <c r="M360" s="156">
        <f>$F$5*Data!E1263</f>
        <v>7037600</v>
      </c>
      <c r="N360" s="159">
        <f t="shared" si="22"/>
        <v>165066.66532093426</v>
      </c>
      <c r="O360" s="160">
        <f t="shared" si="23"/>
        <v>473123.02441707184</v>
      </c>
    </row>
    <row r="361" spans="2:15" x14ac:dyDescent="0.15">
      <c r="B361" s="1"/>
      <c r="C361" s="1"/>
      <c r="D361" s="11"/>
      <c r="E361" s="11"/>
      <c r="F361" s="11"/>
      <c r="H361" s="48">
        <v>45418</v>
      </c>
      <c r="I361" s="156">
        <f>$D$5*Data!C1264</f>
        <v>-2740800</v>
      </c>
      <c r="J361" s="157">
        <f t="shared" si="20"/>
        <v>69512.610714149268</v>
      </c>
      <c r="K361" s="156">
        <f>$E$5*Data!D1264</f>
        <v>7108500</v>
      </c>
      <c r="L361" s="158">
        <f t="shared" si="21"/>
        <v>242983.5504297817</v>
      </c>
      <c r="M361" s="156">
        <f>$F$5*Data!E1264</f>
        <v>7048000</v>
      </c>
      <c r="N361" s="159">
        <f t="shared" si="22"/>
        <v>165310.59696230886</v>
      </c>
      <c r="O361" s="160">
        <f t="shared" si="23"/>
        <v>477806.75810623978</v>
      </c>
    </row>
    <row r="362" spans="2:15" x14ac:dyDescent="0.15">
      <c r="B362" s="1"/>
      <c r="C362" s="1"/>
      <c r="D362" s="11"/>
      <c r="E362" s="11"/>
      <c r="F362" s="11"/>
      <c r="H362" s="48">
        <v>45419</v>
      </c>
      <c r="I362" s="156">
        <f>$D$5*Data!C1265</f>
        <v>-2764800</v>
      </c>
      <c r="J362" s="157">
        <f t="shared" si="20"/>
        <v>70121.30257679506</v>
      </c>
      <c r="K362" s="156">
        <f>$E$5*Data!D1265</f>
        <v>7175000</v>
      </c>
      <c r="L362" s="158">
        <f t="shared" si="21"/>
        <v>245256.66094586533</v>
      </c>
      <c r="M362" s="156">
        <f>$F$5*Data!E1265</f>
        <v>7182400</v>
      </c>
      <c r="N362" s="159">
        <f t="shared" si="22"/>
        <v>168462.94432776491</v>
      </c>
      <c r="O362" s="160">
        <f t="shared" si="23"/>
        <v>483840.90785042528</v>
      </c>
    </row>
    <row r="363" spans="2:15" x14ac:dyDescent="0.15">
      <c r="B363" s="1"/>
      <c r="C363" s="1"/>
      <c r="D363" s="11"/>
      <c r="E363" s="11"/>
      <c r="F363" s="11"/>
      <c r="H363" s="48">
        <v>45420</v>
      </c>
      <c r="I363" s="156">
        <f>$D$5*Data!C1266</f>
        <v>-2826000</v>
      </c>
      <c r="J363" s="157">
        <f t="shared" si="20"/>
        <v>71673.46682654183</v>
      </c>
      <c r="K363" s="156">
        <f>$E$5*Data!D1266</f>
        <v>7245000</v>
      </c>
      <c r="L363" s="158">
        <f t="shared" si="21"/>
        <v>247649.40885753231</v>
      </c>
      <c r="M363" s="156">
        <f>$F$5*Data!E1266</f>
        <v>7243200.0000000009</v>
      </c>
      <c r="N363" s="159">
        <f t="shared" si="22"/>
        <v>169889.00623118554</v>
      </c>
      <c r="O363" s="160">
        <f t="shared" si="23"/>
        <v>489211.88191525964</v>
      </c>
    </row>
    <row r="364" spans="2:15" x14ac:dyDescent="0.15">
      <c r="B364" s="1"/>
      <c r="C364" s="1"/>
      <c r="D364" s="11"/>
      <c r="E364" s="11"/>
      <c r="F364" s="11"/>
      <c r="H364" s="48">
        <v>45422</v>
      </c>
      <c r="I364" s="156">
        <f>$D$5*Data!C1267</f>
        <v>-2855400</v>
      </c>
      <c r="J364" s="157">
        <f t="shared" si="20"/>
        <v>72419.114358282925</v>
      </c>
      <c r="K364" s="156">
        <f>$E$5*Data!D1267</f>
        <v>7423500</v>
      </c>
      <c r="L364" s="158">
        <f t="shared" si="21"/>
        <v>253750.91603228307</v>
      </c>
      <c r="M364" s="156">
        <f>$F$5*Data!E1267</f>
        <v>7385599.9999999991</v>
      </c>
      <c r="N364" s="159">
        <f t="shared" si="22"/>
        <v>173228.99332077583</v>
      </c>
      <c r="O364" s="160">
        <f t="shared" si="23"/>
        <v>499399.02371134184</v>
      </c>
    </row>
    <row r="365" spans="2:15" x14ac:dyDescent="0.15">
      <c r="B365" s="1"/>
      <c r="C365" s="1"/>
      <c r="D365" s="11"/>
      <c r="E365" s="11"/>
      <c r="F365" s="11"/>
      <c r="H365" s="48">
        <v>45425</v>
      </c>
      <c r="I365" s="156">
        <f>$D$5*Data!C1268</f>
        <v>-2850000</v>
      </c>
      <c r="J365" s="157">
        <f t="shared" si="20"/>
        <v>72282.158689187621</v>
      </c>
      <c r="K365" s="156">
        <f>$E$5*Data!D1268</f>
        <v>7339500</v>
      </c>
      <c r="L365" s="158">
        <f t="shared" si="21"/>
        <v>250879.61853828272</v>
      </c>
      <c r="M365" s="156">
        <f>$F$5*Data!E1268</f>
        <v>7445599.9999999991</v>
      </c>
      <c r="N365" s="159">
        <f t="shared" si="22"/>
        <v>174636.291251783</v>
      </c>
      <c r="O365" s="160">
        <f t="shared" si="23"/>
        <v>497798.06847925333</v>
      </c>
    </row>
    <row r="366" spans="2:15" x14ac:dyDescent="0.15">
      <c r="B366" s="1"/>
      <c r="C366" s="1"/>
      <c r="D366" s="11"/>
      <c r="E366" s="11"/>
      <c r="F366" s="11"/>
      <c r="H366" s="48">
        <v>45426</v>
      </c>
      <c r="I366" s="156">
        <f>$D$5*Data!C1269</f>
        <v>-2839200</v>
      </c>
      <c r="J366" s="157">
        <f t="shared" si="20"/>
        <v>72008.247350997015</v>
      </c>
      <c r="K366" s="156">
        <f>$E$5*Data!D1269</f>
        <v>7238000</v>
      </c>
      <c r="L366" s="158">
        <f t="shared" si="21"/>
        <v>247410.1340663656</v>
      </c>
      <c r="M366" s="156">
        <f>$F$5*Data!E1269</f>
        <v>7479200</v>
      </c>
      <c r="N366" s="159">
        <f t="shared" si="22"/>
        <v>175424.37809314707</v>
      </c>
      <c r="O366" s="160">
        <f t="shared" si="23"/>
        <v>494842.75951050967</v>
      </c>
    </row>
    <row r="367" spans="2:15" x14ac:dyDescent="0.15">
      <c r="B367" s="1"/>
      <c r="C367" s="1"/>
      <c r="D367" s="11"/>
      <c r="E367" s="11"/>
      <c r="F367" s="11"/>
      <c r="H367" s="48">
        <v>45427</v>
      </c>
      <c r="I367" s="156">
        <f>$D$5*Data!C1270</f>
        <v>-2866200</v>
      </c>
      <c r="J367" s="157">
        <f t="shared" si="20"/>
        <v>72693.025696473531</v>
      </c>
      <c r="K367" s="156">
        <f>$E$5*Data!D1270</f>
        <v>7259000</v>
      </c>
      <c r="L367" s="158">
        <f t="shared" si="21"/>
        <v>248127.95843986567</v>
      </c>
      <c r="M367" s="156">
        <f>$F$5*Data!E1270</f>
        <v>7464000</v>
      </c>
      <c r="N367" s="159">
        <f t="shared" si="22"/>
        <v>175067.86261729189</v>
      </c>
      <c r="O367" s="160">
        <f t="shared" si="23"/>
        <v>495888.84675363114</v>
      </c>
    </row>
    <row r="368" spans="2:15" x14ac:dyDescent="0.15">
      <c r="B368" s="1"/>
      <c r="C368" s="1"/>
      <c r="D368" s="11"/>
      <c r="E368" s="11"/>
      <c r="F368" s="11"/>
      <c r="H368" s="48">
        <v>45428</v>
      </c>
      <c r="I368" s="156">
        <f>$D$5*Data!C1271</f>
        <v>-2862600</v>
      </c>
      <c r="J368" s="157">
        <f t="shared" si="20"/>
        <v>72601.721917076662</v>
      </c>
      <c r="K368" s="156">
        <f>$E$5*Data!D1271</f>
        <v>7535500</v>
      </c>
      <c r="L368" s="158">
        <f t="shared" si="21"/>
        <v>257579.31269095026</v>
      </c>
      <c r="M368" s="156">
        <f>$F$5*Data!E1271</f>
        <v>7409600</v>
      </c>
      <c r="N368" s="159">
        <f t="shared" si="22"/>
        <v>173791.91249317874</v>
      </c>
      <c r="O368" s="160">
        <f t="shared" si="23"/>
        <v>503972.94710120565</v>
      </c>
    </row>
    <row r="369" spans="2:15" x14ac:dyDescent="0.15">
      <c r="B369" s="1"/>
      <c r="C369" s="1"/>
      <c r="D369" s="11"/>
      <c r="E369" s="11"/>
      <c r="F369" s="11"/>
      <c r="H369" s="48">
        <v>45429</v>
      </c>
      <c r="I369" s="156">
        <f>$D$5*Data!C1272</f>
        <v>-2898600</v>
      </c>
      <c r="J369" s="157">
        <f t="shared" si="20"/>
        <v>73514.759711045335</v>
      </c>
      <c r="K369" s="156">
        <f>$E$5*Data!D1272</f>
        <v>7707000</v>
      </c>
      <c r="L369" s="158">
        <f t="shared" si="21"/>
        <v>263441.54507453437</v>
      </c>
      <c r="M369" s="156">
        <f>$F$5*Data!E1272</f>
        <v>7469600</v>
      </c>
      <c r="N369" s="159">
        <f t="shared" si="22"/>
        <v>175199.21042418591</v>
      </c>
      <c r="O369" s="160">
        <f t="shared" si="23"/>
        <v>512155.51520976564</v>
      </c>
    </row>
    <row r="370" spans="2:15" x14ac:dyDescent="0.15">
      <c r="B370" s="1"/>
      <c r="C370" s="1"/>
      <c r="D370" s="11"/>
      <c r="E370" s="11"/>
      <c r="F370" s="11"/>
      <c r="H370" s="48">
        <v>45433</v>
      </c>
      <c r="I370" s="156">
        <f>$D$5*Data!C1273</f>
        <v>-2859000</v>
      </c>
      <c r="J370" s="157">
        <f t="shared" si="20"/>
        <v>72510.418137679793</v>
      </c>
      <c r="K370" s="156">
        <f>$E$5*Data!D1273</f>
        <v>7721000</v>
      </c>
      <c r="L370" s="158">
        <f t="shared" si="21"/>
        <v>263920.09465686773</v>
      </c>
      <c r="M370" s="156">
        <f>$F$5*Data!E1273</f>
        <v>7511200</v>
      </c>
      <c r="N370" s="159">
        <f t="shared" si="22"/>
        <v>176174.93698968421</v>
      </c>
      <c r="O370" s="160">
        <f t="shared" si="23"/>
        <v>512605.44978423172</v>
      </c>
    </row>
    <row r="371" spans="2:15" x14ac:dyDescent="0.15">
      <c r="B371" s="1"/>
      <c r="C371" s="1"/>
      <c r="D371" s="11"/>
      <c r="E371" s="11"/>
      <c r="F371" s="11"/>
      <c r="H371" s="48">
        <v>45434</v>
      </c>
      <c r="I371" s="156">
        <f>$D$5*Data!C1274</f>
        <v>-2851800</v>
      </c>
      <c r="J371" s="157">
        <f t="shared" si="20"/>
        <v>72327.810578886056</v>
      </c>
      <c r="K371" s="156">
        <f>$E$5*Data!D1274</f>
        <v>7749000</v>
      </c>
      <c r="L371" s="158">
        <f t="shared" si="21"/>
        <v>264877.19382153451</v>
      </c>
      <c r="M371" s="156">
        <f>$F$5*Data!E1274</f>
        <v>7452800</v>
      </c>
      <c r="N371" s="159">
        <f t="shared" si="22"/>
        <v>174805.16700350388</v>
      </c>
      <c r="O371" s="160">
        <f t="shared" si="23"/>
        <v>512010.17140392447</v>
      </c>
    </row>
    <row r="372" spans="2:15" x14ac:dyDescent="0.15">
      <c r="B372" s="1"/>
      <c r="C372" s="1"/>
      <c r="D372" s="11"/>
      <c r="E372" s="11"/>
      <c r="F372" s="11"/>
      <c r="H372" s="48">
        <v>45435</v>
      </c>
      <c r="I372" s="156">
        <f>$D$5*Data!C1275</f>
        <v>-2799000</v>
      </c>
      <c r="J372" s="157">
        <f t="shared" si="20"/>
        <v>70988.688481065314</v>
      </c>
      <c r="K372" s="156">
        <f>$E$5*Data!D1275</f>
        <v>7784000</v>
      </c>
      <c r="L372" s="158">
        <f t="shared" si="21"/>
        <v>266073.56777736807</v>
      </c>
      <c r="M372" s="156">
        <f>$F$5*Data!E1275</f>
        <v>7421600</v>
      </c>
      <c r="N372" s="159">
        <f t="shared" si="22"/>
        <v>174073.37207938015</v>
      </c>
      <c r="O372" s="160">
        <f t="shared" si="23"/>
        <v>511135.62833781354</v>
      </c>
    </row>
    <row r="373" spans="2:15" x14ac:dyDescent="0.15">
      <c r="B373" s="1"/>
      <c r="C373" s="1"/>
      <c r="D373" s="11"/>
      <c r="E373" s="11"/>
      <c r="F373" s="11"/>
      <c r="H373" s="48">
        <v>45436</v>
      </c>
      <c r="I373" s="156">
        <f>$D$5*Data!C1276</f>
        <v>-2772600</v>
      </c>
      <c r="J373" s="157">
        <f t="shared" si="20"/>
        <v>70319.127432154943</v>
      </c>
      <c r="K373" s="156">
        <f>$E$5*Data!D1276</f>
        <v>7843500</v>
      </c>
      <c r="L373" s="158">
        <f t="shared" si="21"/>
        <v>268107.40350228496</v>
      </c>
      <c r="M373" s="156">
        <f>$F$5*Data!E1276</f>
        <v>7339200</v>
      </c>
      <c r="N373" s="159">
        <f t="shared" si="22"/>
        <v>172140.682920797</v>
      </c>
      <c r="O373" s="160">
        <f t="shared" si="23"/>
        <v>510567.21385523689</v>
      </c>
    </row>
    <row r="374" spans="2:15" x14ac:dyDescent="0.15">
      <c r="B374" s="1"/>
      <c r="C374" s="1"/>
      <c r="D374" s="11"/>
      <c r="E374" s="11"/>
      <c r="F374" s="11"/>
      <c r="H374" s="48">
        <v>45440</v>
      </c>
      <c r="I374" s="156">
        <f>$D$5*Data!C1277</f>
        <v>-2749200</v>
      </c>
      <c r="J374" s="157">
        <f t="shared" si="20"/>
        <v>69725.652866075296</v>
      </c>
      <c r="K374" s="156">
        <f>$E$5*Data!D1277</f>
        <v>7826000</v>
      </c>
      <c r="L374" s="158">
        <f t="shared" si="21"/>
        <v>267509.21652436821</v>
      </c>
      <c r="M374" s="156">
        <f>$F$5*Data!E1277</f>
        <v>7288800</v>
      </c>
      <c r="N374" s="159">
        <f t="shared" si="22"/>
        <v>170958.55265875097</v>
      </c>
      <c r="O374" s="160">
        <f t="shared" si="23"/>
        <v>508193.42204919446</v>
      </c>
    </row>
    <row r="375" spans="2:15" x14ac:dyDescent="0.15">
      <c r="B375" s="1"/>
      <c r="C375" s="1"/>
      <c r="D375" s="11"/>
      <c r="E375" s="11"/>
      <c r="F375" s="11"/>
      <c r="H375" s="48">
        <v>45441</v>
      </c>
      <c r="I375" s="156">
        <f>$D$5*Data!C1278</f>
        <v>-2735400</v>
      </c>
      <c r="J375" s="157">
        <f t="shared" si="20"/>
        <v>69375.655045053965</v>
      </c>
      <c r="K375" s="156">
        <f>$E$5*Data!D1278</f>
        <v>7934500</v>
      </c>
      <c r="L375" s="158">
        <f t="shared" si="21"/>
        <v>271217.97578745201</v>
      </c>
      <c r="M375" s="156">
        <f>$F$5*Data!E1278</f>
        <v>7240800</v>
      </c>
      <c r="N375" s="159">
        <f t="shared" si="22"/>
        <v>169832.71431394521</v>
      </c>
      <c r="O375" s="160">
        <f t="shared" si="23"/>
        <v>510426.3451464512</v>
      </c>
    </row>
    <row r="376" spans="2:15" x14ac:dyDescent="0.15">
      <c r="B376" s="1"/>
      <c r="C376" s="1"/>
      <c r="D376" s="11"/>
      <c r="E376" s="11"/>
      <c r="F376" s="11"/>
      <c r="H376" s="48">
        <v>45442</v>
      </c>
      <c r="I376" s="156">
        <f>$D$5*Data!C1279</f>
        <v>-2824200</v>
      </c>
      <c r="J376" s="157">
        <f t="shared" si="20"/>
        <v>71627.814936843395</v>
      </c>
      <c r="K376" s="156">
        <f>$E$5*Data!D1279</f>
        <v>7850500</v>
      </c>
      <c r="L376" s="158">
        <f t="shared" si="21"/>
        <v>268346.67829345167</v>
      </c>
      <c r="M376" s="156">
        <f>$F$5*Data!E1279</f>
        <v>7298400</v>
      </c>
      <c r="N376" s="159">
        <f t="shared" si="22"/>
        <v>171183.72032771213</v>
      </c>
      <c r="O376" s="160">
        <f t="shared" si="23"/>
        <v>511158.21355800721</v>
      </c>
    </row>
    <row r="377" spans="2:15" x14ac:dyDescent="0.15">
      <c r="B377" s="1"/>
      <c r="C377" s="1"/>
      <c r="D377" s="11"/>
      <c r="E377" s="11"/>
      <c r="F377" s="11"/>
      <c r="H377" s="48">
        <v>45443</v>
      </c>
      <c r="I377" s="156">
        <f>$D$5*Data!C1280</f>
        <v>-2866800</v>
      </c>
      <c r="J377" s="157">
        <f t="shared" si="20"/>
        <v>72708.242993039676</v>
      </c>
      <c r="K377" s="156">
        <f>$E$5*Data!D1280</f>
        <v>8029000</v>
      </c>
      <c r="L377" s="158">
        <f t="shared" si="21"/>
        <v>274448.18546820246</v>
      </c>
      <c r="M377" s="156">
        <f>$F$5*Data!E1280</f>
        <v>7453600</v>
      </c>
      <c r="N377" s="159">
        <f t="shared" si="22"/>
        <v>174823.93097591732</v>
      </c>
      <c r="O377" s="160">
        <f t="shared" si="23"/>
        <v>521980.35943715944</v>
      </c>
    </row>
    <row r="378" spans="2:15" x14ac:dyDescent="0.15">
      <c r="B378" s="1"/>
      <c r="C378" s="1"/>
      <c r="D378" s="11"/>
      <c r="E378" s="11"/>
      <c r="F378" s="11"/>
      <c r="H378" s="48">
        <v>45446</v>
      </c>
      <c r="I378" s="156">
        <f>$D$5*Data!C1281</f>
        <v>-2893800</v>
      </c>
      <c r="J378" s="157">
        <f t="shared" si="20"/>
        <v>73393.021338516191</v>
      </c>
      <c r="K378" s="156">
        <f>$E$5*Data!D1281</f>
        <v>7948500</v>
      </c>
      <c r="L378" s="158">
        <f t="shared" si="21"/>
        <v>271696.52536978544</v>
      </c>
      <c r="M378" s="156">
        <f>$F$5*Data!E1281</f>
        <v>7418400</v>
      </c>
      <c r="N378" s="159">
        <f t="shared" si="22"/>
        <v>173998.31618972647</v>
      </c>
      <c r="O378" s="160">
        <f t="shared" si="23"/>
        <v>519087.86289802811</v>
      </c>
    </row>
    <row r="379" spans="2:15" x14ac:dyDescent="0.15">
      <c r="B379" s="1"/>
      <c r="C379" s="1"/>
      <c r="D379" s="11"/>
      <c r="E379" s="11"/>
      <c r="F379" s="11"/>
      <c r="H379" s="48">
        <v>45447</v>
      </c>
      <c r="I379" s="156">
        <f>$D$5*Data!C1282</f>
        <v>-2928000</v>
      </c>
      <c r="J379" s="157">
        <f t="shared" si="20"/>
        <v>74260.40724278643</v>
      </c>
      <c r="K379" s="156">
        <f>$E$5*Data!D1282</f>
        <v>7808500</v>
      </c>
      <c r="L379" s="158">
        <f t="shared" si="21"/>
        <v>266911.02954645146</v>
      </c>
      <c r="M379" s="156">
        <f>$F$5*Data!E1282</f>
        <v>7418400</v>
      </c>
      <c r="N379" s="159">
        <f t="shared" si="22"/>
        <v>173998.31618972647</v>
      </c>
      <c r="O379" s="160">
        <f t="shared" si="23"/>
        <v>515169.75297896436</v>
      </c>
    </row>
    <row r="380" spans="2:15" x14ac:dyDescent="0.15">
      <c r="B380" s="1"/>
      <c r="C380" s="1"/>
      <c r="D380" s="11"/>
      <c r="E380" s="11"/>
      <c r="F380" s="11"/>
      <c r="H380" s="48">
        <v>45448</v>
      </c>
      <c r="I380" s="156">
        <f>$D$5*Data!C1283</f>
        <v>-2931600</v>
      </c>
      <c r="J380" s="157">
        <f t="shared" si="20"/>
        <v>74351.711022183299</v>
      </c>
      <c r="K380" s="156">
        <f>$E$5*Data!D1283</f>
        <v>7896000</v>
      </c>
      <c r="L380" s="158">
        <f t="shared" si="21"/>
        <v>269901.9644360352</v>
      </c>
      <c r="M380" s="156">
        <f>$F$5*Data!E1283</f>
        <v>7560000</v>
      </c>
      <c r="N380" s="159">
        <f t="shared" si="22"/>
        <v>177319.53930690337</v>
      </c>
      <c r="O380" s="160">
        <f t="shared" si="23"/>
        <v>521573.21476512187</v>
      </c>
    </row>
    <row r="381" spans="2:15" x14ac:dyDescent="0.15">
      <c r="B381" s="1"/>
      <c r="C381" s="1"/>
      <c r="D381" s="11"/>
      <c r="E381" s="11"/>
      <c r="F381" s="11"/>
      <c r="H381" s="48">
        <v>45449</v>
      </c>
      <c r="I381" s="156">
        <f>$D$5*Data!C1284</f>
        <v>-2950200</v>
      </c>
      <c r="J381" s="157">
        <f t="shared" si="20"/>
        <v>74823.447215733788</v>
      </c>
      <c r="K381" s="156">
        <f>$E$5*Data!D1284</f>
        <v>7917000</v>
      </c>
      <c r="L381" s="158">
        <f t="shared" si="21"/>
        <v>270619.78880953527</v>
      </c>
      <c r="M381" s="156">
        <f>$F$5*Data!E1284</f>
        <v>7599200</v>
      </c>
      <c r="N381" s="159">
        <f t="shared" si="22"/>
        <v>178238.9739551614</v>
      </c>
      <c r="O381" s="160">
        <f t="shared" si="23"/>
        <v>523682.20998043043</v>
      </c>
    </row>
    <row r="382" spans="2:15" x14ac:dyDescent="0.15">
      <c r="B382" s="1"/>
      <c r="C382" s="1"/>
      <c r="D382" s="11"/>
      <c r="E382" s="11"/>
      <c r="F382" s="11"/>
      <c r="H382" s="48">
        <v>45450</v>
      </c>
      <c r="I382" s="156">
        <f>$D$5*Data!C1285</f>
        <v>-2940600</v>
      </c>
      <c r="J382" s="157">
        <f t="shared" si="20"/>
        <v>74579.970470675486</v>
      </c>
      <c r="K382" s="156">
        <f>$E$5*Data!D1285</f>
        <v>7955500</v>
      </c>
      <c r="L382" s="158">
        <f t="shared" si="21"/>
        <v>271935.80016095215</v>
      </c>
      <c r="M382" s="156">
        <f>$F$5*Data!E1285</f>
        <v>7596000</v>
      </c>
      <c r="N382" s="159">
        <f t="shared" si="22"/>
        <v>178163.91806550766</v>
      </c>
      <c r="O382" s="160">
        <f t="shared" si="23"/>
        <v>524679.68869713531</v>
      </c>
    </row>
    <row r="383" spans="2:15" x14ac:dyDescent="0.15">
      <c r="B383" s="1"/>
      <c r="C383" s="1"/>
      <c r="D383" s="11"/>
      <c r="E383" s="11"/>
      <c r="F383" s="11"/>
      <c r="H383" s="48">
        <v>45453</v>
      </c>
      <c r="I383" s="156">
        <f>$D$5*Data!C1286</f>
        <v>-2868000</v>
      </c>
      <c r="J383" s="157">
        <f t="shared" si="20"/>
        <v>72738.677586171965</v>
      </c>
      <c r="K383" s="156">
        <f>$E$5*Data!D1286</f>
        <v>7857500</v>
      </c>
      <c r="L383" s="158">
        <f t="shared" si="21"/>
        <v>268585.95308461838</v>
      </c>
      <c r="M383" s="156">
        <f>$F$5*Data!E1286</f>
        <v>7544000</v>
      </c>
      <c r="N383" s="159">
        <f t="shared" si="22"/>
        <v>176944.25985863479</v>
      </c>
      <c r="O383" s="160">
        <f t="shared" si="23"/>
        <v>518268.89052942512</v>
      </c>
    </row>
    <row r="384" spans="2:15" x14ac:dyDescent="0.15">
      <c r="B384" s="1"/>
      <c r="C384" s="1"/>
      <c r="D384" s="11"/>
      <c r="E384" s="11"/>
      <c r="F384" s="11"/>
      <c r="H384" s="48">
        <v>45454</v>
      </c>
      <c r="I384" s="156">
        <f>$D$5*Data!C1287</f>
        <v>-2838000</v>
      </c>
      <c r="J384" s="157">
        <f t="shared" si="20"/>
        <v>71977.812757864725</v>
      </c>
      <c r="K384" s="156">
        <f>$E$5*Data!D1287</f>
        <v>7805000</v>
      </c>
      <c r="L384" s="158">
        <f t="shared" si="21"/>
        <v>266791.39215086814</v>
      </c>
      <c r="M384" s="156">
        <f>$F$5*Data!E1287</f>
        <v>7526400</v>
      </c>
      <c r="N384" s="159">
        <f t="shared" si="22"/>
        <v>176531.45246553936</v>
      </c>
      <c r="O384" s="160">
        <f t="shared" si="23"/>
        <v>515300.65737427224</v>
      </c>
    </row>
    <row r="385" spans="2:15" x14ac:dyDescent="0.15">
      <c r="B385" s="1"/>
      <c r="C385" s="1"/>
      <c r="D385" s="11"/>
      <c r="E385" s="11"/>
      <c r="F385" s="11"/>
      <c r="H385" s="48">
        <v>45455</v>
      </c>
      <c r="I385" s="156">
        <f>$D$5*Data!C1288</f>
        <v>-2848200</v>
      </c>
      <c r="J385" s="157">
        <f t="shared" si="20"/>
        <v>72236.506799489187</v>
      </c>
      <c r="K385" s="156">
        <f>$E$5*Data!D1288</f>
        <v>7843500</v>
      </c>
      <c r="L385" s="158">
        <f t="shared" si="21"/>
        <v>268107.40350228496</v>
      </c>
      <c r="M385" s="156">
        <f>$F$5*Data!E1288</f>
        <v>7572800</v>
      </c>
      <c r="N385" s="159">
        <f t="shared" si="22"/>
        <v>177619.76286551825</v>
      </c>
      <c r="O385" s="160">
        <f t="shared" si="23"/>
        <v>517963.67316729244</v>
      </c>
    </row>
    <row r="386" spans="2:15" x14ac:dyDescent="0.15">
      <c r="B386" s="1"/>
      <c r="C386" s="1"/>
      <c r="D386" s="11"/>
      <c r="E386" s="11"/>
      <c r="F386" s="11"/>
      <c r="H386" s="48">
        <v>45456</v>
      </c>
      <c r="I386" s="156">
        <f>$D$5*Data!C1289</f>
        <v>-2853000</v>
      </c>
      <c r="J386" s="157">
        <f t="shared" si="20"/>
        <v>72358.245172018331</v>
      </c>
      <c r="K386" s="156">
        <f>$E$5*Data!D1289</f>
        <v>7742000</v>
      </c>
      <c r="L386" s="158">
        <f t="shared" si="21"/>
        <v>264637.91903036786</v>
      </c>
      <c r="M386" s="156">
        <f>$F$5*Data!E1289</f>
        <v>7540800</v>
      </c>
      <c r="N386" s="159">
        <f t="shared" si="22"/>
        <v>176869.20396898108</v>
      </c>
      <c r="O386" s="160">
        <f t="shared" si="23"/>
        <v>513865.36817136721</v>
      </c>
    </row>
    <row r="387" spans="2:15" x14ac:dyDescent="0.15">
      <c r="B387" s="1"/>
      <c r="C387" s="1"/>
      <c r="D387" s="11"/>
      <c r="E387" s="11"/>
      <c r="F387" s="11"/>
      <c r="H387" s="48">
        <v>45457</v>
      </c>
      <c r="I387" s="156">
        <f>$D$5*Data!C1290</f>
        <v>-2858400</v>
      </c>
      <c r="J387" s="157">
        <f t="shared" si="20"/>
        <v>72495.200841113634</v>
      </c>
      <c r="K387" s="156">
        <f>$E$5*Data!D1290</f>
        <v>7623000</v>
      </c>
      <c r="L387" s="158">
        <f t="shared" si="21"/>
        <v>260570.24758053399</v>
      </c>
      <c r="M387" s="156">
        <f>$F$5*Data!E1290</f>
        <v>7600800</v>
      </c>
      <c r="N387" s="159">
        <f t="shared" si="22"/>
        <v>178276.50189998824</v>
      </c>
      <c r="O387" s="160">
        <f t="shared" si="23"/>
        <v>511341.95032163587</v>
      </c>
    </row>
    <row r="388" spans="2:15" x14ac:dyDescent="0.15">
      <c r="B388" s="1"/>
      <c r="C388" s="1"/>
      <c r="D388" s="11"/>
      <c r="E388" s="11"/>
      <c r="F388" s="11"/>
      <c r="H388" s="48">
        <v>45460</v>
      </c>
      <c r="I388" s="156">
        <f>$D$5*Data!C1291</f>
        <v>-2853000</v>
      </c>
      <c r="J388" s="157">
        <f t="shared" si="20"/>
        <v>72358.245172018331</v>
      </c>
      <c r="K388" s="156">
        <f>$E$5*Data!D1291</f>
        <v>7710500</v>
      </c>
      <c r="L388" s="158">
        <f t="shared" si="21"/>
        <v>263561.1824701177</v>
      </c>
      <c r="M388" s="156">
        <f>$F$5*Data!E1291</f>
        <v>7483200.0000000009</v>
      </c>
      <c r="N388" s="159">
        <f t="shared" si="22"/>
        <v>175518.19795521421</v>
      </c>
      <c r="O388" s="160">
        <f t="shared" si="23"/>
        <v>511437.62559735018</v>
      </c>
    </row>
    <row r="389" spans="2:15" x14ac:dyDescent="0.15">
      <c r="B389" s="1"/>
      <c r="C389" s="1"/>
      <c r="D389" s="11"/>
      <c r="E389" s="11"/>
      <c r="F389" s="11"/>
      <c r="H389" s="48">
        <v>45461</v>
      </c>
      <c r="I389" s="156">
        <f>$D$5*Data!C1292</f>
        <v>-2847000</v>
      </c>
      <c r="J389" s="157">
        <f t="shared" si="20"/>
        <v>72206.072206356897</v>
      </c>
      <c r="K389" s="156">
        <f>$E$5*Data!D1292</f>
        <v>7787500</v>
      </c>
      <c r="L389" s="158">
        <f t="shared" si="21"/>
        <v>266193.20517295139</v>
      </c>
      <c r="M389" s="156">
        <f>$F$5*Data!E1292</f>
        <v>7452000</v>
      </c>
      <c r="N389" s="159">
        <f t="shared" si="22"/>
        <v>174786.40303109045</v>
      </c>
      <c r="O389" s="160">
        <f t="shared" si="23"/>
        <v>513185.68041039875</v>
      </c>
    </row>
    <row r="390" spans="2:15" x14ac:dyDescent="0.15">
      <c r="B390" s="1"/>
      <c r="C390" s="1"/>
      <c r="D390" s="11"/>
      <c r="E390" s="11"/>
      <c r="F390" s="11"/>
      <c r="H390" s="48">
        <v>45463</v>
      </c>
      <c r="I390" s="156">
        <f>$D$5*Data!C1293</f>
        <v>-2847000</v>
      </c>
      <c r="J390" s="157">
        <f t="shared" ref="J390:J453" si="24">I390*$D$4*_xlfn.NORM.S.INV(0.01)</f>
        <v>72206.072206356897</v>
      </c>
      <c r="K390" s="156">
        <f>$E$5*Data!D1293</f>
        <v>7920500</v>
      </c>
      <c r="L390" s="158">
        <f t="shared" ref="L390:L453" si="25">K390*$E$4*_xlfn.NORM.S.INV(0.99)</f>
        <v>270739.42620511865</v>
      </c>
      <c r="M390" s="156">
        <f>$F$5*Data!E1293</f>
        <v>7546400</v>
      </c>
      <c r="N390" s="159">
        <f t="shared" ref="N390:N453" si="26">M390*$F$4*_xlfn.NORM.S.INV(0.99)</f>
        <v>177000.55177587506</v>
      </c>
      <c r="O390" s="160">
        <f t="shared" ref="O390:O453" si="27">N390+L390+J390</f>
        <v>519946.0501873506</v>
      </c>
    </row>
    <row r="391" spans="2:15" x14ac:dyDescent="0.15">
      <c r="B391" s="1"/>
      <c r="C391" s="1"/>
      <c r="D391" s="11"/>
      <c r="E391" s="11"/>
      <c r="F391" s="11"/>
      <c r="H391" s="48">
        <v>45464</v>
      </c>
      <c r="I391" s="156">
        <f>$D$5*Data!C1294</f>
        <v>-2811000</v>
      </c>
      <c r="J391" s="157">
        <f t="shared" si="24"/>
        <v>71293.03441238821</v>
      </c>
      <c r="K391" s="156">
        <f>$E$5*Data!D1294</f>
        <v>7871500</v>
      </c>
      <c r="L391" s="158">
        <f t="shared" si="25"/>
        <v>269064.50266695174</v>
      </c>
      <c r="M391" s="156">
        <f>$F$5*Data!E1294</f>
        <v>7519200</v>
      </c>
      <c r="N391" s="159">
        <f t="shared" si="26"/>
        <v>176362.5767138185</v>
      </c>
      <c r="O391" s="160">
        <f t="shared" si="27"/>
        <v>516720.11379315844</v>
      </c>
    </row>
    <row r="392" spans="2:15" x14ac:dyDescent="0.15">
      <c r="B392" s="1"/>
      <c r="C392" s="1"/>
      <c r="D392" s="11"/>
      <c r="E392" s="11"/>
      <c r="F392" s="11"/>
      <c r="H392" s="48">
        <v>45467</v>
      </c>
      <c r="I392" s="156">
        <f>$D$5*Data!C1295</f>
        <v>-2840400</v>
      </c>
      <c r="J392" s="157">
        <f t="shared" si="24"/>
        <v>72038.681944129305</v>
      </c>
      <c r="K392" s="156">
        <f>$E$5*Data!D1295</f>
        <v>7917000</v>
      </c>
      <c r="L392" s="158">
        <f t="shared" si="25"/>
        <v>270619.78880953527</v>
      </c>
      <c r="M392" s="156">
        <f>$F$5*Data!E1295</f>
        <v>7680800</v>
      </c>
      <c r="N392" s="159">
        <f t="shared" si="26"/>
        <v>180152.89914133115</v>
      </c>
      <c r="O392" s="160">
        <f t="shared" si="27"/>
        <v>522811.3698949957</v>
      </c>
    </row>
    <row r="393" spans="2:15" x14ac:dyDescent="0.15">
      <c r="B393" s="1"/>
      <c r="C393" s="1"/>
      <c r="D393" s="11"/>
      <c r="E393" s="11"/>
      <c r="F393" s="11"/>
      <c r="H393" s="48">
        <v>45468</v>
      </c>
      <c r="I393" s="156">
        <f>$D$5*Data!C1296</f>
        <v>-2817000</v>
      </c>
      <c r="J393" s="157">
        <f t="shared" si="24"/>
        <v>71445.207378049658</v>
      </c>
      <c r="K393" s="156">
        <f>$E$5*Data!D1296</f>
        <v>7871500</v>
      </c>
      <c r="L393" s="158">
        <f t="shared" si="25"/>
        <v>269064.50266695174</v>
      </c>
      <c r="M393" s="156">
        <f>$F$5*Data!E1296</f>
        <v>7671200</v>
      </c>
      <c r="N393" s="159">
        <f t="shared" si="26"/>
        <v>179927.73147237001</v>
      </c>
      <c r="O393" s="160">
        <f t="shared" si="27"/>
        <v>520437.44151737139</v>
      </c>
    </row>
    <row r="394" spans="2:15" x14ac:dyDescent="0.15">
      <c r="B394" s="1"/>
      <c r="C394" s="1"/>
      <c r="D394" s="11"/>
      <c r="E394" s="11"/>
      <c r="F394" s="11"/>
      <c r="H394" s="48">
        <v>45469</v>
      </c>
      <c r="I394" s="156">
        <f>$D$5*Data!C1297</f>
        <v>-2787000</v>
      </c>
      <c r="J394" s="157">
        <f t="shared" si="24"/>
        <v>70684.342549742418</v>
      </c>
      <c r="K394" s="156">
        <f>$E$5*Data!D1297</f>
        <v>7805000</v>
      </c>
      <c r="L394" s="158">
        <f t="shared" si="25"/>
        <v>266791.39215086814</v>
      </c>
      <c r="M394" s="156">
        <f>$F$5*Data!E1297</f>
        <v>7674400.0000000009</v>
      </c>
      <c r="N394" s="159">
        <f t="shared" si="26"/>
        <v>180002.78736202372</v>
      </c>
      <c r="O394" s="160">
        <f t="shared" si="27"/>
        <v>517478.52206263429</v>
      </c>
    </row>
    <row r="395" spans="2:15" x14ac:dyDescent="0.15">
      <c r="B395" s="1"/>
      <c r="C395" s="1"/>
      <c r="D395" s="11"/>
      <c r="E395" s="11"/>
      <c r="F395" s="11"/>
      <c r="H395" s="48">
        <v>45470</v>
      </c>
      <c r="I395" s="156">
        <f>$D$5*Data!C1298</f>
        <v>-2764200</v>
      </c>
      <c r="J395" s="157">
        <f t="shared" si="24"/>
        <v>70106.085280228916</v>
      </c>
      <c r="K395" s="156">
        <f>$E$5*Data!D1298</f>
        <v>7822500</v>
      </c>
      <c r="L395" s="158">
        <f t="shared" si="25"/>
        <v>267389.57912878488</v>
      </c>
      <c r="M395" s="156">
        <f>$F$5*Data!E1298</f>
        <v>7636000</v>
      </c>
      <c r="N395" s="159">
        <f t="shared" si="26"/>
        <v>179102.1166861791</v>
      </c>
      <c r="O395" s="160">
        <f t="shared" si="27"/>
        <v>516597.78109519294</v>
      </c>
    </row>
    <row r="396" spans="2:15" x14ac:dyDescent="0.15">
      <c r="B396" s="1"/>
      <c r="C396" s="1"/>
      <c r="D396" s="11"/>
      <c r="E396" s="11"/>
      <c r="F396" s="11"/>
      <c r="H396" s="48">
        <v>45471</v>
      </c>
      <c r="I396" s="156">
        <f>$D$5*Data!C1299</f>
        <v>-2751600</v>
      </c>
      <c r="J396" s="157">
        <f t="shared" si="24"/>
        <v>69786.522052339875</v>
      </c>
      <c r="K396" s="156">
        <f>$E$5*Data!D1299</f>
        <v>7805000</v>
      </c>
      <c r="L396" s="158">
        <f t="shared" si="25"/>
        <v>266791.39215086814</v>
      </c>
      <c r="M396" s="156">
        <f>$F$5*Data!E1299</f>
        <v>7693600</v>
      </c>
      <c r="N396" s="159">
        <f t="shared" si="26"/>
        <v>180453.12269994602</v>
      </c>
      <c r="O396" s="160">
        <f t="shared" si="27"/>
        <v>517031.03690315399</v>
      </c>
    </row>
    <row r="397" spans="2:15" x14ac:dyDescent="0.15">
      <c r="B397" s="1"/>
      <c r="C397" s="1"/>
      <c r="D397" s="11"/>
      <c r="E397" s="11"/>
      <c r="F397" s="11"/>
      <c r="H397" s="48">
        <v>45474</v>
      </c>
      <c r="I397" s="156">
        <f>$D$5*Data!C1300</f>
        <v>-2756400</v>
      </c>
      <c r="J397" s="157">
        <f t="shared" si="24"/>
        <v>69908.260424869033</v>
      </c>
      <c r="K397" s="156">
        <f>$E$5*Data!D1300</f>
        <v>7868000</v>
      </c>
      <c r="L397" s="158">
        <f t="shared" si="25"/>
        <v>268944.86527136841</v>
      </c>
      <c r="M397" s="156">
        <f>$F$5*Data!E1300</f>
        <v>7737600</v>
      </c>
      <c r="N397" s="159">
        <f t="shared" si="26"/>
        <v>181485.14118268457</v>
      </c>
      <c r="O397" s="160">
        <f t="shared" si="27"/>
        <v>520338.266878922</v>
      </c>
    </row>
    <row r="398" spans="2:15" x14ac:dyDescent="0.15">
      <c r="B398" s="1"/>
      <c r="C398" s="1"/>
      <c r="D398" s="11"/>
      <c r="E398" s="11"/>
      <c r="F398" s="11"/>
      <c r="H398" s="48">
        <v>45475</v>
      </c>
      <c r="I398" s="156">
        <f>$D$5*Data!C1301</f>
        <v>-2775600</v>
      </c>
      <c r="J398" s="157">
        <f t="shared" si="24"/>
        <v>70395.213914985667</v>
      </c>
      <c r="K398" s="156">
        <f>$E$5*Data!D1301</f>
        <v>7556500</v>
      </c>
      <c r="L398" s="158">
        <f t="shared" si="25"/>
        <v>258297.13706445033</v>
      </c>
      <c r="M398" s="156">
        <f>$F$5*Data!E1301</f>
        <v>7716799.9999999991</v>
      </c>
      <c r="N398" s="159">
        <f t="shared" si="26"/>
        <v>180997.27789993543</v>
      </c>
      <c r="O398" s="160">
        <f t="shared" si="27"/>
        <v>509689.62887937145</v>
      </c>
    </row>
    <row r="399" spans="2:15" x14ac:dyDescent="0.15">
      <c r="B399" s="1"/>
      <c r="C399" s="1"/>
      <c r="D399" s="11"/>
      <c r="E399" s="11"/>
      <c r="F399" s="11"/>
      <c r="H399" s="48">
        <v>45476</v>
      </c>
      <c r="I399" s="156">
        <f>$D$5*Data!C1302</f>
        <v>-2776800</v>
      </c>
      <c r="J399" s="157">
        <f t="shared" si="24"/>
        <v>70425.648508117956</v>
      </c>
      <c r="K399" s="156">
        <f>$E$5*Data!D1302</f>
        <v>7497000</v>
      </c>
      <c r="L399" s="158">
        <f t="shared" si="25"/>
        <v>256263.30133953341</v>
      </c>
      <c r="M399" s="156">
        <f>$F$5*Data!E1302</f>
        <v>7688800</v>
      </c>
      <c r="N399" s="159">
        <f t="shared" si="26"/>
        <v>180340.53886546544</v>
      </c>
      <c r="O399" s="160">
        <f t="shared" si="27"/>
        <v>507029.48871311679</v>
      </c>
    </row>
    <row r="400" spans="2:15" x14ac:dyDescent="0.15">
      <c r="B400" s="1"/>
      <c r="C400" s="1"/>
      <c r="D400" s="11"/>
      <c r="E400" s="11"/>
      <c r="F400" s="11"/>
      <c r="H400" s="48">
        <v>45478</v>
      </c>
      <c r="I400" s="156">
        <f>$D$5*Data!C1303</f>
        <v>-2776800</v>
      </c>
      <c r="J400" s="157">
        <f t="shared" si="24"/>
        <v>70425.648508117956</v>
      </c>
      <c r="K400" s="156">
        <f>$E$5*Data!D1303</f>
        <v>7518000</v>
      </c>
      <c r="L400" s="158">
        <f t="shared" si="25"/>
        <v>256981.12571303351</v>
      </c>
      <c r="M400" s="156">
        <f>$F$5*Data!E1303</f>
        <v>7728800</v>
      </c>
      <c r="N400" s="159">
        <f t="shared" si="26"/>
        <v>181278.73748613687</v>
      </c>
      <c r="O400" s="160">
        <f t="shared" si="27"/>
        <v>508685.51170728833</v>
      </c>
    </row>
    <row r="401" spans="2:15" x14ac:dyDescent="0.15">
      <c r="B401" s="1"/>
      <c r="C401" s="1"/>
      <c r="D401" s="11"/>
      <c r="E401" s="11"/>
      <c r="F401" s="11"/>
      <c r="H401" s="48">
        <v>45481</v>
      </c>
      <c r="I401" s="156">
        <f>$D$5*Data!C1304</f>
        <v>-2785200</v>
      </c>
      <c r="J401" s="157">
        <f t="shared" si="24"/>
        <v>70638.690660043983</v>
      </c>
      <c r="K401" s="156">
        <f>$E$5*Data!D1304</f>
        <v>7714000</v>
      </c>
      <c r="L401" s="158">
        <f t="shared" si="25"/>
        <v>263680.81986570102</v>
      </c>
      <c r="M401" s="156">
        <f>$F$5*Data!E1304</f>
        <v>7777600</v>
      </c>
      <c r="N401" s="159">
        <f t="shared" si="26"/>
        <v>182423.33980335604</v>
      </c>
      <c r="O401" s="160">
        <f t="shared" si="27"/>
        <v>516742.85032910103</v>
      </c>
    </row>
    <row r="402" spans="2:15" x14ac:dyDescent="0.15">
      <c r="B402" s="1"/>
      <c r="C402" s="1"/>
      <c r="D402" s="11"/>
      <c r="E402" s="11"/>
      <c r="F402" s="11"/>
      <c r="H402" s="48">
        <v>45482</v>
      </c>
      <c r="I402" s="156">
        <f>$D$5*Data!C1305</f>
        <v>-2776800</v>
      </c>
      <c r="J402" s="157">
        <f t="shared" si="24"/>
        <v>70425.648508117956</v>
      </c>
      <c r="K402" s="156">
        <f>$E$5*Data!D1305</f>
        <v>7724500</v>
      </c>
      <c r="L402" s="158">
        <f t="shared" si="25"/>
        <v>264039.73205245112</v>
      </c>
      <c r="M402" s="156">
        <f>$F$5*Data!E1305</f>
        <v>7767200</v>
      </c>
      <c r="N402" s="159">
        <f t="shared" si="26"/>
        <v>182179.40816198144</v>
      </c>
      <c r="O402" s="160">
        <f t="shared" si="27"/>
        <v>516644.7887225505</v>
      </c>
    </row>
    <row r="403" spans="2:15" x14ac:dyDescent="0.15">
      <c r="B403" s="1"/>
      <c r="C403" s="1"/>
      <c r="D403" s="11"/>
      <c r="E403" s="11"/>
      <c r="F403" s="11"/>
      <c r="H403" s="48">
        <v>45483</v>
      </c>
      <c r="I403" s="156">
        <f>$D$5*Data!C1306</f>
        <v>-2799000</v>
      </c>
      <c r="J403" s="157">
        <f t="shared" si="24"/>
        <v>70988.688481065314</v>
      </c>
      <c r="K403" s="156">
        <f>$E$5*Data!D1306</f>
        <v>7749000</v>
      </c>
      <c r="L403" s="158">
        <f t="shared" si="25"/>
        <v>264877.19382153451</v>
      </c>
      <c r="M403" s="156">
        <f>$F$5*Data!E1306</f>
        <v>7864000</v>
      </c>
      <c r="N403" s="159">
        <f t="shared" si="26"/>
        <v>184449.84882400636</v>
      </c>
      <c r="O403" s="160">
        <f t="shared" si="27"/>
        <v>520315.73112660623</v>
      </c>
    </row>
    <row r="404" spans="2:15" x14ac:dyDescent="0.15">
      <c r="B404" s="1"/>
      <c r="C404" s="1"/>
      <c r="D404" s="11"/>
      <c r="E404" s="11"/>
      <c r="F404" s="11"/>
      <c r="H404" s="48">
        <v>45484</v>
      </c>
      <c r="I404" s="156">
        <f>$D$5*Data!C1307</f>
        <v>-2809800</v>
      </c>
      <c r="J404" s="157">
        <f t="shared" si="24"/>
        <v>71262.59981925592</v>
      </c>
      <c r="K404" s="156">
        <f>$E$5*Data!D1307</f>
        <v>7742000</v>
      </c>
      <c r="L404" s="158">
        <f t="shared" si="25"/>
        <v>264637.91903036786</v>
      </c>
      <c r="M404" s="156">
        <f>$F$5*Data!E1307</f>
        <v>7942400</v>
      </c>
      <c r="N404" s="159">
        <f t="shared" si="26"/>
        <v>186288.71812052239</v>
      </c>
      <c r="O404" s="160">
        <f t="shared" si="27"/>
        <v>522189.23697014619</v>
      </c>
    </row>
    <row r="405" spans="2:15" x14ac:dyDescent="0.15">
      <c r="B405" s="1"/>
      <c r="C405" s="1"/>
      <c r="D405" s="11"/>
      <c r="E405" s="11"/>
      <c r="F405" s="11"/>
      <c r="H405" s="48">
        <v>45485</v>
      </c>
      <c r="I405" s="156">
        <f>$D$5*Data!C1308</f>
        <v>-2839800</v>
      </c>
      <c r="J405" s="157">
        <f t="shared" si="24"/>
        <v>72023.46464756316</v>
      </c>
      <c r="K405" s="156">
        <f>$E$5*Data!D1308</f>
        <v>7756000</v>
      </c>
      <c r="L405" s="158">
        <f t="shared" si="25"/>
        <v>265116.46861270122</v>
      </c>
      <c r="M405" s="156">
        <f>$F$5*Data!E1308</f>
        <v>8004800</v>
      </c>
      <c r="N405" s="159">
        <f t="shared" si="26"/>
        <v>187752.30796876986</v>
      </c>
      <c r="O405" s="160">
        <f t="shared" si="27"/>
        <v>524892.24122903426</v>
      </c>
    </row>
    <row r="406" spans="2:15" x14ac:dyDescent="0.15">
      <c r="B406" s="1"/>
      <c r="C406" s="1"/>
      <c r="D406" s="11"/>
      <c r="E406" s="11"/>
      <c r="F406" s="11"/>
      <c r="H406" s="48">
        <v>45488</v>
      </c>
      <c r="I406" s="156">
        <f>$D$5*Data!C1309</f>
        <v>-2794200</v>
      </c>
      <c r="J406" s="157">
        <f t="shared" si="24"/>
        <v>70866.950108536155</v>
      </c>
      <c r="K406" s="156">
        <f>$E$5*Data!D1309</f>
        <v>7763000</v>
      </c>
      <c r="L406" s="158">
        <f t="shared" si="25"/>
        <v>265355.74340386793</v>
      </c>
      <c r="M406" s="156">
        <f>$F$5*Data!E1309</f>
        <v>7928000</v>
      </c>
      <c r="N406" s="159">
        <f t="shared" si="26"/>
        <v>185950.9666170807</v>
      </c>
      <c r="O406" s="160">
        <f t="shared" si="27"/>
        <v>522173.66012948484</v>
      </c>
    </row>
    <row r="407" spans="2:15" x14ac:dyDescent="0.15">
      <c r="B407" s="1"/>
      <c r="C407" s="1"/>
      <c r="D407" s="11"/>
      <c r="E407" s="11"/>
      <c r="F407" s="11"/>
      <c r="H407" s="48">
        <v>45489</v>
      </c>
      <c r="I407" s="156">
        <f>$D$5*Data!C1310</f>
        <v>-2778600</v>
      </c>
      <c r="J407" s="157">
        <f t="shared" si="24"/>
        <v>70471.300397816391</v>
      </c>
      <c r="K407" s="156">
        <f>$E$5*Data!D1310</f>
        <v>7658000</v>
      </c>
      <c r="L407" s="158">
        <f t="shared" si="25"/>
        <v>261766.62153636749</v>
      </c>
      <c r="M407" s="156">
        <f>$F$5*Data!E1310</f>
        <v>7912000</v>
      </c>
      <c r="N407" s="159">
        <f t="shared" si="26"/>
        <v>185575.68716881209</v>
      </c>
      <c r="O407" s="160">
        <f t="shared" si="27"/>
        <v>517813.60910299601</v>
      </c>
    </row>
    <row r="408" spans="2:15" x14ac:dyDescent="0.15">
      <c r="B408" s="1"/>
      <c r="C408" s="1"/>
      <c r="D408" s="11"/>
      <c r="E408" s="11"/>
      <c r="F408" s="11"/>
      <c r="H408" s="48">
        <v>45490</v>
      </c>
      <c r="I408" s="156">
        <f>$D$5*Data!C1311</f>
        <v>-2808600</v>
      </c>
      <c r="J408" s="157">
        <f t="shared" si="24"/>
        <v>71232.16522612363</v>
      </c>
      <c r="K408" s="156">
        <f>$E$5*Data!D1311</f>
        <v>7616000</v>
      </c>
      <c r="L408" s="158">
        <f t="shared" si="25"/>
        <v>260330.97278936728</v>
      </c>
      <c r="M408" s="156">
        <f>$F$5*Data!E1311</f>
        <v>7924800</v>
      </c>
      <c r="N408" s="159">
        <f t="shared" si="26"/>
        <v>185875.91072742696</v>
      </c>
      <c r="O408" s="160">
        <f t="shared" si="27"/>
        <v>517439.04874291789</v>
      </c>
    </row>
    <row r="409" spans="2:15" x14ac:dyDescent="0.15">
      <c r="B409" s="1"/>
      <c r="C409" s="1"/>
      <c r="D409" s="11"/>
      <c r="E409" s="11"/>
      <c r="F409" s="11"/>
      <c r="H409" s="48">
        <v>45491</v>
      </c>
      <c r="I409" s="156">
        <f>$D$5*Data!C1312</f>
        <v>-2827200</v>
      </c>
      <c r="J409" s="157">
        <f t="shared" si="24"/>
        <v>71703.901419674119</v>
      </c>
      <c r="K409" s="156">
        <f>$E$5*Data!D1312</f>
        <v>7595000</v>
      </c>
      <c r="L409" s="158">
        <f t="shared" si="25"/>
        <v>259613.14841586718</v>
      </c>
      <c r="M409" s="156">
        <f>$F$5*Data!E1312</f>
        <v>7607200</v>
      </c>
      <c r="N409" s="159">
        <f t="shared" si="26"/>
        <v>178426.61367929567</v>
      </c>
      <c r="O409" s="160">
        <f t="shared" si="27"/>
        <v>509743.66351483698</v>
      </c>
    </row>
    <row r="410" spans="2:15" x14ac:dyDescent="0.15">
      <c r="B410" s="1"/>
      <c r="C410" s="1"/>
      <c r="D410" s="11"/>
      <c r="E410" s="11"/>
      <c r="F410" s="11"/>
      <c r="H410" s="48">
        <v>45492</v>
      </c>
      <c r="I410" s="156">
        <f>$D$5*Data!C1313</f>
        <v>-2813400</v>
      </c>
      <c r="J410" s="157">
        <f t="shared" si="24"/>
        <v>71353.903598652789</v>
      </c>
      <c r="K410" s="156">
        <f>$E$5*Data!D1313</f>
        <v>7451500</v>
      </c>
      <c r="L410" s="158">
        <f t="shared" si="25"/>
        <v>254708.01519694988</v>
      </c>
      <c r="M410" s="156">
        <f>$F$5*Data!E1313</f>
        <v>7536000</v>
      </c>
      <c r="N410" s="159">
        <f t="shared" si="26"/>
        <v>176756.6201345005</v>
      </c>
      <c r="O410" s="160">
        <f t="shared" si="27"/>
        <v>502818.53893010318</v>
      </c>
    </row>
    <row r="411" spans="2:15" x14ac:dyDescent="0.15">
      <c r="B411" s="1"/>
      <c r="C411" s="1"/>
      <c r="D411" s="11"/>
      <c r="E411" s="11"/>
      <c r="F411" s="11"/>
      <c r="H411" s="48">
        <v>45495</v>
      </c>
      <c r="I411" s="156">
        <f>$D$5*Data!C1314</f>
        <v>-2835000</v>
      </c>
      <c r="J411" s="157">
        <f t="shared" si="24"/>
        <v>71901.726275034001</v>
      </c>
      <c r="K411" s="156">
        <f>$E$5*Data!D1314</f>
        <v>7423500</v>
      </c>
      <c r="L411" s="158">
        <f t="shared" si="25"/>
        <v>253750.91603228307</v>
      </c>
      <c r="M411" s="156">
        <f>$F$5*Data!E1314</f>
        <v>7706400</v>
      </c>
      <c r="N411" s="159">
        <f t="shared" si="26"/>
        <v>180753.34625856086</v>
      </c>
      <c r="O411" s="160">
        <f t="shared" si="27"/>
        <v>506405.98856587795</v>
      </c>
    </row>
    <row r="412" spans="2:15" x14ac:dyDescent="0.15">
      <c r="B412" s="1"/>
      <c r="C412" s="1"/>
      <c r="D412" s="11"/>
      <c r="E412" s="11"/>
      <c r="F412" s="11"/>
      <c r="H412" s="48">
        <v>45496</v>
      </c>
      <c r="I412" s="156">
        <f>$D$5*Data!C1315</f>
        <v>-2827800</v>
      </c>
      <c r="J412" s="157">
        <f t="shared" si="24"/>
        <v>71719.118716240264</v>
      </c>
      <c r="K412" s="156">
        <f>$E$5*Data!D1315</f>
        <v>7500500</v>
      </c>
      <c r="L412" s="158">
        <f t="shared" si="25"/>
        <v>256382.93873511677</v>
      </c>
      <c r="M412" s="156">
        <f>$F$5*Data!E1315</f>
        <v>7694400.0000000009</v>
      </c>
      <c r="N412" s="159">
        <f t="shared" si="26"/>
        <v>180471.88667235945</v>
      </c>
      <c r="O412" s="160">
        <f t="shared" si="27"/>
        <v>508573.9441237165</v>
      </c>
    </row>
    <row r="413" spans="2:15" x14ac:dyDescent="0.15">
      <c r="B413" s="1"/>
      <c r="C413" s="1"/>
      <c r="D413" s="11"/>
      <c r="E413" s="11"/>
      <c r="F413" s="11"/>
      <c r="H413" s="48">
        <v>45497</v>
      </c>
      <c r="I413" s="156">
        <f>$D$5*Data!C1316</f>
        <v>-2806800</v>
      </c>
      <c r="J413" s="157">
        <f t="shared" si="24"/>
        <v>71186.513336425196</v>
      </c>
      <c r="K413" s="156">
        <f>$E$5*Data!D1316</f>
        <v>7511000</v>
      </c>
      <c r="L413" s="158">
        <f t="shared" si="25"/>
        <v>256741.8509218668</v>
      </c>
      <c r="M413" s="156">
        <f>$F$5*Data!E1316</f>
        <v>7700800</v>
      </c>
      <c r="N413" s="159">
        <f t="shared" si="26"/>
        <v>180621.99845166688</v>
      </c>
      <c r="O413" s="160">
        <f t="shared" si="27"/>
        <v>508550.36270995886</v>
      </c>
    </row>
    <row r="414" spans="2:15" x14ac:dyDescent="0.15">
      <c r="B414" s="1"/>
      <c r="C414" s="1"/>
      <c r="D414" s="11"/>
      <c r="E414" s="11"/>
      <c r="F414" s="11"/>
      <c r="H414" s="48">
        <v>45498</v>
      </c>
      <c r="I414" s="156">
        <f>$D$5*Data!C1317</f>
        <v>-2664600</v>
      </c>
      <c r="J414" s="157">
        <f t="shared" si="24"/>
        <v>67580.014050248879</v>
      </c>
      <c r="K414" s="156">
        <f>$E$5*Data!D1317</f>
        <v>7507500</v>
      </c>
      <c r="L414" s="158">
        <f t="shared" si="25"/>
        <v>256622.21352628345</v>
      </c>
      <c r="M414" s="156">
        <f>$F$5*Data!E1317</f>
        <v>7754400.0000000009</v>
      </c>
      <c r="N414" s="159">
        <f t="shared" si="26"/>
        <v>181879.18460336662</v>
      </c>
      <c r="O414" s="160">
        <f t="shared" si="27"/>
        <v>506081.41217989894</v>
      </c>
    </row>
    <row r="415" spans="2:15" x14ac:dyDescent="0.15">
      <c r="B415" s="1"/>
      <c r="C415" s="1"/>
      <c r="D415" s="11"/>
      <c r="E415" s="11"/>
      <c r="F415" s="11"/>
      <c r="H415" s="48">
        <v>45499</v>
      </c>
      <c r="I415" s="156">
        <f>$D$5*Data!C1318</f>
        <v>-2637600</v>
      </c>
      <c r="J415" s="157">
        <f t="shared" si="24"/>
        <v>66895.235704772364</v>
      </c>
      <c r="K415" s="156">
        <f>$E$5*Data!D1318</f>
        <v>7581000</v>
      </c>
      <c r="L415" s="158">
        <f t="shared" si="25"/>
        <v>259134.59883353382</v>
      </c>
      <c r="M415" s="156">
        <f>$F$5*Data!E1318</f>
        <v>7796000</v>
      </c>
      <c r="N415" s="159">
        <f t="shared" si="26"/>
        <v>182854.91116886493</v>
      </c>
      <c r="O415" s="160">
        <f t="shared" si="27"/>
        <v>508884.7457071711</v>
      </c>
    </row>
    <row r="416" spans="2:15" x14ac:dyDescent="0.15">
      <c r="B416" s="1"/>
      <c r="C416" s="1"/>
      <c r="D416" s="11"/>
      <c r="E416" s="11"/>
      <c r="F416" s="11"/>
      <c r="H416" s="48">
        <v>45502</v>
      </c>
      <c r="I416" s="156">
        <f>$D$5*Data!C1319</f>
        <v>-2640600</v>
      </c>
      <c r="J416" s="157">
        <f t="shared" si="24"/>
        <v>66971.322187603088</v>
      </c>
      <c r="K416" s="156">
        <f>$E$5*Data!D1319</f>
        <v>7539000</v>
      </c>
      <c r="L416" s="158">
        <f t="shared" si="25"/>
        <v>257698.95008653359</v>
      </c>
      <c r="M416" s="156">
        <f>$F$5*Data!E1319</f>
        <v>7845599.9999999991</v>
      </c>
      <c r="N416" s="159">
        <f t="shared" si="26"/>
        <v>184018.27745849747</v>
      </c>
      <c r="O416" s="160">
        <f t="shared" si="27"/>
        <v>508688.54973263416</v>
      </c>
    </row>
    <row r="417" spans="2:15" x14ac:dyDescent="0.15">
      <c r="B417" s="1"/>
      <c r="C417" s="1"/>
      <c r="D417" s="11"/>
      <c r="E417" s="11"/>
      <c r="F417" s="11"/>
      <c r="H417" s="48">
        <v>45503</v>
      </c>
      <c r="I417" s="156">
        <f>$D$5*Data!C1320</f>
        <v>-2660400</v>
      </c>
      <c r="J417" s="157">
        <f t="shared" si="24"/>
        <v>67473.49297428588</v>
      </c>
      <c r="K417" s="156">
        <f>$E$5*Data!D1320</f>
        <v>7633500</v>
      </c>
      <c r="L417" s="158">
        <f t="shared" si="25"/>
        <v>260929.15976728403</v>
      </c>
      <c r="M417" s="156">
        <f>$F$5*Data!E1320</f>
        <v>7878400</v>
      </c>
      <c r="N417" s="159">
        <f t="shared" si="26"/>
        <v>184787.60032744808</v>
      </c>
      <c r="O417" s="160">
        <f t="shared" si="27"/>
        <v>513190.25306901801</v>
      </c>
    </row>
    <row r="418" spans="2:15" x14ac:dyDescent="0.15">
      <c r="B418" s="1"/>
      <c r="C418" s="1"/>
      <c r="D418" s="11"/>
      <c r="E418" s="11"/>
      <c r="F418" s="11"/>
      <c r="H418" s="48">
        <v>45504</v>
      </c>
      <c r="I418" s="156">
        <f>$D$5*Data!C1321</f>
        <v>-2674200</v>
      </c>
      <c r="J418" s="157">
        <f t="shared" si="24"/>
        <v>67823.490795307211</v>
      </c>
      <c r="K418" s="156">
        <f>$E$5*Data!D1321</f>
        <v>7591500</v>
      </c>
      <c r="L418" s="158">
        <f t="shared" si="25"/>
        <v>259493.51102028386</v>
      </c>
      <c r="M418" s="156">
        <f>$F$5*Data!E1321</f>
        <v>7886400</v>
      </c>
      <c r="N418" s="159">
        <f t="shared" si="26"/>
        <v>184975.2400515824</v>
      </c>
      <c r="O418" s="160">
        <f t="shared" si="27"/>
        <v>512292.24186717346</v>
      </c>
    </row>
    <row r="419" spans="2:15" x14ac:dyDescent="0.15">
      <c r="B419" s="1"/>
      <c r="C419" s="1"/>
      <c r="D419" s="11"/>
      <c r="E419" s="11"/>
      <c r="F419" s="11"/>
      <c r="H419" s="48">
        <v>45506</v>
      </c>
      <c r="I419" s="156">
        <f>$D$5*Data!C1322</f>
        <v>-2682000</v>
      </c>
      <c r="J419" s="157">
        <f t="shared" si="24"/>
        <v>68021.315650667093</v>
      </c>
      <c r="K419" s="156">
        <f>$E$5*Data!D1322</f>
        <v>7252000</v>
      </c>
      <c r="L419" s="158">
        <f t="shared" si="25"/>
        <v>247888.68364869899</v>
      </c>
      <c r="M419" s="156">
        <f>$F$5*Data!E1322</f>
        <v>7728800</v>
      </c>
      <c r="N419" s="159">
        <f t="shared" si="26"/>
        <v>181278.73748613687</v>
      </c>
      <c r="O419" s="160">
        <f t="shared" si="27"/>
        <v>497188.73678550299</v>
      </c>
    </row>
    <row r="420" spans="2:15" x14ac:dyDescent="0.15">
      <c r="B420" s="1"/>
      <c r="C420" s="1"/>
      <c r="D420" s="11"/>
      <c r="E420" s="11"/>
      <c r="F420" s="11"/>
      <c r="H420" s="48">
        <v>45509</v>
      </c>
      <c r="I420" s="156">
        <f>$D$5*Data!C1323</f>
        <v>-2618400</v>
      </c>
      <c r="J420" s="157">
        <f t="shared" si="24"/>
        <v>66408.282214655745</v>
      </c>
      <c r="K420" s="156">
        <f>$E$5*Data!D1323</f>
        <v>6951000</v>
      </c>
      <c r="L420" s="158">
        <f t="shared" si="25"/>
        <v>237599.86762853101</v>
      </c>
      <c r="M420" s="156">
        <f>$F$5*Data!E1323</f>
        <v>7476000</v>
      </c>
      <c r="N420" s="159">
        <f t="shared" si="26"/>
        <v>175349.32220349333</v>
      </c>
      <c r="O420" s="160">
        <f t="shared" si="27"/>
        <v>479357.47204668005</v>
      </c>
    </row>
    <row r="421" spans="2:15" x14ac:dyDescent="0.15">
      <c r="B421" s="1"/>
      <c r="C421" s="1"/>
      <c r="D421" s="11"/>
      <c r="E421" s="11"/>
      <c r="F421" s="11"/>
      <c r="H421" s="48">
        <v>45510</v>
      </c>
      <c r="I421" s="156">
        <f>$D$5*Data!C1324</f>
        <v>-2625600</v>
      </c>
      <c r="J421" s="157">
        <f t="shared" si="24"/>
        <v>66590.889773449482</v>
      </c>
      <c r="K421" s="156">
        <f>$E$5*Data!D1324</f>
        <v>7000000</v>
      </c>
      <c r="L421" s="158">
        <f t="shared" si="25"/>
        <v>239274.79116669789</v>
      </c>
      <c r="M421" s="156">
        <f>$F$5*Data!E1324</f>
        <v>7463200.0000000009</v>
      </c>
      <c r="N421" s="159">
        <f t="shared" si="26"/>
        <v>175049.09864487848</v>
      </c>
      <c r="O421" s="160">
        <f t="shared" si="27"/>
        <v>480914.77958502586</v>
      </c>
    </row>
    <row r="422" spans="2:15" x14ac:dyDescent="0.15">
      <c r="B422" s="1"/>
      <c r="C422" s="1"/>
      <c r="D422" s="11"/>
      <c r="E422" s="11"/>
      <c r="F422" s="11"/>
      <c r="H422" s="48">
        <v>45511</v>
      </c>
      <c r="I422" s="156">
        <f>$D$5*Data!C1325</f>
        <v>-2678400</v>
      </c>
      <c r="J422" s="157">
        <f t="shared" si="24"/>
        <v>67930.01187127021</v>
      </c>
      <c r="K422" s="156">
        <f>$E$5*Data!D1325</f>
        <v>7178500</v>
      </c>
      <c r="L422" s="158">
        <f t="shared" si="25"/>
        <v>245376.29834144865</v>
      </c>
      <c r="M422" s="156">
        <f>$F$5*Data!E1325</f>
        <v>7739200</v>
      </c>
      <c r="N422" s="159">
        <f t="shared" si="26"/>
        <v>181522.66912751144</v>
      </c>
      <c r="O422" s="160">
        <f t="shared" si="27"/>
        <v>494828.97934023029</v>
      </c>
    </row>
    <row r="423" spans="2:15" x14ac:dyDescent="0.15">
      <c r="B423" s="1"/>
      <c r="C423" s="1"/>
      <c r="D423" s="11"/>
      <c r="E423" s="11"/>
      <c r="F423" s="11"/>
      <c r="H423" s="48">
        <v>45512</v>
      </c>
      <c r="I423" s="156">
        <f>$D$5*Data!C1326</f>
        <v>-2674200</v>
      </c>
      <c r="J423" s="157">
        <f t="shared" si="24"/>
        <v>67823.490795307211</v>
      </c>
      <c r="K423" s="156">
        <f>$E$5*Data!D1326</f>
        <v>7220500</v>
      </c>
      <c r="L423" s="158">
        <f t="shared" si="25"/>
        <v>246811.94708844883</v>
      </c>
      <c r="M423" s="156">
        <f>$F$5*Data!E1326</f>
        <v>7688800</v>
      </c>
      <c r="N423" s="159">
        <f t="shared" si="26"/>
        <v>180340.53886546544</v>
      </c>
      <c r="O423" s="160">
        <f t="shared" si="27"/>
        <v>494975.97674922145</v>
      </c>
    </row>
    <row r="424" spans="2:15" x14ac:dyDescent="0.15">
      <c r="B424" s="1"/>
      <c r="C424" s="1"/>
      <c r="D424" s="11"/>
      <c r="E424" s="11"/>
      <c r="F424" s="11"/>
      <c r="H424" s="48">
        <v>45513</v>
      </c>
      <c r="I424" s="156">
        <f>$D$5*Data!C1327</f>
        <v>-2670000</v>
      </c>
      <c r="J424" s="157">
        <f t="shared" si="24"/>
        <v>67716.969719344183</v>
      </c>
      <c r="K424" s="156">
        <f>$E$5*Data!D1327</f>
        <v>7273000</v>
      </c>
      <c r="L424" s="158">
        <f t="shared" si="25"/>
        <v>248606.50802219909</v>
      </c>
      <c r="M424" s="156">
        <f>$F$5*Data!E1327</f>
        <v>7727200</v>
      </c>
      <c r="N424" s="159">
        <f t="shared" si="26"/>
        <v>181241.20954131</v>
      </c>
      <c r="O424" s="160">
        <f t="shared" si="27"/>
        <v>497564.68728285329</v>
      </c>
    </row>
    <row r="425" spans="2:15" x14ac:dyDescent="0.15">
      <c r="B425" s="1"/>
      <c r="C425" s="1"/>
      <c r="D425" s="11"/>
      <c r="E425" s="11"/>
      <c r="F425" s="11"/>
      <c r="H425" s="48">
        <v>45516</v>
      </c>
      <c r="I425" s="156">
        <f>$D$5*Data!C1328</f>
        <v>-2659200</v>
      </c>
      <c r="J425" s="157">
        <f t="shared" si="24"/>
        <v>67443.058381153576</v>
      </c>
      <c r="K425" s="156">
        <f>$E$5*Data!D1328</f>
        <v>7280000</v>
      </c>
      <c r="L425" s="158">
        <f t="shared" si="25"/>
        <v>248845.7828133658</v>
      </c>
      <c r="M425" s="156">
        <f>$F$5*Data!E1328</f>
        <v>7739200</v>
      </c>
      <c r="N425" s="159">
        <f t="shared" si="26"/>
        <v>181522.66912751144</v>
      </c>
      <c r="O425" s="160">
        <f t="shared" si="27"/>
        <v>497811.51032203081</v>
      </c>
    </row>
    <row r="426" spans="2:15" x14ac:dyDescent="0.15">
      <c r="B426" s="1"/>
      <c r="C426" s="1"/>
      <c r="D426" s="11"/>
      <c r="E426" s="11"/>
      <c r="F426" s="11"/>
      <c r="H426" s="48">
        <v>45517</v>
      </c>
      <c r="I426" s="156">
        <f>$D$5*Data!C1329</f>
        <v>-2660400</v>
      </c>
      <c r="J426" s="157">
        <f t="shared" si="24"/>
        <v>67473.49297428588</v>
      </c>
      <c r="K426" s="156">
        <f>$E$5*Data!D1329</f>
        <v>7315000</v>
      </c>
      <c r="L426" s="158">
        <f t="shared" si="25"/>
        <v>250042.15676919927</v>
      </c>
      <c r="M426" s="156">
        <f>$F$5*Data!E1329</f>
        <v>7773600</v>
      </c>
      <c r="N426" s="159">
        <f t="shared" si="26"/>
        <v>182329.51994128889</v>
      </c>
      <c r="O426" s="160">
        <f t="shared" si="27"/>
        <v>499845.16968477401</v>
      </c>
    </row>
    <row r="427" spans="2:15" x14ac:dyDescent="0.15">
      <c r="B427" s="1"/>
      <c r="C427" s="1"/>
      <c r="D427" s="11"/>
      <c r="E427" s="11"/>
      <c r="F427" s="11"/>
      <c r="H427" s="48">
        <v>45518</v>
      </c>
      <c r="I427" s="156">
        <f>$D$5*Data!C1330</f>
        <v>-2679000</v>
      </c>
      <c r="J427" s="157">
        <f t="shared" si="24"/>
        <v>67945.229167836369</v>
      </c>
      <c r="K427" s="156">
        <f>$E$5*Data!D1330</f>
        <v>7427000</v>
      </c>
      <c r="L427" s="158">
        <f t="shared" si="25"/>
        <v>253870.55342786646</v>
      </c>
      <c r="M427" s="156">
        <f>$F$5*Data!E1330</f>
        <v>7862400</v>
      </c>
      <c r="N427" s="159">
        <f t="shared" si="26"/>
        <v>184412.32087917952</v>
      </c>
      <c r="O427" s="160">
        <f t="shared" si="27"/>
        <v>506228.10347488231</v>
      </c>
    </row>
    <row r="428" spans="2:15" x14ac:dyDescent="0.15">
      <c r="B428" s="1"/>
      <c r="C428" s="1"/>
      <c r="D428" s="11"/>
      <c r="E428" s="11"/>
      <c r="F428" s="11"/>
      <c r="H428" s="48">
        <v>45519</v>
      </c>
      <c r="I428" s="156">
        <f>$D$5*Data!C1331</f>
        <v>-2678400</v>
      </c>
      <c r="J428" s="157">
        <f t="shared" si="24"/>
        <v>67930.01187127021</v>
      </c>
      <c r="K428" s="156">
        <f>$E$5*Data!D1331</f>
        <v>7581000</v>
      </c>
      <c r="L428" s="158">
        <f t="shared" si="25"/>
        <v>259134.59883353382</v>
      </c>
      <c r="M428" s="156">
        <f>$F$5*Data!E1331</f>
        <v>7901600</v>
      </c>
      <c r="N428" s="159">
        <f t="shared" si="26"/>
        <v>185331.75552743752</v>
      </c>
      <c r="O428" s="160">
        <f t="shared" si="27"/>
        <v>512396.36623224156</v>
      </c>
    </row>
    <row r="429" spans="2:15" x14ac:dyDescent="0.15">
      <c r="B429" s="1"/>
      <c r="C429" s="1"/>
      <c r="D429" s="11"/>
      <c r="E429" s="11"/>
      <c r="F429" s="11"/>
      <c r="H429" s="48">
        <v>45520</v>
      </c>
      <c r="I429" s="156">
        <f>$D$5*Data!C1332</f>
        <v>-2694600</v>
      </c>
      <c r="J429" s="157">
        <f t="shared" si="24"/>
        <v>68340.878878556119</v>
      </c>
      <c r="K429" s="156">
        <f>$E$5*Data!D1332</f>
        <v>7654500</v>
      </c>
      <c r="L429" s="158">
        <f t="shared" si="25"/>
        <v>261646.9841407841</v>
      </c>
      <c r="M429" s="156">
        <f>$F$5*Data!E1332</f>
        <v>7957600</v>
      </c>
      <c r="N429" s="159">
        <f t="shared" si="26"/>
        <v>186645.23359637757</v>
      </c>
      <c r="O429" s="160">
        <f t="shared" si="27"/>
        <v>516633.0966157178</v>
      </c>
    </row>
    <row r="430" spans="2:15" x14ac:dyDescent="0.15">
      <c r="B430" s="1"/>
      <c r="C430" s="1"/>
      <c r="D430" s="11"/>
      <c r="E430" s="11"/>
      <c r="F430" s="11"/>
      <c r="H430" s="48">
        <v>45523</v>
      </c>
      <c r="I430" s="156">
        <f>$D$5*Data!C1333</f>
        <v>-2705400</v>
      </c>
      <c r="J430" s="157">
        <f t="shared" si="24"/>
        <v>68614.790216746725</v>
      </c>
      <c r="K430" s="156">
        <f>$E$5*Data!D1333</f>
        <v>7696500</v>
      </c>
      <c r="L430" s="158">
        <f t="shared" si="25"/>
        <v>263082.63288778433</v>
      </c>
      <c r="M430" s="156">
        <f>$F$5*Data!E1333</f>
        <v>8016000</v>
      </c>
      <c r="N430" s="159">
        <f t="shared" si="26"/>
        <v>188015.00358255787</v>
      </c>
      <c r="O430" s="160">
        <f t="shared" si="27"/>
        <v>519712.42668708891</v>
      </c>
    </row>
    <row r="431" spans="2:15" x14ac:dyDescent="0.15">
      <c r="B431" s="1"/>
      <c r="C431" s="1"/>
      <c r="D431" s="11"/>
      <c r="E431" s="11"/>
      <c r="F431" s="11"/>
      <c r="H431" s="48">
        <v>45524</v>
      </c>
      <c r="I431" s="156">
        <f>$D$5*Data!C1334</f>
        <v>-2678400</v>
      </c>
      <c r="J431" s="157">
        <f t="shared" si="24"/>
        <v>67930.01187127021</v>
      </c>
      <c r="K431" s="156">
        <f>$E$5*Data!D1334</f>
        <v>7777000</v>
      </c>
      <c r="L431" s="158">
        <f t="shared" si="25"/>
        <v>265834.29298620136</v>
      </c>
      <c r="M431" s="156">
        <f>$F$5*Data!E1334</f>
        <v>8032000</v>
      </c>
      <c r="N431" s="159">
        <f t="shared" si="26"/>
        <v>188390.28303082642</v>
      </c>
      <c r="O431" s="160">
        <f t="shared" si="27"/>
        <v>522154.58788829797</v>
      </c>
    </row>
    <row r="432" spans="2:15" x14ac:dyDescent="0.15">
      <c r="B432" s="1"/>
      <c r="C432" s="1"/>
      <c r="D432" s="11"/>
      <c r="E432" s="11"/>
      <c r="F432" s="11"/>
      <c r="H432" s="48">
        <v>45525</v>
      </c>
      <c r="I432" s="156">
        <f>$D$5*Data!C1335</f>
        <v>-2683200</v>
      </c>
      <c r="J432" s="157">
        <f t="shared" si="24"/>
        <v>68051.750243799368</v>
      </c>
      <c r="K432" s="156">
        <f>$E$5*Data!D1335</f>
        <v>7763000</v>
      </c>
      <c r="L432" s="158">
        <f t="shared" si="25"/>
        <v>265355.74340386793</v>
      </c>
      <c r="M432" s="156">
        <f>$F$5*Data!E1335</f>
        <v>8020800</v>
      </c>
      <c r="N432" s="159">
        <f t="shared" si="26"/>
        <v>188127.58741703842</v>
      </c>
      <c r="O432" s="160">
        <f t="shared" si="27"/>
        <v>521535.08106470568</v>
      </c>
    </row>
    <row r="433" spans="2:15" x14ac:dyDescent="0.15">
      <c r="B433" s="1"/>
      <c r="C433" s="1"/>
      <c r="D433" s="11"/>
      <c r="E433" s="11"/>
      <c r="F433" s="11"/>
      <c r="H433" s="48">
        <v>45526</v>
      </c>
      <c r="I433" s="156">
        <f>$D$5*Data!C1336</f>
        <v>-2683200</v>
      </c>
      <c r="J433" s="157">
        <f t="shared" si="24"/>
        <v>68051.750243799368</v>
      </c>
      <c r="K433" s="156">
        <f>$E$5*Data!D1336</f>
        <v>8113000</v>
      </c>
      <c r="L433" s="158">
        <f t="shared" si="25"/>
        <v>277319.48296220286</v>
      </c>
      <c r="M433" s="156">
        <f>$F$5*Data!E1336</f>
        <v>8032000</v>
      </c>
      <c r="N433" s="159">
        <f t="shared" si="26"/>
        <v>188390.28303082642</v>
      </c>
      <c r="O433" s="160">
        <f t="shared" si="27"/>
        <v>533761.51623682864</v>
      </c>
    </row>
    <row r="434" spans="2:15" x14ac:dyDescent="0.15">
      <c r="B434" s="1"/>
      <c r="C434" s="1"/>
      <c r="D434" s="11"/>
      <c r="E434" s="11"/>
      <c r="F434" s="11"/>
      <c r="H434" s="48">
        <v>45527</v>
      </c>
      <c r="I434" s="156">
        <f>$D$5*Data!C1337</f>
        <v>-2686200</v>
      </c>
      <c r="J434" s="157">
        <f t="shared" si="24"/>
        <v>68127.836726630092</v>
      </c>
      <c r="K434" s="156">
        <f>$E$5*Data!D1337</f>
        <v>8249500</v>
      </c>
      <c r="L434" s="158">
        <f t="shared" si="25"/>
        <v>281985.34138995345</v>
      </c>
      <c r="M434" s="156">
        <f>$F$5*Data!E1337</f>
        <v>8032000</v>
      </c>
      <c r="N434" s="159">
        <f t="shared" si="26"/>
        <v>188390.28303082642</v>
      </c>
      <c r="O434" s="160">
        <f t="shared" si="27"/>
        <v>538503.46114740998</v>
      </c>
    </row>
    <row r="435" spans="2:15" x14ac:dyDescent="0.15">
      <c r="B435" s="1"/>
      <c r="C435" s="1"/>
      <c r="D435" s="11"/>
      <c r="E435" s="11"/>
      <c r="F435" s="11"/>
      <c r="H435" s="48">
        <v>45530</v>
      </c>
      <c r="I435" s="156">
        <f>$D$5*Data!C1338</f>
        <v>-2691600</v>
      </c>
      <c r="J435" s="157">
        <f t="shared" si="24"/>
        <v>68264.792395725395</v>
      </c>
      <c r="K435" s="156">
        <f>$E$5*Data!D1338</f>
        <v>8102500</v>
      </c>
      <c r="L435" s="158">
        <f t="shared" si="25"/>
        <v>276960.57077545283</v>
      </c>
      <c r="M435" s="156">
        <f>$F$5*Data!E1338</f>
        <v>8070400</v>
      </c>
      <c r="N435" s="159">
        <f t="shared" si="26"/>
        <v>189290.95370667105</v>
      </c>
      <c r="O435" s="160">
        <f t="shared" si="27"/>
        <v>534516.31687784928</v>
      </c>
    </row>
    <row r="436" spans="2:15" x14ac:dyDescent="0.15">
      <c r="B436" s="1"/>
      <c r="C436" s="1"/>
      <c r="D436" s="11"/>
      <c r="E436" s="11"/>
      <c r="F436" s="11"/>
      <c r="H436" s="48">
        <v>45531</v>
      </c>
      <c r="I436" s="156">
        <f>$D$5*Data!C1339</f>
        <v>-2690400</v>
      </c>
      <c r="J436" s="157">
        <f t="shared" si="24"/>
        <v>68234.35780259312</v>
      </c>
      <c r="K436" s="156">
        <f>$E$5*Data!D1339</f>
        <v>8081500</v>
      </c>
      <c r="L436" s="158">
        <f t="shared" si="25"/>
        <v>276242.7464019527</v>
      </c>
      <c r="M436" s="156">
        <f>$F$5*Data!E1339</f>
        <v>8060800</v>
      </c>
      <c r="N436" s="159">
        <f t="shared" si="26"/>
        <v>189065.78603770986</v>
      </c>
      <c r="O436" s="160">
        <f t="shared" si="27"/>
        <v>533542.89024225564</v>
      </c>
    </row>
    <row r="437" spans="2:15" x14ac:dyDescent="0.15">
      <c r="B437" s="1"/>
      <c r="C437" s="1"/>
      <c r="D437" s="11"/>
      <c r="E437" s="11"/>
      <c r="F437" s="11"/>
      <c r="H437" s="48">
        <v>45532</v>
      </c>
      <c r="I437" s="156">
        <f>$D$5*Data!C1340</f>
        <v>-2709600</v>
      </c>
      <c r="J437" s="157">
        <f t="shared" si="24"/>
        <v>68721.311292709739</v>
      </c>
      <c r="K437" s="156">
        <f>$E$5*Data!D1340</f>
        <v>8193500</v>
      </c>
      <c r="L437" s="158">
        <f t="shared" si="25"/>
        <v>280071.14306061988</v>
      </c>
      <c r="M437" s="156">
        <f>$F$5*Data!E1340</f>
        <v>8120000</v>
      </c>
      <c r="N437" s="159">
        <f t="shared" si="26"/>
        <v>190454.31999630365</v>
      </c>
      <c r="O437" s="160">
        <f t="shared" si="27"/>
        <v>539246.77434963326</v>
      </c>
    </row>
    <row r="438" spans="2:15" x14ac:dyDescent="0.15">
      <c r="B438" s="1"/>
      <c r="C438" s="1"/>
      <c r="D438" s="11"/>
      <c r="E438" s="11"/>
      <c r="F438" s="11"/>
      <c r="H438" s="48">
        <v>45533</v>
      </c>
      <c r="I438" s="156">
        <f>$D$5*Data!C1341</f>
        <v>-2733000</v>
      </c>
      <c r="J438" s="157">
        <f t="shared" si="24"/>
        <v>69314.785858789401</v>
      </c>
      <c r="K438" s="156">
        <f>$E$5*Data!D1341</f>
        <v>8134000</v>
      </c>
      <c r="L438" s="158">
        <f t="shared" si="25"/>
        <v>278037.30733570294</v>
      </c>
      <c r="M438" s="156">
        <f>$F$5*Data!E1341</f>
        <v>8153600</v>
      </c>
      <c r="N438" s="159">
        <f t="shared" si="26"/>
        <v>191242.40683766763</v>
      </c>
      <c r="O438" s="160">
        <f t="shared" si="27"/>
        <v>538594.50003215997</v>
      </c>
    </row>
    <row r="439" spans="2:15" x14ac:dyDescent="0.15">
      <c r="B439" s="1"/>
      <c r="C439" s="1"/>
      <c r="D439" s="11"/>
      <c r="E439" s="11"/>
      <c r="F439" s="11"/>
      <c r="H439" s="48">
        <v>45534</v>
      </c>
      <c r="I439" s="156">
        <f>$D$5*Data!C1342</f>
        <v>-2730600</v>
      </c>
      <c r="J439" s="157">
        <f t="shared" si="24"/>
        <v>69253.916672524807</v>
      </c>
      <c r="K439" s="156">
        <f>$E$5*Data!D1342</f>
        <v>8099000</v>
      </c>
      <c r="L439" s="158">
        <f t="shared" si="25"/>
        <v>276840.93337986944</v>
      </c>
      <c r="M439" s="156">
        <f>$F$5*Data!E1342</f>
        <v>8169600</v>
      </c>
      <c r="N439" s="159">
        <f t="shared" si="26"/>
        <v>191617.68628593622</v>
      </c>
      <c r="O439" s="160">
        <f t="shared" si="27"/>
        <v>537712.53633833048</v>
      </c>
    </row>
    <row r="440" spans="2:15" x14ac:dyDescent="0.15">
      <c r="B440" s="1"/>
      <c r="C440" s="1"/>
      <c r="D440" s="11"/>
      <c r="E440" s="11"/>
      <c r="F440" s="11"/>
      <c r="H440" s="48">
        <v>45538</v>
      </c>
      <c r="I440" s="156">
        <f>$D$5*Data!C1343</f>
        <v>-2744400</v>
      </c>
      <c r="J440" s="157">
        <f t="shared" si="24"/>
        <v>69603.914493546137</v>
      </c>
      <c r="K440" s="156">
        <f>$E$5*Data!D1343</f>
        <v>8211000</v>
      </c>
      <c r="L440" s="158">
        <f t="shared" si="25"/>
        <v>280669.33003853663</v>
      </c>
      <c r="M440" s="156">
        <f>$F$5*Data!E1343</f>
        <v>8108800</v>
      </c>
      <c r="N440" s="159">
        <f t="shared" si="26"/>
        <v>190191.62438251561</v>
      </c>
      <c r="O440" s="160">
        <f t="shared" si="27"/>
        <v>540464.86891459837</v>
      </c>
    </row>
    <row r="441" spans="2:15" x14ac:dyDescent="0.15">
      <c r="B441" s="1"/>
      <c r="C441" s="1"/>
      <c r="D441" s="11"/>
      <c r="E441" s="11"/>
      <c r="F441" s="11"/>
      <c r="H441" s="48">
        <v>45539</v>
      </c>
      <c r="I441" s="156">
        <f>$D$5*Data!C1344</f>
        <v>-2689200</v>
      </c>
      <c r="J441" s="157">
        <f t="shared" si="24"/>
        <v>68203.923209460816</v>
      </c>
      <c r="K441" s="156">
        <f>$E$5*Data!D1344</f>
        <v>8158500</v>
      </c>
      <c r="L441" s="158">
        <f t="shared" si="25"/>
        <v>278874.76910478633</v>
      </c>
      <c r="M441" s="156">
        <f>$F$5*Data!E1344</f>
        <v>8073600</v>
      </c>
      <c r="N441" s="159">
        <f t="shared" si="26"/>
        <v>189366.00959632473</v>
      </c>
      <c r="O441" s="160">
        <f t="shared" si="27"/>
        <v>536444.70191057189</v>
      </c>
    </row>
    <row r="442" spans="2:15" x14ac:dyDescent="0.15">
      <c r="B442" s="1"/>
      <c r="C442" s="1"/>
      <c r="D442" s="11"/>
      <c r="E442" s="11"/>
      <c r="F442" s="11"/>
      <c r="H442" s="48">
        <v>45540</v>
      </c>
      <c r="I442" s="156">
        <f>$D$5*Data!C1345</f>
        <v>-2654400</v>
      </c>
      <c r="J442" s="157">
        <f t="shared" si="24"/>
        <v>67321.320008624432</v>
      </c>
      <c r="K442" s="156">
        <f>$E$5*Data!D1345</f>
        <v>8186500</v>
      </c>
      <c r="L442" s="158">
        <f t="shared" si="25"/>
        <v>279831.86826945317</v>
      </c>
      <c r="M442" s="156">
        <f>$F$5*Data!E1345</f>
        <v>7912800</v>
      </c>
      <c r="N442" s="159">
        <f t="shared" si="26"/>
        <v>185594.45114122552</v>
      </c>
      <c r="O442" s="160">
        <f t="shared" si="27"/>
        <v>532747.63941930316</v>
      </c>
    </row>
    <row r="443" spans="2:15" x14ac:dyDescent="0.15">
      <c r="B443" s="1"/>
      <c r="C443" s="1"/>
      <c r="D443" s="11"/>
      <c r="E443" s="11"/>
      <c r="F443" s="11"/>
      <c r="H443" s="48">
        <v>45541</v>
      </c>
      <c r="I443" s="156">
        <f>$D$5*Data!C1346</f>
        <v>-2626200</v>
      </c>
      <c r="J443" s="157">
        <f t="shared" si="24"/>
        <v>66606.107070015627</v>
      </c>
      <c r="K443" s="156">
        <f>$E$5*Data!D1346</f>
        <v>8011500</v>
      </c>
      <c r="L443" s="158">
        <f t="shared" si="25"/>
        <v>273849.99849028571</v>
      </c>
      <c r="M443" s="156">
        <f>$F$5*Data!E1346</f>
        <v>7888000</v>
      </c>
      <c r="N443" s="159">
        <f t="shared" si="26"/>
        <v>185012.76799640924</v>
      </c>
      <c r="O443" s="160">
        <f t="shared" si="27"/>
        <v>525468.87355671055</v>
      </c>
    </row>
    <row r="444" spans="2:15" x14ac:dyDescent="0.15">
      <c r="B444" s="1"/>
      <c r="C444" s="1"/>
      <c r="D444" s="11"/>
      <c r="E444" s="11"/>
      <c r="F444" s="11"/>
      <c r="H444" s="48">
        <v>45544</v>
      </c>
      <c r="I444" s="156">
        <f>$D$5*Data!C1347</f>
        <v>-2643000</v>
      </c>
      <c r="J444" s="157">
        <f t="shared" si="24"/>
        <v>67032.191373867667</v>
      </c>
      <c r="K444" s="156">
        <f>$E$5*Data!D1347</f>
        <v>8085000</v>
      </c>
      <c r="L444" s="158">
        <f t="shared" si="25"/>
        <v>276362.38379753602</v>
      </c>
      <c r="M444" s="156">
        <f>$F$5*Data!E1347</f>
        <v>7968000</v>
      </c>
      <c r="N444" s="159">
        <f t="shared" si="26"/>
        <v>186889.16523775214</v>
      </c>
      <c r="O444" s="160">
        <f t="shared" si="27"/>
        <v>530283.74040915584</v>
      </c>
    </row>
    <row r="445" spans="2:15" x14ac:dyDescent="0.15">
      <c r="B445" s="1"/>
      <c r="C445" s="1"/>
      <c r="D445" s="11"/>
      <c r="E445" s="11"/>
      <c r="F445" s="11"/>
      <c r="H445" s="48">
        <v>45545</v>
      </c>
      <c r="I445" s="156">
        <f>$D$5*Data!C1348</f>
        <v>-2649000</v>
      </c>
      <c r="J445" s="157">
        <f t="shared" si="24"/>
        <v>67184.364339529129</v>
      </c>
      <c r="K445" s="156">
        <f>$E$5*Data!D1348</f>
        <v>8074500</v>
      </c>
      <c r="L445" s="158">
        <f t="shared" si="25"/>
        <v>276003.47161078599</v>
      </c>
      <c r="M445" s="156">
        <f>$F$5*Data!E1348</f>
        <v>7904800</v>
      </c>
      <c r="N445" s="159">
        <f t="shared" si="26"/>
        <v>185406.81141709126</v>
      </c>
      <c r="O445" s="160">
        <f t="shared" si="27"/>
        <v>528594.6473674064</v>
      </c>
    </row>
    <row r="446" spans="2:15" x14ac:dyDescent="0.15">
      <c r="B446" s="1"/>
      <c r="C446" s="1"/>
      <c r="D446" s="11"/>
      <c r="E446" s="11"/>
      <c r="F446" s="11"/>
      <c r="H446" s="48">
        <v>45546</v>
      </c>
      <c r="I446" s="156">
        <f>$D$5*Data!C1349</f>
        <v>-2632800</v>
      </c>
      <c r="J446" s="157">
        <f t="shared" si="24"/>
        <v>66773.49733224322</v>
      </c>
      <c r="K446" s="156">
        <f>$E$5*Data!D1349</f>
        <v>8022000</v>
      </c>
      <c r="L446" s="158">
        <f t="shared" si="25"/>
        <v>274208.91067703575</v>
      </c>
      <c r="M446" s="156">
        <f>$F$5*Data!E1349</f>
        <v>7797600</v>
      </c>
      <c r="N446" s="159">
        <f t="shared" si="26"/>
        <v>182892.43911369174</v>
      </c>
      <c r="O446" s="160">
        <f t="shared" si="27"/>
        <v>523874.84712297074</v>
      </c>
    </row>
    <row r="447" spans="2:15" x14ac:dyDescent="0.15">
      <c r="B447" s="1"/>
      <c r="C447" s="1"/>
      <c r="D447" s="11"/>
      <c r="E447" s="11"/>
      <c r="F447" s="11"/>
      <c r="H447" s="48">
        <v>45547</v>
      </c>
      <c r="I447" s="156">
        <f>$D$5*Data!C1350</f>
        <v>-2636400</v>
      </c>
      <c r="J447" s="157">
        <f t="shared" si="24"/>
        <v>66864.801111640088</v>
      </c>
      <c r="K447" s="156">
        <f>$E$5*Data!D1350</f>
        <v>8064000</v>
      </c>
      <c r="L447" s="158">
        <f t="shared" si="25"/>
        <v>275644.55942403595</v>
      </c>
      <c r="M447" s="156">
        <f>$F$5*Data!E1350</f>
        <v>7875200</v>
      </c>
      <c r="N447" s="159">
        <f t="shared" si="26"/>
        <v>184712.54443779436</v>
      </c>
      <c r="O447" s="160">
        <f t="shared" si="27"/>
        <v>527221.90497347037</v>
      </c>
    </row>
    <row r="448" spans="2:15" x14ac:dyDescent="0.15">
      <c r="B448" s="1"/>
      <c r="C448" s="1"/>
      <c r="D448" s="11"/>
      <c r="E448" s="11"/>
      <c r="F448" s="11"/>
      <c r="H448" s="48">
        <v>45548</v>
      </c>
      <c r="I448" s="156">
        <f>$D$5*Data!C1351</f>
        <v>-2628000</v>
      </c>
      <c r="J448" s="157">
        <f t="shared" si="24"/>
        <v>66651.758959714061</v>
      </c>
      <c r="K448" s="156">
        <f>$E$5*Data!D1351</f>
        <v>8109500</v>
      </c>
      <c r="L448" s="158">
        <f t="shared" si="25"/>
        <v>277199.84556661948</v>
      </c>
      <c r="M448" s="156">
        <f>$F$5*Data!E1351</f>
        <v>7852800</v>
      </c>
      <c r="N448" s="159">
        <f t="shared" si="26"/>
        <v>184187.15321021836</v>
      </c>
      <c r="O448" s="160">
        <f t="shared" si="27"/>
        <v>528038.75773655192</v>
      </c>
    </row>
    <row r="449" spans="2:15" x14ac:dyDescent="0.15">
      <c r="B449" s="1"/>
      <c r="C449" s="1"/>
      <c r="D449" s="11"/>
      <c r="E449" s="11"/>
      <c r="F449" s="11"/>
      <c r="H449" s="48">
        <v>45551</v>
      </c>
      <c r="I449" s="156">
        <f>$D$5*Data!C1352</f>
        <v>-2602800</v>
      </c>
      <c r="J449" s="157">
        <f t="shared" si="24"/>
        <v>66012.632503935965</v>
      </c>
      <c r="K449" s="156">
        <f>$E$5*Data!D1352</f>
        <v>8130500</v>
      </c>
      <c r="L449" s="158">
        <f t="shared" si="25"/>
        <v>277917.66994011961</v>
      </c>
      <c r="M449" s="156">
        <f>$F$5*Data!E1352</f>
        <v>7872800</v>
      </c>
      <c r="N449" s="159">
        <f t="shared" si="26"/>
        <v>184656.25252055409</v>
      </c>
      <c r="O449" s="160">
        <f t="shared" si="27"/>
        <v>528586.55496460968</v>
      </c>
    </row>
    <row r="450" spans="2:15" x14ac:dyDescent="0.15">
      <c r="B450" s="1"/>
      <c r="C450" s="1"/>
      <c r="D450" s="11"/>
      <c r="E450" s="11"/>
      <c r="F450" s="11"/>
      <c r="H450" s="48">
        <v>45552</v>
      </c>
      <c r="I450" s="156">
        <f>$D$5*Data!C1353</f>
        <v>-2593800</v>
      </c>
      <c r="J450" s="157">
        <f t="shared" si="24"/>
        <v>65784.373055443808</v>
      </c>
      <c r="K450" s="156">
        <f>$E$5*Data!D1353</f>
        <v>8109500</v>
      </c>
      <c r="L450" s="158">
        <f t="shared" si="25"/>
        <v>277199.84556661948</v>
      </c>
      <c r="M450" s="156">
        <f>$F$5*Data!E1353</f>
        <v>7842400</v>
      </c>
      <c r="N450" s="159">
        <f t="shared" si="26"/>
        <v>183943.22156884379</v>
      </c>
      <c r="O450" s="160">
        <f t="shared" si="27"/>
        <v>526927.4401909071</v>
      </c>
    </row>
    <row r="451" spans="2:15" x14ac:dyDescent="0.15">
      <c r="B451" s="1"/>
      <c r="C451" s="1"/>
      <c r="D451" s="11"/>
      <c r="E451" s="11"/>
      <c r="F451" s="11"/>
      <c r="H451" s="48">
        <v>45553</v>
      </c>
      <c r="I451" s="156">
        <f>$D$5*Data!C1354</f>
        <v>-2571000</v>
      </c>
      <c r="J451" s="157">
        <f t="shared" si="24"/>
        <v>65206.115785930298</v>
      </c>
      <c r="K451" s="156">
        <f>$E$5*Data!D1354</f>
        <v>8078000</v>
      </c>
      <c r="L451" s="158">
        <f t="shared" si="25"/>
        <v>276123.10900636931</v>
      </c>
      <c r="M451" s="156">
        <f>$F$5*Data!E1354</f>
        <v>7843200.0000000009</v>
      </c>
      <c r="N451" s="159">
        <f t="shared" si="26"/>
        <v>183961.98554125725</v>
      </c>
      <c r="O451" s="160">
        <f t="shared" si="27"/>
        <v>525291.21033355687</v>
      </c>
    </row>
    <row r="452" spans="2:15" x14ac:dyDescent="0.15">
      <c r="B452" s="1"/>
      <c r="C452" s="1"/>
      <c r="D452" s="11"/>
      <c r="E452" s="11"/>
      <c r="F452" s="11"/>
      <c r="H452" s="48">
        <v>45554</v>
      </c>
      <c r="I452" s="156">
        <f>$D$5*Data!C1355</f>
        <v>-2562000</v>
      </c>
      <c r="J452" s="157">
        <f t="shared" si="24"/>
        <v>64977.856337438134</v>
      </c>
      <c r="K452" s="156">
        <f>$E$5*Data!D1355</f>
        <v>8109500</v>
      </c>
      <c r="L452" s="158">
        <f t="shared" si="25"/>
        <v>277199.84556661948</v>
      </c>
      <c r="M452" s="156">
        <f>$F$5*Data!E1355</f>
        <v>7875200</v>
      </c>
      <c r="N452" s="159">
        <f t="shared" si="26"/>
        <v>184712.54443779436</v>
      </c>
      <c r="O452" s="160">
        <f t="shared" si="27"/>
        <v>526890.24634185201</v>
      </c>
    </row>
    <row r="453" spans="2:15" x14ac:dyDescent="0.15">
      <c r="B453" s="1"/>
      <c r="C453" s="1"/>
      <c r="D453" s="11"/>
      <c r="E453" s="11"/>
      <c r="F453" s="11"/>
      <c r="H453" s="48">
        <v>45555</v>
      </c>
      <c r="I453" s="156">
        <f>$D$5*Data!C1356</f>
        <v>-2461200</v>
      </c>
      <c r="J453" s="157">
        <f t="shared" si="24"/>
        <v>62421.350514325815</v>
      </c>
      <c r="K453" s="156">
        <f>$E$5*Data!D1356</f>
        <v>8141000</v>
      </c>
      <c r="L453" s="158">
        <f t="shared" si="25"/>
        <v>278276.58212686965</v>
      </c>
      <c r="M453" s="156">
        <f>$F$5*Data!E1356</f>
        <v>7922400</v>
      </c>
      <c r="N453" s="159">
        <f t="shared" si="26"/>
        <v>185819.61881018669</v>
      </c>
      <c r="O453" s="160">
        <f t="shared" si="27"/>
        <v>526517.55145138211</v>
      </c>
    </row>
    <row r="454" spans="2:15" x14ac:dyDescent="0.15">
      <c r="B454" s="1"/>
      <c r="C454" s="1"/>
      <c r="D454" s="11"/>
      <c r="E454" s="11"/>
      <c r="F454" s="11"/>
      <c r="H454" s="48">
        <v>45558</v>
      </c>
      <c r="I454" s="156">
        <f>$D$5*Data!C1357</f>
        <v>-2486400</v>
      </c>
      <c r="J454" s="157">
        <f t="shared" ref="J454:J517" si="28">I454*$D$4*_xlfn.NORM.S.INV(0.01)</f>
        <v>63060.476970103889</v>
      </c>
      <c r="K454" s="156">
        <f>$E$5*Data!D1357</f>
        <v>8099000</v>
      </c>
      <c r="L454" s="158">
        <f t="shared" ref="L454:L517" si="29">K454*$E$4*_xlfn.NORM.S.INV(0.99)</f>
        <v>276840.93337986944</v>
      </c>
      <c r="M454" s="156">
        <f>$F$5*Data!E1357</f>
        <v>7916000</v>
      </c>
      <c r="N454" s="159">
        <f t="shared" ref="N454:N517" si="30">M454*$F$4*_xlfn.NORM.S.INV(0.99)</f>
        <v>185669.50703087926</v>
      </c>
      <c r="O454" s="160">
        <f t="shared" ref="O454:O517" si="31">N454+L454+J454</f>
        <v>525570.91738085262</v>
      </c>
    </row>
    <row r="455" spans="2:15" x14ac:dyDescent="0.15">
      <c r="B455" s="1"/>
      <c r="C455" s="1"/>
      <c r="D455" s="11"/>
      <c r="E455" s="11"/>
      <c r="F455" s="11"/>
      <c r="H455" s="48">
        <v>45559</v>
      </c>
      <c r="I455" s="156">
        <f>$D$5*Data!C1358</f>
        <v>-2520000</v>
      </c>
      <c r="J455" s="157">
        <f t="shared" si="28"/>
        <v>63912.645577808005</v>
      </c>
      <c r="K455" s="156">
        <f>$E$5*Data!D1358</f>
        <v>8211000</v>
      </c>
      <c r="L455" s="158">
        <f t="shared" si="29"/>
        <v>280669.33003853663</v>
      </c>
      <c r="M455" s="156">
        <f>$F$5*Data!E1358</f>
        <v>7880000</v>
      </c>
      <c r="N455" s="159">
        <f t="shared" si="30"/>
        <v>184825.12827227495</v>
      </c>
      <c r="O455" s="160">
        <f t="shared" si="31"/>
        <v>529407.10388861957</v>
      </c>
    </row>
    <row r="456" spans="2:15" x14ac:dyDescent="0.15">
      <c r="B456" s="1"/>
      <c r="C456" s="1"/>
      <c r="D456" s="11"/>
      <c r="E456" s="11"/>
      <c r="F456" s="11"/>
      <c r="H456" s="48">
        <v>45560</v>
      </c>
      <c r="I456" s="156">
        <f>$D$5*Data!C1359</f>
        <v>-2530800</v>
      </c>
      <c r="J456" s="157">
        <f t="shared" si="28"/>
        <v>64186.556915998604</v>
      </c>
      <c r="K456" s="156">
        <f>$E$5*Data!D1359</f>
        <v>8267000</v>
      </c>
      <c r="L456" s="158">
        <f t="shared" si="29"/>
        <v>282583.5283678702</v>
      </c>
      <c r="M456" s="156">
        <f>$F$5*Data!E1359</f>
        <v>7948800</v>
      </c>
      <c r="N456" s="159">
        <f t="shared" si="30"/>
        <v>186438.82989982984</v>
      </c>
      <c r="O456" s="160">
        <f t="shared" si="31"/>
        <v>533208.91518369864</v>
      </c>
    </row>
    <row r="457" spans="2:15" x14ac:dyDescent="0.15">
      <c r="B457" s="1"/>
      <c r="C457" s="1"/>
      <c r="D457" s="11"/>
      <c r="E457" s="11"/>
      <c r="F457" s="11"/>
      <c r="H457" s="48">
        <v>45561</v>
      </c>
      <c r="I457" s="156">
        <f>$D$5*Data!C1360</f>
        <v>-2544600</v>
      </c>
      <c r="J457" s="157">
        <f t="shared" si="28"/>
        <v>64536.554737019935</v>
      </c>
      <c r="K457" s="156">
        <f>$E$5*Data!D1360</f>
        <v>8235500</v>
      </c>
      <c r="L457" s="158">
        <f t="shared" si="29"/>
        <v>281506.79180762003</v>
      </c>
      <c r="M457" s="156">
        <f>$F$5*Data!E1360</f>
        <v>7832000</v>
      </c>
      <c r="N457" s="159">
        <f t="shared" si="30"/>
        <v>183699.28992746922</v>
      </c>
      <c r="O457" s="160">
        <f t="shared" si="31"/>
        <v>529742.63647210924</v>
      </c>
    </row>
    <row r="458" spans="2:15" x14ac:dyDescent="0.15">
      <c r="B458" s="1"/>
      <c r="C458" s="1"/>
      <c r="D458" s="11"/>
      <c r="E458" s="11"/>
      <c r="F458" s="11"/>
      <c r="H458" s="48">
        <v>45562</v>
      </c>
      <c r="I458" s="156">
        <f>$D$5*Data!C1361</f>
        <v>-2556000</v>
      </c>
      <c r="J458" s="157">
        <f t="shared" si="28"/>
        <v>64825.683371776686</v>
      </c>
      <c r="K458" s="156">
        <f>$E$5*Data!D1361</f>
        <v>8225000</v>
      </c>
      <c r="L458" s="158">
        <f t="shared" si="29"/>
        <v>281147.87962086999</v>
      </c>
      <c r="M458" s="156">
        <f>$F$5*Data!E1361</f>
        <v>7834400.0000000009</v>
      </c>
      <c r="N458" s="159">
        <f t="shared" si="30"/>
        <v>183755.58184470949</v>
      </c>
      <c r="O458" s="160">
        <f t="shared" si="31"/>
        <v>529729.14483735617</v>
      </c>
    </row>
    <row r="459" spans="2:15" x14ac:dyDescent="0.15">
      <c r="B459" s="1"/>
      <c r="C459" s="1"/>
      <c r="D459" s="11"/>
      <c r="E459" s="11"/>
      <c r="F459" s="11"/>
      <c r="H459" s="48">
        <v>45565</v>
      </c>
      <c r="I459" s="156">
        <f>$D$5*Data!C1362</f>
        <v>-2548800</v>
      </c>
      <c r="J459" s="157">
        <f t="shared" si="28"/>
        <v>64643.075812982948</v>
      </c>
      <c r="K459" s="156">
        <f>$E$5*Data!D1362</f>
        <v>8169000</v>
      </c>
      <c r="L459" s="158">
        <f t="shared" si="29"/>
        <v>279233.68129153643</v>
      </c>
      <c r="M459" s="156">
        <f>$F$5*Data!E1362</f>
        <v>7772000</v>
      </c>
      <c r="N459" s="159">
        <f t="shared" si="30"/>
        <v>182291.99199646205</v>
      </c>
      <c r="O459" s="160">
        <f t="shared" si="31"/>
        <v>526168.7491009814</v>
      </c>
    </row>
    <row r="460" spans="2:15" x14ac:dyDescent="0.15">
      <c r="B460" s="1"/>
      <c r="C460" s="1"/>
      <c r="D460" s="11"/>
      <c r="E460" s="11"/>
      <c r="F460" s="11"/>
      <c r="H460" s="48">
        <v>45566</v>
      </c>
      <c r="I460" s="156">
        <f>$D$5*Data!C1363</f>
        <v>-2547600</v>
      </c>
      <c r="J460" s="157">
        <f t="shared" si="28"/>
        <v>64612.641219850659</v>
      </c>
      <c r="K460" s="156">
        <f>$E$5*Data!D1363</f>
        <v>8074500</v>
      </c>
      <c r="L460" s="158">
        <f t="shared" si="29"/>
        <v>276003.47161078599</v>
      </c>
      <c r="M460" s="156">
        <f>$F$5*Data!E1363</f>
        <v>7744800</v>
      </c>
      <c r="N460" s="159">
        <f t="shared" si="30"/>
        <v>181654.01693440546</v>
      </c>
      <c r="O460" s="160">
        <f t="shared" si="31"/>
        <v>522270.1297650421</v>
      </c>
    </row>
    <row r="461" spans="2:15" x14ac:dyDescent="0.15">
      <c r="B461" s="1"/>
      <c r="C461" s="1"/>
      <c r="D461" s="11"/>
      <c r="E461" s="11"/>
      <c r="F461" s="11"/>
      <c r="H461" s="48">
        <v>45567</v>
      </c>
      <c r="I461" s="156">
        <f>$D$5*Data!C1364</f>
        <v>-2551800</v>
      </c>
      <c r="J461" s="157">
        <f t="shared" si="28"/>
        <v>64719.162295813672</v>
      </c>
      <c r="K461" s="156">
        <f>$E$5*Data!D1364</f>
        <v>8008000</v>
      </c>
      <c r="L461" s="158">
        <f t="shared" si="29"/>
        <v>273730.36109470238</v>
      </c>
      <c r="M461" s="156">
        <f>$F$5*Data!E1364</f>
        <v>7778400</v>
      </c>
      <c r="N461" s="159">
        <f t="shared" si="30"/>
        <v>182442.10377576947</v>
      </c>
      <c r="O461" s="160">
        <f t="shared" si="31"/>
        <v>520891.62716628553</v>
      </c>
    </row>
    <row r="462" spans="2:15" x14ac:dyDescent="0.15">
      <c r="B462" s="1"/>
      <c r="C462" s="1"/>
      <c r="D462" s="11"/>
      <c r="E462" s="11"/>
      <c r="F462" s="11"/>
      <c r="H462" s="48">
        <v>45568</v>
      </c>
      <c r="I462" s="156">
        <f>$D$5*Data!C1365</f>
        <v>-2519400</v>
      </c>
      <c r="J462" s="157">
        <f t="shared" si="28"/>
        <v>63897.428281241853</v>
      </c>
      <c r="K462" s="156">
        <f>$E$5*Data!D1365</f>
        <v>7973000</v>
      </c>
      <c r="L462" s="158">
        <f t="shared" si="29"/>
        <v>272533.98713886889</v>
      </c>
      <c r="M462" s="156">
        <f>$F$5*Data!E1365</f>
        <v>7797600</v>
      </c>
      <c r="N462" s="159">
        <f t="shared" si="30"/>
        <v>182892.43911369174</v>
      </c>
      <c r="O462" s="160">
        <f t="shared" si="31"/>
        <v>519323.85453380249</v>
      </c>
    </row>
    <row r="463" spans="2:15" x14ac:dyDescent="0.15">
      <c r="B463" s="1"/>
      <c r="C463" s="1"/>
      <c r="D463" s="11"/>
      <c r="E463" s="11"/>
      <c r="F463" s="11"/>
      <c r="H463" s="48">
        <v>45569</v>
      </c>
      <c r="I463" s="156">
        <f>$D$5*Data!C1366</f>
        <v>-2511600</v>
      </c>
      <c r="J463" s="157">
        <f t="shared" si="28"/>
        <v>63699.603425881978</v>
      </c>
      <c r="K463" s="156">
        <f>$E$5*Data!D1366</f>
        <v>8039500</v>
      </c>
      <c r="L463" s="158">
        <f t="shared" si="29"/>
        <v>274807.09765495249</v>
      </c>
      <c r="M463" s="156">
        <f>$F$5*Data!E1366</f>
        <v>7816799.9999999991</v>
      </c>
      <c r="N463" s="159">
        <f t="shared" si="30"/>
        <v>183342.77445161404</v>
      </c>
      <c r="O463" s="160">
        <f t="shared" si="31"/>
        <v>521849.47553244856</v>
      </c>
    </row>
    <row r="464" spans="2:15" x14ac:dyDescent="0.15">
      <c r="B464" s="1"/>
      <c r="C464" s="1"/>
      <c r="D464" s="11"/>
      <c r="E464" s="11"/>
      <c r="F464" s="11"/>
      <c r="H464" s="48">
        <v>45572</v>
      </c>
      <c r="I464" s="156">
        <f>$D$5*Data!C1367</f>
        <v>-2508600</v>
      </c>
      <c r="J464" s="157">
        <f t="shared" si="28"/>
        <v>63623.516943051247</v>
      </c>
      <c r="K464" s="156">
        <f>$E$5*Data!D1367</f>
        <v>7721000</v>
      </c>
      <c r="L464" s="158">
        <f t="shared" si="29"/>
        <v>263920.09465686773</v>
      </c>
      <c r="M464" s="156">
        <f>$F$5*Data!E1367</f>
        <v>7818400</v>
      </c>
      <c r="N464" s="159">
        <f t="shared" si="30"/>
        <v>183380.30239644091</v>
      </c>
      <c r="O464" s="160">
        <f t="shared" si="31"/>
        <v>510923.91399635992</v>
      </c>
    </row>
    <row r="465" spans="2:15" x14ac:dyDescent="0.15">
      <c r="B465" s="1"/>
      <c r="C465" s="1"/>
      <c r="D465" s="11"/>
      <c r="E465" s="11"/>
      <c r="F465" s="11"/>
      <c r="H465" s="48">
        <v>45573</v>
      </c>
      <c r="I465" s="156">
        <f>$D$5*Data!C1368</f>
        <v>-2500200</v>
      </c>
      <c r="J465" s="157">
        <f t="shared" si="28"/>
        <v>63410.47479112522</v>
      </c>
      <c r="K465" s="156">
        <f>$E$5*Data!D1368</f>
        <v>7731500</v>
      </c>
      <c r="L465" s="158">
        <f t="shared" si="29"/>
        <v>264279.00684361777</v>
      </c>
      <c r="M465" s="156">
        <f>$F$5*Data!E1368</f>
        <v>7806400</v>
      </c>
      <c r="N465" s="159">
        <f t="shared" si="30"/>
        <v>183098.8428102395</v>
      </c>
      <c r="O465" s="160">
        <f t="shared" si="31"/>
        <v>510788.32444498251</v>
      </c>
    </row>
    <row r="466" spans="2:15" x14ac:dyDescent="0.15">
      <c r="B466" s="1"/>
      <c r="C466" s="1"/>
      <c r="D466" s="11"/>
      <c r="E466" s="11"/>
      <c r="F466" s="11"/>
      <c r="H466" s="48">
        <v>45574</v>
      </c>
      <c r="I466" s="156">
        <f>$D$5*Data!C1369</f>
        <v>-2518800</v>
      </c>
      <c r="J466" s="157">
        <f t="shared" si="28"/>
        <v>63882.210984675708</v>
      </c>
      <c r="K466" s="156">
        <f>$E$5*Data!D1369</f>
        <v>7878500</v>
      </c>
      <c r="L466" s="158">
        <f t="shared" si="29"/>
        <v>269303.77745811845</v>
      </c>
      <c r="M466" s="156">
        <f>$F$5*Data!E1369</f>
        <v>7941600</v>
      </c>
      <c r="N466" s="159">
        <f t="shared" si="30"/>
        <v>186269.95414810895</v>
      </c>
      <c r="O466" s="160">
        <f t="shared" si="31"/>
        <v>519455.94259090314</v>
      </c>
    </row>
    <row r="467" spans="2:15" x14ac:dyDescent="0.15">
      <c r="B467" s="1"/>
      <c r="C467" s="1"/>
      <c r="D467" s="11"/>
      <c r="E467" s="11"/>
      <c r="F467" s="11"/>
      <c r="H467" s="48">
        <v>45575</v>
      </c>
      <c r="I467" s="156">
        <f>$D$5*Data!C1370</f>
        <v>-2514000</v>
      </c>
      <c r="J467" s="157">
        <f t="shared" si="28"/>
        <v>63760.47261214655</v>
      </c>
      <c r="K467" s="156">
        <f>$E$5*Data!D1370</f>
        <v>8095500</v>
      </c>
      <c r="L467" s="158">
        <f t="shared" si="29"/>
        <v>276721.29598428612</v>
      </c>
      <c r="M467" s="156">
        <f>$F$5*Data!E1370</f>
        <v>7892000</v>
      </c>
      <c r="N467" s="159">
        <f t="shared" si="30"/>
        <v>185106.58785847639</v>
      </c>
      <c r="O467" s="160">
        <f t="shared" si="31"/>
        <v>525588.35645490908</v>
      </c>
    </row>
    <row r="468" spans="2:15" x14ac:dyDescent="0.15">
      <c r="B468" s="1"/>
      <c r="C468" s="1"/>
      <c r="D468" s="11"/>
      <c r="E468" s="11"/>
      <c r="F468" s="11"/>
      <c r="H468" s="48">
        <v>45576</v>
      </c>
      <c r="I468" s="156">
        <f>$D$5*Data!C1371</f>
        <v>-2520000</v>
      </c>
      <c r="J468" s="157">
        <f t="shared" si="28"/>
        <v>63912.645577808005</v>
      </c>
      <c r="K468" s="156">
        <f>$E$5*Data!D1371</f>
        <v>8151500</v>
      </c>
      <c r="L468" s="158">
        <f t="shared" si="29"/>
        <v>278635.49431361968</v>
      </c>
      <c r="M468" s="156">
        <f>$F$5*Data!E1371</f>
        <v>7955200</v>
      </c>
      <c r="N468" s="159">
        <f t="shared" si="30"/>
        <v>186588.94167913726</v>
      </c>
      <c r="O468" s="160">
        <f t="shared" si="31"/>
        <v>529137.081570565</v>
      </c>
    </row>
    <row r="469" spans="2:15" x14ac:dyDescent="0.15">
      <c r="B469" s="1"/>
      <c r="C469" s="1"/>
      <c r="D469" s="11"/>
      <c r="E469" s="11"/>
      <c r="F469" s="11"/>
      <c r="H469" s="48">
        <v>45579</v>
      </c>
      <c r="I469" s="156">
        <f>$D$5*Data!C1372</f>
        <v>-2529600</v>
      </c>
      <c r="J469" s="157">
        <f t="shared" si="28"/>
        <v>64156.122322866315</v>
      </c>
      <c r="K469" s="156">
        <f>$E$5*Data!D1372</f>
        <v>8270500</v>
      </c>
      <c r="L469" s="158">
        <f t="shared" si="29"/>
        <v>282703.16576345352</v>
      </c>
      <c r="M469" s="156">
        <f>$F$5*Data!E1372</f>
        <v>8024000</v>
      </c>
      <c r="N469" s="159">
        <f t="shared" si="30"/>
        <v>188202.64330669216</v>
      </c>
      <c r="O469" s="160">
        <f t="shared" si="31"/>
        <v>535061.93139301206</v>
      </c>
    </row>
    <row r="470" spans="2:15" x14ac:dyDescent="0.15">
      <c r="B470" s="1"/>
      <c r="C470" s="1"/>
      <c r="D470" s="11"/>
      <c r="E470" s="11"/>
      <c r="F470" s="11"/>
      <c r="H470" s="48">
        <v>45580</v>
      </c>
      <c r="I470" s="156">
        <f>$D$5*Data!C1373</f>
        <v>-2516400</v>
      </c>
      <c r="J470" s="157">
        <f t="shared" si="28"/>
        <v>63821.341798411129</v>
      </c>
      <c r="K470" s="156">
        <f>$E$5*Data!D1373</f>
        <v>8211000</v>
      </c>
      <c r="L470" s="158">
        <f t="shared" si="29"/>
        <v>280669.33003853663</v>
      </c>
      <c r="M470" s="156">
        <f>$F$5*Data!E1373</f>
        <v>8044800</v>
      </c>
      <c r="N470" s="159">
        <f t="shared" si="30"/>
        <v>188690.5065894413</v>
      </c>
      <c r="O470" s="160">
        <f t="shared" si="31"/>
        <v>533181.178426389</v>
      </c>
    </row>
    <row r="471" spans="2:15" x14ac:dyDescent="0.15">
      <c r="B471" s="1"/>
      <c r="C471" s="1"/>
      <c r="D471" s="11"/>
      <c r="E471" s="11"/>
      <c r="F471" s="11"/>
      <c r="H471" s="48">
        <v>45581</v>
      </c>
      <c r="I471" s="156">
        <f>$D$5*Data!C1374</f>
        <v>-2516400</v>
      </c>
      <c r="J471" s="157">
        <f t="shared" si="28"/>
        <v>63821.341798411129</v>
      </c>
      <c r="K471" s="156">
        <f>$E$5*Data!D1374</f>
        <v>8183000</v>
      </c>
      <c r="L471" s="158">
        <f t="shared" si="29"/>
        <v>279712.23087386979</v>
      </c>
      <c r="M471" s="156">
        <f>$F$5*Data!E1374</f>
        <v>8064000</v>
      </c>
      <c r="N471" s="159">
        <f t="shared" si="30"/>
        <v>189140.8419273636</v>
      </c>
      <c r="O471" s="160">
        <f t="shared" si="31"/>
        <v>532674.41459964449</v>
      </c>
    </row>
    <row r="472" spans="2:15" x14ac:dyDescent="0.15">
      <c r="B472" s="1"/>
      <c r="C472" s="1"/>
      <c r="D472" s="11"/>
      <c r="E472" s="11"/>
      <c r="F472" s="11"/>
      <c r="H472" s="48">
        <v>45582</v>
      </c>
      <c r="I472" s="156">
        <f>$D$5*Data!C1375</f>
        <v>-2580000</v>
      </c>
      <c r="J472" s="157">
        <f t="shared" si="28"/>
        <v>65434.375234422478</v>
      </c>
      <c r="K472" s="156">
        <f>$E$5*Data!D1375</f>
        <v>8165500</v>
      </c>
      <c r="L472" s="158">
        <f t="shared" si="29"/>
        <v>279114.04389595304</v>
      </c>
      <c r="M472" s="156">
        <f>$F$5*Data!E1375</f>
        <v>8076799.9999999991</v>
      </c>
      <c r="N472" s="159">
        <f t="shared" si="30"/>
        <v>189441.06548597844</v>
      </c>
      <c r="O472" s="160">
        <f t="shared" si="31"/>
        <v>533989.48461635399</v>
      </c>
    </row>
    <row r="473" spans="2:15" x14ac:dyDescent="0.15">
      <c r="B473" s="1"/>
      <c r="C473" s="1"/>
      <c r="D473" s="11"/>
      <c r="E473" s="11"/>
      <c r="F473" s="11"/>
      <c r="H473" s="48">
        <v>45583</v>
      </c>
      <c r="I473" s="156">
        <f>$D$5*Data!C1376</f>
        <v>-2579400</v>
      </c>
      <c r="J473" s="157">
        <f t="shared" si="28"/>
        <v>65419.157937856326</v>
      </c>
      <c r="K473" s="156">
        <f>$E$5*Data!D1376</f>
        <v>8176000</v>
      </c>
      <c r="L473" s="158">
        <f t="shared" si="29"/>
        <v>279472.95608270308</v>
      </c>
      <c r="M473" s="156">
        <f>$F$5*Data!E1376</f>
        <v>8078400</v>
      </c>
      <c r="N473" s="159">
        <f t="shared" si="30"/>
        <v>189478.59343080534</v>
      </c>
      <c r="O473" s="160">
        <f t="shared" si="31"/>
        <v>534370.70745136472</v>
      </c>
    </row>
    <row r="474" spans="2:15" x14ac:dyDescent="0.15">
      <c r="B474" s="1"/>
      <c r="C474" s="1"/>
      <c r="D474" s="11"/>
      <c r="E474" s="11"/>
      <c r="F474" s="11"/>
      <c r="H474" s="48">
        <v>45586</v>
      </c>
      <c r="I474" s="156">
        <f>$D$5*Data!C1377</f>
        <v>-2590800</v>
      </c>
      <c r="J474" s="157">
        <f t="shared" si="28"/>
        <v>65708.286572613084</v>
      </c>
      <c r="K474" s="156">
        <f>$E$5*Data!D1377</f>
        <v>8025500</v>
      </c>
      <c r="L474" s="158">
        <f t="shared" si="29"/>
        <v>274328.54807261913</v>
      </c>
      <c r="M474" s="156">
        <f>$F$5*Data!E1377</f>
        <v>8035200</v>
      </c>
      <c r="N474" s="159">
        <f t="shared" si="30"/>
        <v>188465.33892048016</v>
      </c>
      <c r="O474" s="160">
        <f t="shared" si="31"/>
        <v>528502.17356571241</v>
      </c>
    </row>
    <row r="475" spans="2:15" x14ac:dyDescent="0.15">
      <c r="B475" s="1"/>
      <c r="C475" s="1"/>
      <c r="D475" s="11"/>
      <c r="E475" s="11"/>
      <c r="F475" s="11"/>
      <c r="H475" s="48">
        <v>45587</v>
      </c>
      <c r="I475" s="156">
        <f>$D$5*Data!C1378</f>
        <v>-2565600</v>
      </c>
      <c r="J475" s="157">
        <f t="shared" si="28"/>
        <v>65069.160116834995</v>
      </c>
      <c r="K475" s="156">
        <f>$E$5*Data!D1378</f>
        <v>7885500</v>
      </c>
      <c r="L475" s="158">
        <f t="shared" si="29"/>
        <v>269543.05224928516</v>
      </c>
      <c r="M475" s="156">
        <f>$F$5*Data!E1378</f>
        <v>7904800</v>
      </c>
      <c r="N475" s="159">
        <f t="shared" si="30"/>
        <v>185406.81141709126</v>
      </c>
      <c r="O475" s="160">
        <f t="shared" si="31"/>
        <v>520019.02378321142</v>
      </c>
    </row>
    <row r="476" spans="2:15" x14ac:dyDescent="0.15">
      <c r="B476" s="1"/>
      <c r="C476" s="1"/>
      <c r="D476" s="11"/>
      <c r="E476" s="11"/>
      <c r="F476" s="11"/>
      <c r="H476" s="48">
        <v>45588</v>
      </c>
      <c r="I476" s="156">
        <f>$D$5*Data!C1379</f>
        <v>-2561400</v>
      </c>
      <c r="J476" s="157">
        <f t="shared" si="28"/>
        <v>64962.639040871989</v>
      </c>
      <c r="K476" s="156">
        <f>$E$5*Data!D1379</f>
        <v>7829500</v>
      </c>
      <c r="L476" s="158">
        <f t="shared" si="29"/>
        <v>267628.85391995154</v>
      </c>
      <c r="M476" s="156">
        <f>$F$5*Data!E1379</f>
        <v>7894400.0000000009</v>
      </c>
      <c r="N476" s="159">
        <f t="shared" si="30"/>
        <v>185162.87977571669</v>
      </c>
      <c r="O476" s="160">
        <f t="shared" si="31"/>
        <v>517754.37273654022</v>
      </c>
    </row>
    <row r="477" spans="2:15" x14ac:dyDescent="0.15">
      <c r="B477" s="1"/>
      <c r="C477" s="1"/>
      <c r="D477" s="11"/>
      <c r="E477" s="11"/>
      <c r="F477" s="11"/>
      <c r="H477" s="48">
        <v>45589</v>
      </c>
      <c r="I477" s="156">
        <f>$D$5*Data!C1380</f>
        <v>-2544600</v>
      </c>
      <c r="J477" s="157">
        <f t="shared" si="28"/>
        <v>64536.554737019935</v>
      </c>
      <c r="K477" s="156">
        <f>$E$5*Data!D1380</f>
        <v>7857500</v>
      </c>
      <c r="L477" s="158">
        <f t="shared" si="29"/>
        <v>268585.95308461838</v>
      </c>
      <c r="M477" s="156">
        <f>$F$5*Data!E1380</f>
        <v>7859200</v>
      </c>
      <c r="N477" s="159">
        <f t="shared" si="30"/>
        <v>184337.26498952578</v>
      </c>
      <c r="O477" s="160">
        <f t="shared" si="31"/>
        <v>517459.77281116409</v>
      </c>
    </row>
    <row r="478" spans="2:15" x14ac:dyDescent="0.15">
      <c r="B478" s="1"/>
      <c r="C478" s="1"/>
      <c r="D478" s="11"/>
      <c r="E478" s="11"/>
      <c r="F478" s="11"/>
      <c r="H478" s="48">
        <v>45590</v>
      </c>
      <c r="I478" s="156">
        <f>$D$5*Data!C1381</f>
        <v>-2536200</v>
      </c>
      <c r="J478" s="157">
        <f t="shared" si="28"/>
        <v>64323.512585093908</v>
      </c>
      <c r="K478" s="156">
        <f>$E$5*Data!D1381</f>
        <v>7822500</v>
      </c>
      <c r="L478" s="158">
        <f t="shared" si="29"/>
        <v>267389.57912878488</v>
      </c>
      <c r="M478" s="156">
        <f>$F$5*Data!E1381</f>
        <v>7892800</v>
      </c>
      <c r="N478" s="159">
        <f t="shared" si="30"/>
        <v>185125.35183088979</v>
      </c>
      <c r="O478" s="160">
        <f t="shared" si="31"/>
        <v>516838.44354476855</v>
      </c>
    </row>
    <row r="479" spans="2:15" x14ac:dyDescent="0.15">
      <c r="B479" s="1"/>
      <c r="C479" s="1"/>
      <c r="D479" s="11"/>
      <c r="E479" s="11"/>
      <c r="F479" s="11"/>
      <c r="H479" s="48">
        <v>45593</v>
      </c>
      <c r="I479" s="156">
        <f>$D$5*Data!C1382</f>
        <v>-2532000</v>
      </c>
      <c r="J479" s="157">
        <f t="shared" si="28"/>
        <v>64216.991509130894</v>
      </c>
      <c r="K479" s="156">
        <f>$E$5*Data!D1382</f>
        <v>7896000</v>
      </c>
      <c r="L479" s="158">
        <f t="shared" si="29"/>
        <v>269901.9644360352</v>
      </c>
      <c r="M479" s="156">
        <f>$F$5*Data!E1382</f>
        <v>7984800</v>
      </c>
      <c r="N479" s="159">
        <f t="shared" si="30"/>
        <v>187283.20865843413</v>
      </c>
      <c r="O479" s="160">
        <f t="shared" si="31"/>
        <v>521402.16460360028</v>
      </c>
    </row>
    <row r="480" spans="2:15" x14ac:dyDescent="0.15">
      <c r="B480" s="1"/>
      <c r="C480" s="1"/>
      <c r="D480" s="11"/>
      <c r="E480" s="11"/>
      <c r="F480" s="11"/>
      <c r="H480" s="48">
        <v>45594</v>
      </c>
      <c r="I480" s="156">
        <f>$D$5*Data!C1383</f>
        <v>-2491800</v>
      </c>
      <c r="J480" s="157">
        <f t="shared" si="28"/>
        <v>63197.432639199193</v>
      </c>
      <c r="K480" s="156">
        <f>$E$5*Data!D1383</f>
        <v>7868000</v>
      </c>
      <c r="L480" s="158">
        <f t="shared" si="29"/>
        <v>268944.86527136841</v>
      </c>
      <c r="M480" s="156">
        <f>$F$5*Data!E1383</f>
        <v>7659200</v>
      </c>
      <c r="N480" s="159">
        <f t="shared" si="30"/>
        <v>179646.27188616854</v>
      </c>
      <c r="O480" s="160">
        <f t="shared" si="31"/>
        <v>511788.56979673612</v>
      </c>
    </row>
    <row r="481" spans="2:15" x14ac:dyDescent="0.15">
      <c r="B481" s="1"/>
      <c r="C481" s="1"/>
      <c r="D481" s="11"/>
      <c r="E481" s="11"/>
      <c r="F481" s="11"/>
      <c r="H481" s="48">
        <v>45595</v>
      </c>
      <c r="I481" s="156">
        <f>$D$5*Data!C1384</f>
        <v>-2472600</v>
      </c>
      <c r="J481" s="157">
        <f t="shared" si="28"/>
        <v>62710.479149082559</v>
      </c>
      <c r="K481" s="156">
        <f>$E$5*Data!D1384</f>
        <v>7819000</v>
      </c>
      <c r="L481" s="158">
        <f t="shared" si="29"/>
        <v>267269.9417332015</v>
      </c>
      <c r="M481" s="156">
        <f>$F$5*Data!E1384</f>
        <v>7628000</v>
      </c>
      <c r="N481" s="159">
        <f t="shared" si="30"/>
        <v>178914.47696204484</v>
      </c>
      <c r="O481" s="160">
        <f t="shared" si="31"/>
        <v>508894.89784432889</v>
      </c>
    </row>
    <row r="482" spans="2:15" x14ac:dyDescent="0.15">
      <c r="B482" s="1"/>
      <c r="C482" s="1"/>
      <c r="D482" s="11"/>
      <c r="E482" s="11"/>
      <c r="F482" s="11"/>
      <c r="H482" s="48">
        <v>45596</v>
      </c>
      <c r="I482" s="156">
        <f>$D$5*Data!C1385</f>
        <v>-2447400</v>
      </c>
      <c r="J482" s="157">
        <f t="shared" si="28"/>
        <v>62071.352693304485</v>
      </c>
      <c r="K482" s="156">
        <f>$E$5*Data!D1385</f>
        <v>7745500</v>
      </c>
      <c r="L482" s="158">
        <f t="shared" si="29"/>
        <v>264757.55642595119</v>
      </c>
      <c r="M482" s="156">
        <f>$F$5*Data!E1385</f>
        <v>7504000</v>
      </c>
      <c r="N482" s="159">
        <f t="shared" si="30"/>
        <v>176006.06123796332</v>
      </c>
      <c r="O482" s="160">
        <f t="shared" si="31"/>
        <v>502834.97035721899</v>
      </c>
    </row>
    <row r="483" spans="2:15" x14ac:dyDescent="0.15">
      <c r="B483" s="1"/>
      <c r="C483" s="1"/>
      <c r="D483" s="11"/>
      <c r="E483" s="11"/>
      <c r="F483" s="11"/>
      <c r="H483" s="48">
        <v>45597</v>
      </c>
      <c r="I483" s="156">
        <f>$D$5*Data!C1386</f>
        <v>-2481600</v>
      </c>
      <c r="J483" s="157">
        <f t="shared" si="28"/>
        <v>62938.738597574738</v>
      </c>
      <c r="K483" s="156">
        <f>$E$5*Data!D1386</f>
        <v>7833000</v>
      </c>
      <c r="L483" s="158">
        <f t="shared" si="29"/>
        <v>267748.49131553492</v>
      </c>
      <c r="M483" s="156">
        <f>$F$5*Data!E1386</f>
        <v>7639200</v>
      </c>
      <c r="N483" s="159">
        <f t="shared" si="30"/>
        <v>179177.17257583284</v>
      </c>
      <c r="O483" s="160">
        <f t="shared" si="31"/>
        <v>509864.40248894249</v>
      </c>
    </row>
    <row r="484" spans="2:15" x14ac:dyDescent="0.15">
      <c r="B484" s="1"/>
      <c r="C484" s="1"/>
      <c r="D484" s="11"/>
      <c r="E484" s="11"/>
      <c r="F484" s="11"/>
      <c r="H484" s="48">
        <v>45600</v>
      </c>
      <c r="I484" s="156">
        <f>$D$5*Data!C1387</f>
        <v>-2453400</v>
      </c>
      <c r="J484" s="157">
        <f t="shared" si="28"/>
        <v>62223.525658965933</v>
      </c>
      <c r="K484" s="156">
        <f>$E$5*Data!D1387</f>
        <v>7724500</v>
      </c>
      <c r="L484" s="158">
        <f t="shared" si="29"/>
        <v>264039.73205245112</v>
      </c>
      <c r="M484" s="156">
        <f>$F$5*Data!E1387</f>
        <v>7646400</v>
      </c>
      <c r="N484" s="159">
        <f t="shared" si="30"/>
        <v>179346.0483275537</v>
      </c>
      <c r="O484" s="160">
        <f t="shared" si="31"/>
        <v>505609.30603897071</v>
      </c>
    </row>
    <row r="485" spans="2:15" x14ac:dyDescent="0.15">
      <c r="B485" s="1"/>
      <c r="C485" s="1"/>
      <c r="D485" s="11"/>
      <c r="E485" s="11"/>
      <c r="F485" s="11"/>
      <c r="H485" s="48">
        <v>45601</v>
      </c>
      <c r="I485" s="156">
        <f>$D$5*Data!C1388</f>
        <v>-2424600</v>
      </c>
      <c r="J485" s="157">
        <f t="shared" si="28"/>
        <v>61493.095423790975</v>
      </c>
      <c r="K485" s="156">
        <f>$E$5*Data!D1388</f>
        <v>7847000</v>
      </c>
      <c r="L485" s="158">
        <f t="shared" si="29"/>
        <v>268227.04089786828</v>
      </c>
      <c r="M485" s="156">
        <f>$F$5*Data!E1388</f>
        <v>7518400</v>
      </c>
      <c r="N485" s="159">
        <f t="shared" si="30"/>
        <v>176343.81274140507</v>
      </c>
      <c r="O485" s="160">
        <f t="shared" si="31"/>
        <v>506063.9490630643</v>
      </c>
    </row>
    <row r="486" spans="2:15" x14ac:dyDescent="0.15">
      <c r="B486" s="1"/>
      <c r="C486" s="1"/>
      <c r="D486" s="11"/>
      <c r="E486" s="11"/>
      <c r="F486" s="11"/>
      <c r="H486" s="48">
        <v>45602</v>
      </c>
      <c r="I486" s="156">
        <f>$D$5*Data!C1389</f>
        <v>-2380800</v>
      </c>
      <c r="J486" s="157">
        <f t="shared" si="28"/>
        <v>60382.232774462413</v>
      </c>
      <c r="K486" s="156">
        <f>$E$5*Data!D1389</f>
        <v>7829500</v>
      </c>
      <c r="L486" s="158">
        <f t="shared" si="29"/>
        <v>267628.85391995154</v>
      </c>
      <c r="M486" s="156">
        <f>$F$5*Data!E1389</f>
        <v>7500800</v>
      </c>
      <c r="N486" s="159">
        <f t="shared" si="30"/>
        <v>175931.00534830964</v>
      </c>
      <c r="O486" s="160">
        <f t="shared" si="31"/>
        <v>503942.09204272361</v>
      </c>
    </row>
    <row r="487" spans="2:15" x14ac:dyDescent="0.15">
      <c r="B487" s="1"/>
      <c r="C487" s="1"/>
      <c r="D487" s="11"/>
      <c r="E487" s="11"/>
      <c r="F487" s="11"/>
      <c r="H487" s="48">
        <v>45603</v>
      </c>
      <c r="I487" s="156">
        <f>$D$5*Data!C1390</f>
        <v>-2383800</v>
      </c>
      <c r="J487" s="157">
        <f t="shared" si="28"/>
        <v>60458.319257293144</v>
      </c>
      <c r="K487" s="156">
        <f>$E$5*Data!D1390</f>
        <v>8396500</v>
      </c>
      <c r="L487" s="158">
        <f t="shared" si="29"/>
        <v>287010.11200445407</v>
      </c>
      <c r="M487" s="156">
        <f>$F$5*Data!E1390</f>
        <v>7440000</v>
      </c>
      <c r="N487" s="159">
        <f t="shared" si="30"/>
        <v>174504.94344488904</v>
      </c>
      <c r="O487" s="160">
        <f t="shared" si="31"/>
        <v>521973.37470663624</v>
      </c>
    </row>
    <row r="488" spans="2:15" x14ac:dyDescent="0.15">
      <c r="B488" s="1"/>
      <c r="C488" s="1"/>
      <c r="D488" s="11"/>
      <c r="E488" s="11"/>
      <c r="F488" s="11"/>
      <c r="H488" s="48">
        <v>45604</v>
      </c>
      <c r="I488" s="156">
        <f>$D$5*Data!C1391</f>
        <v>-2369400</v>
      </c>
      <c r="J488" s="157">
        <f t="shared" si="28"/>
        <v>60093.104139705662</v>
      </c>
      <c r="K488" s="156">
        <f>$E$5*Data!D1391</f>
        <v>8284500</v>
      </c>
      <c r="L488" s="158">
        <f t="shared" si="29"/>
        <v>283181.71534578694</v>
      </c>
      <c r="M488" s="156">
        <f>$F$5*Data!E1391</f>
        <v>7428800</v>
      </c>
      <c r="N488" s="159">
        <f t="shared" si="30"/>
        <v>174242.24783110103</v>
      </c>
      <c r="O488" s="160">
        <f t="shared" si="31"/>
        <v>517517.0673165936</v>
      </c>
    </row>
    <row r="489" spans="2:15" x14ac:dyDescent="0.15">
      <c r="B489" s="1"/>
      <c r="C489" s="1"/>
      <c r="D489" s="11"/>
      <c r="E489" s="11"/>
      <c r="F489" s="11"/>
      <c r="H489" s="48">
        <v>45607</v>
      </c>
      <c r="I489" s="156">
        <f>$D$5*Data!C1392</f>
        <v>-2370600</v>
      </c>
      <c r="J489" s="157">
        <f t="shared" si="28"/>
        <v>60123.538732837958</v>
      </c>
      <c r="K489" s="156">
        <f>$E$5*Data!D1392</f>
        <v>8578500</v>
      </c>
      <c r="L489" s="158">
        <f t="shared" si="29"/>
        <v>293231.25657478825</v>
      </c>
      <c r="M489" s="156">
        <f>$F$5*Data!E1392</f>
        <v>7447200</v>
      </c>
      <c r="N489" s="159">
        <f t="shared" si="30"/>
        <v>174673.8191966099</v>
      </c>
      <c r="O489" s="160">
        <f t="shared" si="31"/>
        <v>528028.61450423615</v>
      </c>
    </row>
    <row r="490" spans="2:15" x14ac:dyDescent="0.15">
      <c r="B490" s="1"/>
      <c r="C490" s="1"/>
      <c r="D490" s="11"/>
      <c r="E490" s="11"/>
      <c r="F490" s="11"/>
      <c r="H490" s="48">
        <v>45608</v>
      </c>
      <c r="I490" s="156">
        <f>$D$5*Data!C1393</f>
        <v>-2340000</v>
      </c>
      <c r="J490" s="157">
        <f t="shared" si="28"/>
        <v>59347.456607964567</v>
      </c>
      <c r="K490" s="156">
        <f>$E$5*Data!D1393</f>
        <v>8431500</v>
      </c>
      <c r="L490" s="158">
        <f t="shared" si="29"/>
        <v>288206.48596028762</v>
      </c>
      <c r="M490" s="156">
        <f>$F$5*Data!E1393</f>
        <v>7388800</v>
      </c>
      <c r="N490" s="159">
        <f t="shared" si="30"/>
        <v>173304.0492104296</v>
      </c>
      <c r="O490" s="160">
        <f t="shared" si="31"/>
        <v>520857.99177868181</v>
      </c>
    </row>
    <row r="491" spans="2:15" x14ac:dyDescent="0.15">
      <c r="B491" s="1"/>
      <c r="C491" s="1"/>
      <c r="D491" s="11"/>
      <c r="E491" s="11"/>
      <c r="F491" s="11"/>
      <c r="H491" s="48">
        <v>45609</v>
      </c>
      <c r="I491" s="156">
        <f>$D$5*Data!C1394</f>
        <v>-2331600</v>
      </c>
      <c r="J491" s="157">
        <f t="shared" si="28"/>
        <v>59134.414456038539</v>
      </c>
      <c r="K491" s="156">
        <f>$E$5*Data!D1394</f>
        <v>8438500</v>
      </c>
      <c r="L491" s="158">
        <f t="shared" si="29"/>
        <v>288445.76075145428</v>
      </c>
      <c r="M491" s="156">
        <f>$F$5*Data!E1394</f>
        <v>7356000</v>
      </c>
      <c r="N491" s="159">
        <f t="shared" si="30"/>
        <v>172534.72634147899</v>
      </c>
      <c r="O491" s="160">
        <f t="shared" si="31"/>
        <v>520114.90154897183</v>
      </c>
    </row>
    <row r="492" spans="2:15" x14ac:dyDescent="0.15">
      <c r="B492" s="1"/>
      <c r="C492" s="1"/>
      <c r="D492" s="11"/>
      <c r="E492" s="11"/>
      <c r="F492" s="11"/>
      <c r="H492" s="48">
        <v>45610</v>
      </c>
      <c r="I492" s="156">
        <f>$D$5*Data!C1395</f>
        <v>-2362200</v>
      </c>
      <c r="J492" s="157">
        <f t="shared" si="28"/>
        <v>59910.496580911931</v>
      </c>
      <c r="K492" s="156">
        <f>$E$5*Data!D1395</f>
        <v>8484000</v>
      </c>
      <c r="L492" s="158">
        <f t="shared" si="29"/>
        <v>290001.04689403781</v>
      </c>
      <c r="M492" s="156">
        <f>$F$5*Data!E1395</f>
        <v>7418400</v>
      </c>
      <c r="N492" s="159">
        <f t="shared" si="30"/>
        <v>173998.31618972647</v>
      </c>
      <c r="O492" s="160">
        <f t="shared" si="31"/>
        <v>523909.85966467619</v>
      </c>
    </row>
    <row r="493" spans="2:15" x14ac:dyDescent="0.15">
      <c r="B493" s="1"/>
      <c r="C493" s="1"/>
      <c r="D493" s="11"/>
      <c r="E493" s="11"/>
      <c r="F493" s="11"/>
      <c r="H493" s="48">
        <v>45611</v>
      </c>
      <c r="I493" s="156">
        <f>$D$5*Data!C1396</f>
        <v>-2325600</v>
      </c>
      <c r="J493" s="157">
        <f t="shared" si="28"/>
        <v>58982.241490377099</v>
      </c>
      <c r="K493" s="156">
        <f>$E$5*Data!D1396</f>
        <v>8564500</v>
      </c>
      <c r="L493" s="158">
        <f t="shared" si="29"/>
        <v>292752.70699245483</v>
      </c>
      <c r="M493" s="156">
        <f>$F$5*Data!E1396</f>
        <v>7336799.9999999991</v>
      </c>
      <c r="N493" s="159">
        <f t="shared" si="30"/>
        <v>172084.39100355667</v>
      </c>
      <c r="O493" s="160">
        <f t="shared" si="31"/>
        <v>523819.33948638861</v>
      </c>
    </row>
    <row r="494" spans="2:15" x14ac:dyDescent="0.15">
      <c r="B494" s="1"/>
      <c r="C494" s="1"/>
      <c r="D494" s="11"/>
      <c r="E494" s="11"/>
      <c r="F494" s="11"/>
      <c r="H494" s="48">
        <v>45614</v>
      </c>
      <c r="I494" s="156">
        <f>$D$5*Data!C1397</f>
        <v>-2345400</v>
      </c>
      <c r="J494" s="157">
        <f t="shared" si="28"/>
        <v>59484.41227705987</v>
      </c>
      <c r="K494" s="156">
        <f>$E$5*Data!D1397</f>
        <v>8750000</v>
      </c>
      <c r="L494" s="158">
        <f t="shared" si="29"/>
        <v>299093.48895837233</v>
      </c>
      <c r="M494" s="156">
        <f>$F$5*Data!E1397</f>
        <v>7297600</v>
      </c>
      <c r="N494" s="159">
        <f t="shared" si="30"/>
        <v>171164.95635529869</v>
      </c>
      <c r="O494" s="160">
        <f t="shared" si="31"/>
        <v>529742.85759073088</v>
      </c>
    </row>
    <row r="495" spans="2:15" x14ac:dyDescent="0.15">
      <c r="B495" s="1"/>
      <c r="C495" s="1"/>
      <c r="D495" s="11"/>
      <c r="E495" s="11"/>
      <c r="F495" s="11"/>
      <c r="H495" s="48">
        <v>45615</v>
      </c>
      <c r="I495" s="156">
        <f>$D$5*Data!C1398</f>
        <v>-2299800</v>
      </c>
      <c r="J495" s="157">
        <f t="shared" si="28"/>
        <v>58327.897738032872</v>
      </c>
      <c r="K495" s="156">
        <f>$E$5*Data!D1398</f>
        <v>8767500</v>
      </c>
      <c r="L495" s="158">
        <f t="shared" si="29"/>
        <v>299691.67593628907</v>
      </c>
      <c r="M495" s="156">
        <f>$F$5*Data!E1398</f>
        <v>7284800</v>
      </c>
      <c r="N495" s="159">
        <f t="shared" si="30"/>
        <v>170864.73279668382</v>
      </c>
      <c r="O495" s="160">
        <f t="shared" si="31"/>
        <v>528884.30647100578</v>
      </c>
    </row>
    <row r="496" spans="2:15" x14ac:dyDescent="0.15">
      <c r="B496" s="1"/>
      <c r="C496" s="1"/>
      <c r="D496" s="11"/>
      <c r="E496" s="11"/>
      <c r="F496" s="11"/>
      <c r="H496" s="48">
        <v>45616</v>
      </c>
      <c r="I496" s="156">
        <f>$D$5*Data!C1399</f>
        <v>-2295600</v>
      </c>
      <c r="J496" s="157">
        <f t="shared" si="28"/>
        <v>58221.376662069859</v>
      </c>
      <c r="K496" s="156">
        <f>$E$5*Data!D1399</f>
        <v>8816500</v>
      </c>
      <c r="L496" s="158">
        <f t="shared" si="29"/>
        <v>301366.59947445593</v>
      </c>
      <c r="M496" s="156">
        <f>$F$5*Data!E1399</f>
        <v>7279200</v>
      </c>
      <c r="N496" s="159">
        <f t="shared" si="30"/>
        <v>170733.38498978983</v>
      </c>
      <c r="O496" s="160">
        <f t="shared" si="31"/>
        <v>530321.36112631555</v>
      </c>
    </row>
    <row r="497" spans="2:15" x14ac:dyDescent="0.15">
      <c r="B497" s="1"/>
      <c r="C497" s="1"/>
      <c r="D497" s="11"/>
      <c r="E497" s="11"/>
      <c r="F497" s="11"/>
      <c r="H497" s="48">
        <v>45617</v>
      </c>
      <c r="I497" s="156">
        <f>$D$5*Data!C1400</f>
        <v>-2278800</v>
      </c>
      <c r="J497" s="157">
        <f t="shared" si="28"/>
        <v>57795.292358217805</v>
      </c>
      <c r="K497" s="156">
        <f>$E$5*Data!D1400</f>
        <v>8904000</v>
      </c>
      <c r="L497" s="158">
        <f t="shared" si="29"/>
        <v>304357.53436403966</v>
      </c>
      <c r="M497" s="156">
        <f>$F$5*Data!E1400</f>
        <v>7324800</v>
      </c>
      <c r="N497" s="159">
        <f t="shared" si="30"/>
        <v>171802.93141735526</v>
      </c>
      <c r="O497" s="160">
        <f t="shared" si="31"/>
        <v>533955.75813961274</v>
      </c>
    </row>
    <row r="498" spans="2:15" x14ac:dyDescent="0.15">
      <c r="B498" s="1"/>
      <c r="C498" s="1"/>
      <c r="D498" s="11"/>
      <c r="E498" s="11"/>
      <c r="F498" s="11"/>
      <c r="H498" s="48">
        <v>45618</v>
      </c>
      <c r="I498" s="156">
        <f>$D$5*Data!C1401</f>
        <v>-2280000</v>
      </c>
      <c r="J498" s="157">
        <f t="shared" si="28"/>
        <v>57825.726951350094</v>
      </c>
      <c r="K498" s="156">
        <f>$E$5*Data!D1401</f>
        <v>8981000</v>
      </c>
      <c r="L498" s="158">
        <f t="shared" si="29"/>
        <v>306989.55706687336</v>
      </c>
      <c r="M498" s="156">
        <f>$F$5*Data!E1401</f>
        <v>7494400.0000000009</v>
      </c>
      <c r="N498" s="159">
        <f t="shared" si="30"/>
        <v>175780.89356900222</v>
      </c>
      <c r="O498" s="160">
        <f t="shared" si="31"/>
        <v>540596.17758722568</v>
      </c>
    </row>
    <row r="499" spans="2:15" x14ac:dyDescent="0.15">
      <c r="B499" s="1"/>
      <c r="C499" s="1"/>
      <c r="D499" s="11"/>
      <c r="E499" s="11"/>
      <c r="F499" s="11"/>
      <c r="H499" s="48">
        <v>45621</v>
      </c>
      <c r="I499" s="156">
        <f>$D$5*Data!C1402</f>
        <v>-2278800</v>
      </c>
      <c r="J499" s="157">
        <f t="shared" si="28"/>
        <v>57795.292358217805</v>
      </c>
      <c r="K499" s="156">
        <f>$E$5*Data!D1402</f>
        <v>9054500</v>
      </c>
      <c r="L499" s="158">
        <f t="shared" si="29"/>
        <v>309501.94237412367</v>
      </c>
      <c r="M499" s="156">
        <f>$F$5*Data!E1402</f>
        <v>7354400.0000000009</v>
      </c>
      <c r="N499" s="159">
        <f t="shared" si="30"/>
        <v>172497.19839665218</v>
      </c>
      <c r="O499" s="160">
        <f t="shared" si="31"/>
        <v>539794.43312899361</v>
      </c>
    </row>
    <row r="500" spans="2:15" x14ac:dyDescent="0.15">
      <c r="B500" s="1"/>
      <c r="C500" s="1"/>
      <c r="D500" s="11"/>
      <c r="E500" s="11"/>
      <c r="F500" s="11"/>
      <c r="H500" s="48">
        <v>45622</v>
      </c>
      <c r="I500" s="156">
        <f>$D$5*Data!C1403</f>
        <v>-2275200</v>
      </c>
      <c r="J500" s="157">
        <f t="shared" si="28"/>
        <v>57703.988578820936</v>
      </c>
      <c r="K500" s="156">
        <f>$E$5*Data!D1403</f>
        <v>9016000</v>
      </c>
      <c r="L500" s="158">
        <f t="shared" si="29"/>
        <v>308185.93102270685</v>
      </c>
      <c r="M500" s="156">
        <f>$F$5*Data!E1403</f>
        <v>7354400.0000000009</v>
      </c>
      <c r="N500" s="159">
        <f t="shared" si="30"/>
        <v>172497.19839665218</v>
      </c>
      <c r="O500" s="160">
        <f t="shared" si="31"/>
        <v>538387.11799817998</v>
      </c>
    </row>
    <row r="501" spans="2:15" x14ac:dyDescent="0.15">
      <c r="B501" s="1"/>
      <c r="C501" s="1"/>
      <c r="D501" s="11"/>
      <c r="E501" s="11"/>
      <c r="F501" s="11"/>
      <c r="H501" s="48">
        <v>45623</v>
      </c>
      <c r="I501" s="156">
        <f>$D$5*Data!C1404</f>
        <v>-2290800</v>
      </c>
      <c r="J501" s="157">
        <f t="shared" si="28"/>
        <v>58099.6382895407</v>
      </c>
      <c r="K501" s="156">
        <f>$E$5*Data!D1404</f>
        <v>9009000</v>
      </c>
      <c r="L501" s="158">
        <f t="shared" si="29"/>
        <v>307946.6562315402</v>
      </c>
      <c r="M501" s="156">
        <f>$F$5*Data!E1404</f>
        <v>7420000</v>
      </c>
      <c r="N501" s="159">
        <f t="shared" si="30"/>
        <v>174035.84413455334</v>
      </c>
      <c r="O501" s="160">
        <f t="shared" si="31"/>
        <v>540082.13865563425</v>
      </c>
    </row>
    <row r="502" spans="2:15" x14ac:dyDescent="0.15">
      <c r="B502" s="1"/>
      <c r="C502" s="1"/>
      <c r="D502" s="11"/>
      <c r="E502" s="11"/>
      <c r="F502" s="11"/>
      <c r="H502" s="48">
        <v>45625</v>
      </c>
      <c r="I502" s="156">
        <f>$D$5*Data!C1405</f>
        <v>-2294400</v>
      </c>
      <c r="J502" s="157">
        <f t="shared" si="28"/>
        <v>58190.942068937569</v>
      </c>
      <c r="K502" s="156">
        <f>$E$5*Data!D1405</f>
        <v>9110500</v>
      </c>
      <c r="L502" s="158">
        <f t="shared" si="29"/>
        <v>311416.14070345729</v>
      </c>
      <c r="M502" s="156">
        <f>$F$5*Data!E1405</f>
        <v>7461600</v>
      </c>
      <c r="N502" s="159">
        <f t="shared" si="30"/>
        <v>175011.57070005164</v>
      </c>
      <c r="O502" s="160">
        <f t="shared" si="31"/>
        <v>544618.65347244649</v>
      </c>
    </row>
    <row r="503" spans="2:15" x14ac:dyDescent="0.15">
      <c r="B503" s="1"/>
      <c r="C503" s="1"/>
      <c r="D503" s="11"/>
      <c r="E503" s="11"/>
      <c r="F503" s="11"/>
      <c r="H503" s="48">
        <v>45628</v>
      </c>
      <c r="I503" s="156">
        <f>$D$5*Data!C1406</f>
        <v>-2298000</v>
      </c>
      <c r="J503" s="157">
        <f t="shared" si="28"/>
        <v>58282.245848334438</v>
      </c>
      <c r="K503" s="156">
        <f>$E$5*Data!D1406</f>
        <v>9254000</v>
      </c>
      <c r="L503" s="158">
        <f t="shared" si="29"/>
        <v>316321.27392237459</v>
      </c>
      <c r="M503" s="156">
        <f>$F$5*Data!E1406</f>
        <v>7451200</v>
      </c>
      <c r="N503" s="159">
        <f t="shared" si="30"/>
        <v>174767.63905867704</v>
      </c>
      <c r="O503" s="160">
        <f t="shared" si="31"/>
        <v>549371.158829386</v>
      </c>
    </row>
    <row r="504" spans="2:15" x14ac:dyDescent="0.15">
      <c r="B504" s="1"/>
      <c r="C504" s="1"/>
      <c r="D504" s="11"/>
      <c r="E504" s="11"/>
      <c r="F504" s="11"/>
      <c r="H504" s="48">
        <v>45629</v>
      </c>
      <c r="I504" s="156">
        <f>$D$5*Data!C1407</f>
        <v>-2298000</v>
      </c>
      <c r="J504" s="157">
        <f t="shared" si="28"/>
        <v>58282.245848334438</v>
      </c>
      <c r="K504" s="156">
        <f>$E$5*Data!D1407</f>
        <v>9257500</v>
      </c>
      <c r="L504" s="158">
        <f t="shared" si="29"/>
        <v>316440.91131795797</v>
      </c>
      <c r="M504" s="156">
        <f>$F$5*Data!E1407</f>
        <v>7441600</v>
      </c>
      <c r="N504" s="159">
        <f t="shared" si="30"/>
        <v>174542.47138971591</v>
      </c>
      <c r="O504" s="160">
        <f t="shared" si="31"/>
        <v>549265.62855600833</v>
      </c>
    </row>
    <row r="505" spans="2:15" x14ac:dyDescent="0.15">
      <c r="B505" s="1"/>
      <c r="C505" s="1"/>
      <c r="D505" s="11"/>
      <c r="E505" s="11"/>
      <c r="F505" s="11"/>
      <c r="H505" s="48">
        <v>45630</v>
      </c>
      <c r="I505" s="156">
        <f>$D$5*Data!C1408</f>
        <v>-2290800</v>
      </c>
      <c r="J505" s="157">
        <f t="shared" si="28"/>
        <v>58099.6382895407</v>
      </c>
      <c r="K505" s="156">
        <f>$E$5*Data!D1408</f>
        <v>9271500</v>
      </c>
      <c r="L505" s="158">
        <f t="shared" si="29"/>
        <v>316919.46090029133</v>
      </c>
      <c r="M505" s="156">
        <f>$F$5*Data!E1408</f>
        <v>7208000</v>
      </c>
      <c r="N505" s="159">
        <f t="shared" si="30"/>
        <v>169063.39144499466</v>
      </c>
      <c r="O505" s="160">
        <f t="shared" si="31"/>
        <v>544082.49063482671</v>
      </c>
    </row>
    <row r="506" spans="2:15" x14ac:dyDescent="0.15">
      <c r="B506" s="1"/>
      <c r="C506" s="1"/>
      <c r="D506" s="11"/>
      <c r="E506" s="11"/>
      <c r="F506" s="11"/>
      <c r="H506" s="48">
        <v>45631</v>
      </c>
      <c r="I506" s="156">
        <f>$D$5*Data!C1409</f>
        <v>-2278800</v>
      </c>
      <c r="J506" s="157">
        <f t="shared" si="28"/>
        <v>57795.292358217805</v>
      </c>
      <c r="K506" s="156">
        <f>$E$5*Data!D1409</f>
        <v>9278500</v>
      </c>
      <c r="L506" s="158">
        <f t="shared" si="29"/>
        <v>317158.73569145805</v>
      </c>
      <c r="M506" s="156">
        <f>$F$5*Data!E1409</f>
        <v>7230400</v>
      </c>
      <c r="N506" s="159">
        <f t="shared" si="30"/>
        <v>169588.78267257064</v>
      </c>
      <c r="O506" s="160">
        <f t="shared" si="31"/>
        <v>544542.81072224642</v>
      </c>
    </row>
    <row r="507" spans="2:15" x14ac:dyDescent="0.15">
      <c r="B507" s="1"/>
      <c r="C507" s="1"/>
      <c r="D507" s="11"/>
      <c r="E507" s="11"/>
      <c r="F507" s="11"/>
      <c r="H507" s="48">
        <v>45632</v>
      </c>
      <c r="I507" s="156">
        <f>$D$5*Data!C1410</f>
        <v>-2272800</v>
      </c>
      <c r="J507" s="157">
        <f t="shared" si="28"/>
        <v>57643.119392556357</v>
      </c>
      <c r="K507" s="156">
        <f>$E$5*Data!D1410</f>
        <v>9191000</v>
      </c>
      <c r="L507" s="158">
        <f t="shared" si="29"/>
        <v>314167.80080187431</v>
      </c>
      <c r="M507" s="156">
        <f>$F$5*Data!E1410</f>
        <v>7184800</v>
      </c>
      <c r="N507" s="159">
        <f t="shared" si="30"/>
        <v>168519.23624500522</v>
      </c>
      <c r="O507" s="160">
        <f t="shared" si="31"/>
        <v>540330.1564394359</v>
      </c>
    </row>
    <row r="508" spans="2:15" x14ac:dyDescent="0.15">
      <c r="B508" s="1"/>
      <c r="C508" s="1"/>
      <c r="D508" s="11"/>
      <c r="E508" s="11"/>
      <c r="F508" s="11"/>
      <c r="H508" s="48">
        <v>45635</v>
      </c>
      <c r="I508" s="156">
        <f>$D$5*Data!C1411</f>
        <v>-2268000</v>
      </c>
      <c r="J508" s="157">
        <f t="shared" si="28"/>
        <v>57521.381020027198</v>
      </c>
      <c r="K508" s="156">
        <f>$E$5*Data!D1411</f>
        <v>9166500</v>
      </c>
      <c r="L508" s="158">
        <f t="shared" si="29"/>
        <v>313330.33903279086</v>
      </c>
      <c r="M508" s="156">
        <f>$F$5*Data!E1411</f>
        <v>7150400</v>
      </c>
      <c r="N508" s="159">
        <f t="shared" si="30"/>
        <v>167712.38543122774</v>
      </c>
      <c r="O508" s="160">
        <f t="shared" si="31"/>
        <v>538564.10548404581</v>
      </c>
    </row>
    <row r="509" spans="2:15" x14ac:dyDescent="0.15">
      <c r="B509" s="1"/>
      <c r="C509" s="1"/>
      <c r="D509" s="11"/>
      <c r="E509" s="11"/>
      <c r="F509" s="11"/>
      <c r="H509" s="48">
        <v>45636</v>
      </c>
      <c r="I509" s="156">
        <f>$D$5*Data!C1412</f>
        <v>-2233800</v>
      </c>
      <c r="J509" s="157">
        <f t="shared" si="28"/>
        <v>56653.995115756945</v>
      </c>
      <c r="K509" s="156">
        <f>$E$5*Data!D1412</f>
        <v>9033500</v>
      </c>
      <c r="L509" s="158">
        <f t="shared" si="29"/>
        <v>308784.1180006236</v>
      </c>
      <c r="M509" s="156">
        <f>$F$5*Data!E1412</f>
        <v>7100800</v>
      </c>
      <c r="N509" s="159">
        <f t="shared" si="30"/>
        <v>166549.01914159517</v>
      </c>
      <c r="O509" s="160">
        <f t="shared" si="31"/>
        <v>531987.13225797575</v>
      </c>
    </row>
    <row r="510" spans="2:15" x14ac:dyDescent="0.15">
      <c r="B510" s="1"/>
      <c r="C510" s="1"/>
      <c r="D510" s="11"/>
      <c r="E510" s="11"/>
      <c r="F510" s="11"/>
      <c r="H510" s="48">
        <v>45637</v>
      </c>
      <c r="I510" s="156">
        <f>$D$5*Data!C1413</f>
        <v>-2244600</v>
      </c>
      <c r="J510" s="157">
        <f t="shared" si="28"/>
        <v>56927.906453947551</v>
      </c>
      <c r="K510" s="156">
        <f>$E$5*Data!D1413</f>
        <v>8974000</v>
      </c>
      <c r="L510" s="158">
        <f t="shared" si="29"/>
        <v>306750.2822757067</v>
      </c>
      <c r="M510" s="156">
        <f>$F$5*Data!E1413</f>
        <v>7035200</v>
      </c>
      <c r="N510" s="159">
        <f t="shared" si="30"/>
        <v>165010.37340369401</v>
      </c>
      <c r="O510" s="160">
        <f t="shared" si="31"/>
        <v>528688.56213334831</v>
      </c>
    </row>
    <row r="511" spans="2:15" x14ac:dyDescent="0.15">
      <c r="B511" s="1"/>
      <c r="C511" s="1"/>
      <c r="D511" s="11"/>
      <c r="E511" s="11"/>
      <c r="F511" s="11"/>
      <c r="H511" s="48">
        <v>45638</v>
      </c>
      <c r="I511" s="156">
        <f>$D$5*Data!C1414</f>
        <v>-2247000</v>
      </c>
      <c r="J511" s="157">
        <f t="shared" si="28"/>
        <v>56988.77564021213</v>
      </c>
      <c r="K511" s="156">
        <f>$E$5*Data!D1414</f>
        <v>8946000</v>
      </c>
      <c r="L511" s="158">
        <f t="shared" si="29"/>
        <v>305793.18311103986</v>
      </c>
      <c r="M511" s="156">
        <f>$F$5*Data!E1414</f>
        <v>7044800</v>
      </c>
      <c r="N511" s="159">
        <f t="shared" si="30"/>
        <v>165235.54107265515</v>
      </c>
      <c r="O511" s="160">
        <f t="shared" si="31"/>
        <v>528017.49982390716</v>
      </c>
    </row>
    <row r="512" spans="2:15" x14ac:dyDescent="0.15">
      <c r="B512" s="1"/>
      <c r="C512" s="1"/>
      <c r="D512" s="11"/>
      <c r="E512" s="11"/>
      <c r="F512" s="11"/>
      <c r="H512" s="48">
        <v>45639</v>
      </c>
      <c r="I512" s="156">
        <f>$D$5*Data!C1415</f>
        <v>-2255400</v>
      </c>
      <c r="J512" s="157">
        <f t="shared" si="28"/>
        <v>57201.817792138158</v>
      </c>
      <c r="K512" s="156">
        <f>$E$5*Data!D1415</f>
        <v>9348500</v>
      </c>
      <c r="L512" s="158">
        <f t="shared" si="29"/>
        <v>319551.48360312497</v>
      </c>
      <c r="M512" s="156">
        <f>$F$5*Data!E1415</f>
        <v>7019200</v>
      </c>
      <c r="N512" s="159">
        <f t="shared" si="30"/>
        <v>164635.0939554254</v>
      </c>
      <c r="O512" s="160">
        <f t="shared" si="31"/>
        <v>541388.3953506886</v>
      </c>
    </row>
    <row r="513" spans="2:15" x14ac:dyDescent="0.15">
      <c r="B513" s="1"/>
      <c r="C513" s="1"/>
      <c r="D513" s="11"/>
      <c r="E513" s="11"/>
      <c r="F513" s="11"/>
      <c r="H513" s="48">
        <v>45642</v>
      </c>
      <c r="I513" s="156">
        <f>$D$5*Data!C1416</f>
        <v>-2233800</v>
      </c>
      <c r="J513" s="157">
        <f t="shared" si="28"/>
        <v>56653.995115756945</v>
      </c>
      <c r="K513" s="156">
        <f>$E$5*Data!D1416</f>
        <v>9299500</v>
      </c>
      <c r="L513" s="158">
        <f t="shared" si="29"/>
        <v>317876.56006495812</v>
      </c>
      <c r="M513" s="156">
        <f>$F$5*Data!E1416</f>
        <v>7040000</v>
      </c>
      <c r="N513" s="159">
        <f t="shared" si="30"/>
        <v>165122.95723817457</v>
      </c>
      <c r="O513" s="160">
        <f t="shared" si="31"/>
        <v>539653.51241888967</v>
      </c>
    </row>
    <row r="514" spans="2:15" x14ac:dyDescent="0.15">
      <c r="B514" s="1"/>
      <c r="C514" s="1"/>
      <c r="D514" s="11"/>
      <c r="E514" s="11"/>
      <c r="F514" s="11"/>
      <c r="H514" s="48">
        <v>45643</v>
      </c>
      <c r="I514" s="156">
        <f>$D$5*Data!C1417</f>
        <v>-2256600</v>
      </c>
      <c r="J514" s="157">
        <f t="shared" si="28"/>
        <v>57232.252385270447</v>
      </c>
      <c r="K514" s="156">
        <f>$E$5*Data!D1417</f>
        <v>9236500</v>
      </c>
      <c r="L514" s="158">
        <f t="shared" si="29"/>
        <v>315723.08694445778</v>
      </c>
      <c r="M514" s="156">
        <f>$F$5*Data!E1417</f>
        <v>7097600</v>
      </c>
      <c r="N514" s="159">
        <f t="shared" si="30"/>
        <v>166473.96325194143</v>
      </c>
      <c r="O514" s="160">
        <f t="shared" si="31"/>
        <v>539429.30258166965</v>
      </c>
    </row>
    <row r="515" spans="2:15" x14ac:dyDescent="0.15">
      <c r="B515" s="1"/>
      <c r="C515" s="1"/>
      <c r="D515" s="11"/>
      <c r="E515" s="11"/>
      <c r="F515" s="11"/>
      <c r="H515" s="48">
        <v>45644</v>
      </c>
      <c r="I515" s="156">
        <f>$D$5*Data!C1418</f>
        <v>-2223000</v>
      </c>
      <c r="J515" s="157">
        <f t="shared" si="28"/>
        <v>56380.083777566339</v>
      </c>
      <c r="K515" s="156">
        <f>$E$5*Data!D1418</f>
        <v>9072000</v>
      </c>
      <c r="L515" s="158">
        <f t="shared" si="29"/>
        <v>310100.12935204047</v>
      </c>
      <c r="M515" s="156">
        <f>$F$5*Data!E1418</f>
        <v>7043200.0000000009</v>
      </c>
      <c r="N515" s="159">
        <f t="shared" si="30"/>
        <v>165198.01312782828</v>
      </c>
      <c r="O515" s="160">
        <f t="shared" si="31"/>
        <v>531678.22625743505</v>
      </c>
    </row>
    <row r="516" spans="2:15" x14ac:dyDescent="0.15">
      <c r="B516" s="1"/>
      <c r="C516" s="1"/>
      <c r="D516" s="11"/>
      <c r="E516" s="11"/>
      <c r="F516" s="11"/>
      <c r="H516" s="48">
        <v>45645</v>
      </c>
      <c r="I516" s="156">
        <f>$D$5*Data!C1419</f>
        <v>-2226000</v>
      </c>
      <c r="J516" s="157">
        <f t="shared" si="28"/>
        <v>56456.17026039707</v>
      </c>
      <c r="K516" s="156">
        <f>$E$5*Data!D1419</f>
        <v>9037000</v>
      </c>
      <c r="L516" s="158">
        <f t="shared" si="29"/>
        <v>308903.75539620692</v>
      </c>
      <c r="M516" s="156">
        <f>$F$5*Data!E1419</f>
        <v>6963200.0000000009</v>
      </c>
      <c r="N516" s="159">
        <f t="shared" si="30"/>
        <v>163321.61588648541</v>
      </c>
      <c r="O516" s="160">
        <f t="shared" si="31"/>
        <v>528681.54154308932</v>
      </c>
    </row>
    <row r="517" spans="2:15" x14ac:dyDescent="0.15">
      <c r="B517" s="1"/>
      <c r="C517" s="1"/>
      <c r="D517" s="11"/>
      <c r="E517" s="11"/>
      <c r="F517" s="11"/>
      <c r="H517" s="48">
        <v>45646</v>
      </c>
      <c r="I517" s="156">
        <f>$D$5*Data!C1420</f>
        <v>-2219400</v>
      </c>
      <c r="J517" s="157">
        <f t="shared" si="28"/>
        <v>56288.77999816947</v>
      </c>
      <c r="K517" s="156">
        <f>$E$5*Data!D1420</f>
        <v>8995000</v>
      </c>
      <c r="L517" s="158">
        <f t="shared" si="29"/>
        <v>307468.10664920678</v>
      </c>
      <c r="M517" s="156">
        <f>$F$5*Data!E1420</f>
        <v>6937600</v>
      </c>
      <c r="N517" s="159">
        <f t="shared" si="30"/>
        <v>162721.16876925566</v>
      </c>
      <c r="O517" s="160">
        <f t="shared" si="31"/>
        <v>526478.05541663198</v>
      </c>
    </row>
    <row r="518" spans="2:15" x14ac:dyDescent="0.15">
      <c r="B518" s="1"/>
      <c r="C518" s="1"/>
      <c r="D518" s="11"/>
      <c r="E518" s="11"/>
      <c r="F518" s="11"/>
      <c r="H518" s="48">
        <v>45649</v>
      </c>
      <c r="I518" s="156">
        <f>$D$5*Data!C1421</f>
        <v>-2222400</v>
      </c>
      <c r="J518" s="157">
        <f t="shared" ref="J518:J567" si="32">I518*$D$4*_xlfn.NORM.S.INV(0.01)</f>
        <v>56364.866481000194</v>
      </c>
      <c r="K518" s="156">
        <f>$E$5*Data!D1421</f>
        <v>9124500</v>
      </c>
      <c r="L518" s="158">
        <f t="shared" ref="L518:L567" si="33">K518*$E$4*_xlfn.NORM.S.INV(0.99)</f>
        <v>311894.69028579071</v>
      </c>
      <c r="M518" s="156">
        <f>$F$5*Data!E1421</f>
        <v>7014400.0000000009</v>
      </c>
      <c r="N518" s="159">
        <f t="shared" ref="N518:N567" si="34">M518*$F$4*_xlfn.NORM.S.INV(0.99)</f>
        <v>164522.51012094485</v>
      </c>
      <c r="O518" s="160">
        <f t="shared" ref="O518:O567" si="35">N518+L518+J518</f>
        <v>532782.06688773574</v>
      </c>
    </row>
    <row r="519" spans="2:15" x14ac:dyDescent="0.15">
      <c r="B519" s="1"/>
      <c r="C519" s="1"/>
      <c r="D519" s="11"/>
      <c r="E519" s="11"/>
      <c r="F519" s="11"/>
      <c r="H519" s="48">
        <v>45653</v>
      </c>
      <c r="I519" s="156">
        <f>$D$5*Data!C1422</f>
        <v>-2232600</v>
      </c>
      <c r="J519" s="157">
        <f t="shared" si="32"/>
        <v>56623.560522624655</v>
      </c>
      <c r="K519" s="156">
        <f>$E$5*Data!D1422</f>
        <v>9215500</v>
      </c>
      <c r="L519" s="158">
        <f t="shared" si="33"/>
        <v>315005.26257095771</v>
      </c>
      <c r="M519" s="156">
        <f>$F$5*Data!E1422</f>
        <v>7105599.9999999991</v>
      </c>
      <c r="N519" s="159">
        <f t="shared" si="34"/>
        <v>166661.60297607572</v>
      </c>
      <c r="O519" s="160">
        <f t="shared" si="35"/>
        <v>538290.42606965813</v>
      </c>
    </row>
    <row r="520" spans="2:15" x14ac:dyDescent="0.15">
      <c r="B520" s="1"/>
      <c r="C520" s="1"/>
      <c r="D520" s="11"/>
      <c r="E520" s="11"/>
      <c r="F520" s="11"/>
      <c r="H520" s="48">
        <v>45656</v>
      </c>
      <c r="I520" s="156">
        <f>$D$5*Data!C1423</f>
        <v>-2246400</v>
      </c>
      <c r="J520" s="157">
        <f t="shared" si="32"/>
        <v>56973.558343645986</v>
      </c>
      <c r="K520" s="156">
        <f>$E$5*Data!D1423</f>
        <v>9184000</v>
      </c>
      <c r="L520" s="158">
        <f t="shared" si="33"/>
        <v>313928.5260107076</v>
      </c>
      <c r="M520" s="156">
        <f>$F$5*Data!E1423</f>
        <v>7096000</v>
      </c>
      <c r="N520" s="159">
        <f t="shared" si="34"/>
        <v>166436.43530711462</v>
      </c>
      <c r="O520" s="160">
        <f t="shared" si="35"/>
        <v>537338.51966146822</v>
      </c>
    </row>
    <row r="521" spans="2:15" x14ac:dyDescent="0.15">
      <c r="B521" s="1"/>
      <c r="C521" s="1"/>
      <c r="D521" s="11"/>
      <c r="E521" s="11"/>
      <c r="F521" s="11"/>
      <c r="H521" s="48">
        <v>45660</v>
      </c>
      <c r="I521" s="156">
        <f>$D$5*Data!C1424</f>
        <v>-2241000</v>
      </c>
      <c r="J521" s="157">
        <f t="shared" si="32"/>
        <v>56836.602674550682</v>
      </c>
      <c r="K521" s="156">
        <f>$E$5*Data!D1424</f>
        <v>9289000</v>
      </c>
      <c r="L521" s="158">
        <f t="shared" si="33"/>
        <v>317517.64787820808</v>
      </c>
      <c r="M521" s="156">
        <f>$F$5*Data!E1424</f>
        <v>7121600</v>
      </c>
      <c r="N521" s="159">
        <f t="shared" si="34"/>
        <v>167036.88242434431</v>
      </c>
      <c r="O521" s="160">
        <f t="shared" si="35"/>
        <v>541391.13297710312</v>
      </c>
    </row>
    <row r="522" spans="2:15" x14ac:dyDescent="0.15">
      <c r="B522" s="1"/>
      <c r="C522" s="1"/>
      <c r="D522" s="11"/>
      <c r="E522" s="11"/>
      <c r="F522" s="11"/>
      <c r="H522" s="48">
        <v>45663</v>
      </c>
      <c r="I522" s="156">
        <f>$D$5*Data!C1425</f>
        <v>-2220600</v>
      </c>
      <c r="J522" s="157">
        <f t="shared" si="32"/>
        <v>56319.214591301767</v>
      </c>
      <c r="K522" s="156">
        <f>$E$5*Data!D1425</f>
        <v>9282000</v>
      </c>
      <c r="L522" s="158">
        <f t="shared" si="33"/>
        <v>317278.37308704137</v>
      </c>
      <c r="M522" s="156">
        <f>$F$5*Data!E1425</f>
        <v>7116799.9999999991</v>
      </c>
      <c r="N522" s="159">
        <f t="shared" si="34"/>
        <v>166924.29858986373</v>
      </c>
      <c r="O522" s="160">
        <f t="shared" si="35"/>
        <v>540521.88626820687</v>
      </c>
    </row>
    <row r="523" spans="2:15" x14ac:dyDescent="0.15">
      <c r="B523" s="1"/>
      <c r="C523" s="1"/>
      <c r="D523" s="11"/>
      <c r="E523" s="11"/>
      <c r="F523" s="11"/>
      <c r="H523" s="48">
        <v>45664</v>
      </c>
      <c r="I523" s="156">
        <f>$D$5*Data!C1426</f>
        <v>-2248200</v>
      </c>
      <c r="J523" s="157">
        <f t="shared" si="32"/>
        <v>57019.210233344427</v>
      </c>
      <c r="K523" s="156">
        <f>$E$5*Data!D1426</f>
        <v>9439500</v>
      </c>
      <c r="L523" s="158">
        <f t="shared" si="33"/>
        <v>322662.05588829209</v>
      </c>
      <c r="M523" s="156">
        <f>$F$5*Data!E1426</f>
        <v>7231200</v>
      </c>
      <c r="N523" s="159">
        <f t="shared" si="34"/>
        <v>169607.54664498408</v>
      </c>
      <c r="O523" s="160">
        <f t="shared" si="35"/>
        <v>549288.81276662066</v>
      </c>
    </row>
    <row r="524" spans="2:15" x14ac:dyDescent="0.15">
      <c r="B524" s="1"/>
      <c r="C524" s="1"/>
      <c r="D524" s="11"/>
      <c r="E524" s="11"/>
      <c r="F524" s="11"/>
      <c r="H524" s="48">
        <v>45665</v>
      </c>
      <c r="I524" s="156">
        <f>$D$5*Data!C1427</f>
        <v>-2260800</v>
      </c>
      <c r="J524" s="157">
        <f t="shared" si="32"/>
        <v>57338.773461233461</v>
      </c>
      <c r="K524" s="156">
        <f>$E$5*Data!D1427</f>
        <v>9436000</v>
      </c>
      <c r="L524" s="158">
        <f t="shared" si="33"/>
        <v>322542.41849270876</v>
      </c>
      <c r="M524" s="156">
        <f>$F$5*Data!E1427</f>
        <v>7276799.9999999991</v>
      </c>
      <c r="N524" s="159">
        <f t="shared" si="34"/>
        <v>170677.0930725495</v>
      </c>
      <c r="O524" s="160">
        <f t="shared" si="35"/>
        <v>550558.28502649174</v>
      </c>
    </row>
    <row r="525" spans="2:15" x14ac:dyDescent="0.15">
      <c r="B525" s="1"/>
      <c r="C525" s="1"/>
      <c r="D525" s="11"/>
      <c r="E525" s="11"/>
      <c r="F525" s="11"/>
      <c r="H525" s="48">
        <v>45667</v>
      </c>
      <c r="I525" s="156">
        <f>$D$5*Data!C1428</f>
        <v>-2221200</v>
      </c>
      <c r="J525" s="157">
        <f t="shared" si="32"/>
        <v>56334.431887867911</v>
      </c>
      <c r="K525" s="156">
        <f>$E$5*Data!D1428</f>
        <v>9201500</v>
      </c>
      <c r="L525" s="158">
        <f t="shared" si="33"/>
        <v>314526.71298862435</v>
      </c>
      <c r="M525" s="156">
        <f>$F$5*Data!E1428</f>
        <v>7287200</v>
      </c>
      <c r="N525" s="159">
        <f t="shared" si="34"/>
        <v>170921.02471392413</v>
      </c>
      <c r="O525" s="160">
        <f t="shared" si="35"/>
        <v>541782.16959041636</v>
      </c>
    </row>
    <row r="526" spans="2:15" x14ac:dyDescent="0.15">
      <c r="B526" s="1"/>
      <c r="C526" s="1"/>
      <c r="D526" s="11"/>
      <c r="E526" s="11"/>
      <c r="F526" s="11"/>
      <c r="H526" s="48">
        <v>45670</v>
      </c>
      <c r="I526" s="156">
        <f>$D$5*Data!C1429</f>
        <v>-2227200</v>
      </c>
      <c r="J526" s="157">
        <f t="shared" si="32"/>
        <v>56486.604853529359</v>
      </c>
      <c r="K526" s="156">
        <f>$E$5*Data!D1429</f>
        <v>9177000</v>
      </c>
      <c r="L526" s="158">
        <f t="shared" si="33"/>
        <v>313689.25121954089</v>
      </c>
      <c r="M526" s="156">
        <f>$F$5*Data!E1429</f>
        <v>7263200.0000000009</v>
      </c>
      <c r="N526" s="159">
        <f t="shared" si="34"/>
        <v>170358.10554152128</v>
      </c>
      <c r="O526" s="160">
        <f t="shared" si="35"/>
        <v>540533.96161459154</v>
      </c>
    </row>
    <row r="527" spans="2:15" x14ac:dyDescent="0.15">
      <c r="B527" s="1"/>
      <c r="C527" s="1"/>
      <c r="D527" s="11"/>
      <c r="E527" s="11"/>
      <c r="F527" s="11"/>
      <c r="H527" s="48">
        <v>45671</v>
      </c>
      <c r="I527" s="156">
        <f>$D$5*Data!C1430</f>
        <v>-2224800</v>
      </c>
      <c r="J527" s="157">
        <f t="shared" si="32"/>
        <v>56425.735667264773</v>
      </c>
      <c r="K527" s="156">
        <f>$E$5*Data!D1430</f>
        <v>9261000</v>
      </c>
      <c r="L527" s="158">
        <f t="shared" si="33"/>
        <v>316560.5487135413</v>
      </c>
      <c r="M527" s="156">
        <f>$F$5*Data!E1430</f>
        <v>7208800</v>
      </c>
      <c r="N527" s="159">
        <f t="shared" si="34"/>
        <v>169082.15541740807</v>
      </c>
      <c r="O527" s="160">
        <f t="shared" si="35"/>
        <v>542068.43979821412</v>
      </c>
    </row>
    <row r="528" spans="2:15" x14ac:dyDescent="0.15">
      <c r="B528" s="1"/>
      <c r="C528" s="1"/>
      <c r="D528" s="11"/>
      <c r="E528" s="11"/>
      <c r="F528" s="11"/>
      <c r="H528" s="48">
        <v>45672</v>
      </c>
      <c r="I528" s="156">
        <f>$D$5*Data!C1431</f>
        <v>-2209800</v>
      </c>
      <c r="J528" s="157">
        <f t="shared" si="32"/>
        <v>56045.30325311116</v>
      </c>
      <c r="K528" s="156">
        <f>$E$5*Data!D1431</f>
        <v>9380000</v>
      </c>
      <c r="L528" s="158">
        <f t="shared" si="33"/>
        <v>320628.22016337514</v>
      </c>
      <c r="M528" s="156">
        <f>$F$5*Data!E1431</f>
        <v>7246400</v>
      </c>
      <c r="N528" s="159">
        <f t="shared" si="34"/>
        <v>169964.06212083925</v>
      </c>
      <c r="O528" s="160">
        <f t="shared" si="35"/>
        <v>546637.58553732559</v>
      </c>
    </row>
    <row r="529" spans="2:15" x14ac:dyDescent="0.15">
      <c r="B529" s="1"/>
      <c r="C529" s="1"/>
      <c r="D529" s="11"/>
      <c r="E529" s="11"/>
      <c r="F529" s="11"/>
      <c r="H529" s="48">
        <v>45673</v>
      </c>
      <c r="I529" s="156">
        <f>$D$5*Data!C1432</f>
        <v>-2217000</v>
      </c>
      <c r="J529" s="157">
        <f t="shared" si="32"/>
        <v>56227.910811904891</v>
      </c>
      <c r="K529" s="156">
        <f>$E$5*Data!D1432</f>
        <v>9464000</v>
      </c>
      <c r="L529" s="158">
        <f t="shared" si="33"/>
        <v>323499.51765737549</v>
      </c>
      <c r="M529" s="156">
        <f>$F$5*Data!E1432</f>
        <v>7247200</v>
      </c>
      <c r="N529" s="159">
        <f t="shared" si="34"/>
        <v>169982.82609325266</v>
      </c>
      <c r="O529" s="160">
        <f t="shared" si="35"/>
        <v>549710.25456253311</v>
      </c>
    </row>
    <row r="530" spans="2:15" x14ac:dyDescent="0.15">
      <c r="B530" s="1"/>
      <c r="C530" s="1"/>
      <c r="D530" s="11"/>
      <c r="E530" s="11"/>
      <c r="F530" s="11"/>
      <c r="H530" s="48">
        <v>45674</v>
      </c>
      <c r="I530" s="156">
        <f>$D$5*Data!C1433</f>
        <v>-2226000</v>
      </c>
      <c r="J530" s="157">
        <f t="shared" si="32"/>
        <v>56456.17026039707</v>
      </c>
      <c r="K530" s="156">
        <f>$E$5*Data!D1433</f>
        <v>9509500</v>
      </c>
      <c r="L530" s="158">
        <f t="shared" si="33"/>
        <v>325054.80379995907</v>
      </c>
      <c r="M530" s="156">
        <f>$F$5*Data!E1433</f>
        <v>7145599.9999999991</v>
      </c>
      <c r="N530" s="159">
        <f t="shared" si="34"/>
        <v>167599.80159674716</v>
      </c>
      <c r="O530" s="160">
        <f t="shared" si="35"/>
        <v>549110.77565710328</v>
      </c>
    </row>
    <row r="531" spans="2:15" x14ac:dyDescent="0.15">
      <c r="B531" s="1"/>
      <c r="C531" s="1"/>
      <c r="D531" s="11"/>
      <c r="E531" s="11"/>
      <c r="F531" s="11"/>
      <c r="H531" s="48">
        <v>45678</v>
      </c>
      <c r="I531" s="156">
        <f>$D$5*Data!C1434</f>
        <v>-2242200</v>
      </c>
      <c r="J531" s="157">
        <f t="shared" si="32"/>
        <v>56867.037267682972</v>
      </c>
      <c r="K531" s="156">
        <f>$E$5*Data!D1434</f>
        <v>9509500</v>
      </c>
      <c r="L531" s="158">
        <f t="shared" si="33"/>
        <v>325054.80379995907</v>
      </c>
      <c r="M531" s="156">
        <f>$F$5*Data!E1434</f>
        <v>7148800</v>
      </c>
      <c r="N531" s="159">
        <f t="shared" si="34"/>
        <v>167674.8574864009</v>
      </c>
      <c r="O531" s="160">
        <f t="shared" si="35"/>
        <v>549596.69855404296</v>
      </c>
    </row>
    <row r="532" spans="2:15" x14ac:dyDescent="0.15">
      <c r="B532" s="1"/>
      <c r="C532" s="1"/>
      <c r="D532" s="11"/>
      <c r="E532" s="11"/>
      <c r="F532" s="11"/>
      <c r="H532" s="48">
        <v>45679</v>
      </c>
      <c r="I532" s="156">
        <f>$D$5*Data!C1435</f>
        <v>-2225400</v>
      </c>
      <c r="J532" s="157">
        <f t="shared" si="32"/>
        <v>56440.952963830918</v>
      </c>
      <c r="K532" s="156">
        <f>$E$5*Data!D1435</f>
        <v>9649500</v>
      </c>
      <c r="L532" s="158">
        <f t="shared" si="33"/>
        <v>329840.29962329305</v>
      </c>
      <c r="M532" s="156">
        <f>$F$5*Data!E1435</f>
        <v>7178400</v>
      </c>
      <c r="N532" s="159">
        <f t="shared" si="34"/>
        <v>168369.12446569777</v>
      </c>
      <c r="O532" s="160">
        <f t="shared" si="35"/>
        <v>554650.37705282168</v>
      </c>
    </row>
    <row r="533" spans="2:15" x14ac:dyDescent="0.15">
      <c r="B533" s="1"/>
      <c r="C533" s="1"/>
      <c r="D533" s="11"/>
      <c r="E533" s="11"/>
      <c r="F533" s="11"/>
      <c r="H533" s="48">
        <v>45680</v>
      </c>
      <c r="I533" s="156">
        <f>$D$5*Data!C1436</f>
        <v>-2241000</v>
      </c>
      <c r="J533" s="157">
        <f t="shared" si="32"/>
        <v>56836.602674550682</v>
      </c>
      <c r="K533" s="156">
        <f>$E$5*Data!D1436</f>
        <v>9702000</v>
      </c>
      <c r="L533" s="158">
        <f t="shared" si="33"/>
        <v>331634.86055704323</v>
      </c>
      <c r="M533" s="156">
        <f>$F$5*Data!E1436</f>
        <v>7220800</v>
      </c>
      <c r="N533" s="159">
        <f t="shared" si="34"/>
        <v>169363.61500360951</v>
      </c>
      <c r="O533" s="160">
        <f t="shared" si="35"/>
        <v>557835.0782352034</v>
      </c>
    </row>
    <row r="534" spans="2:15" x14ac:dyDescent="0.15">
      <c r="B534" s="1"/>
      <c r="C534" s="1"/>
      <c r="D534" s="11"/>
      <c r="E534" s="11"/>
      <c r="F534" s="11"/>
      <c r="H534" s="48">
        <v>45681</v>
      </c>
      <c r="I534" s="156">
        <f>$D$5*Data!C1437</f>
        <v>-2240400</v>
      </c>
      <c r="J534" s="157">
        <f t="shared" si="32"/>
        <v>56821.385377984545</v>
      </c>
      <c r="K534" s="156">
        <f>$E$5*Data!D1437</f>
        <v>9663500</v>
      </c>
      <c r="L534" s="158">
        <f t="shared" si="33"/>
        <v>330318.84920562635</v>
      </c>
      <c r="M534" s="156">
        <f>$F$5*Data!E1437</f>
        <v>7220800</v>
      </c>
      <c r="N534" s="159">
        <f t="shared" si="34"/>
        <v>169363.61500360951</v>
      </c>
      <c r="O534" s="160">
        <f t="shared" si="35"/>
        <v>556503.84958722035</v>
      </c>
    </row>
    <row r="535" spans="2:15" x14ac:dyDescent="0.15">
      <c r="B535" s="1"/>
      <c r="C535" s="1"/>
      <c r="D535" s="11"/>
      <c r="E535" s="11"/>
      <c r="F535" s="11"/>
      <c r="H535" s="48">
        <v>45684</v>
      </c>
      <c r="I535" s="156">
        <f>$D$5*Data!C1438</f>
        <v>-2326800</v>
      </c>
      <c r="J535" s="157">
        <f t="shared" si="32"/>
        <v>59012.676083509388</v>
      </c>
      <c r="K535" s="156">
        <f>$E$5*Data!D1438</f>
        <v>9789500</v>
      </c>
      <c r="L535" s="158">
        <f t="shared" si="33"/>
        <v>334625.79544662696</v>
      </c>
      <c r="M535" s="156">
        <f>$F$5*Data!E1438</f>
        <v>7377600</v>
      </c>
      <c r="N535" s="159">
        <f t="shared" si="34"/>
        <v>173041.35359664159</v>
      </c>
      <c r="O535" s="160">
        <f t="shared" si="35"/>
        <v>566679.82512677787</v>
      </c>
    </row>
    <row r="536" spans="2:15" x14ac:dyDescent="0.15">
      <c r="B536" s="1"/>
      <c r="C536" s="1"/>
      <c r="D536" s="11"/>
      <c r="E536" s="11"/>
      <c r="F536" s="11"/>
      <c r="H536" s="48">
        <v>45685</v>
      </c>
      <c r="I536" s="156">
        <f>$D$5*Data!C1439</f>
        <v>-2345400</v>
      </c>
      <c r="J536" s="157">
        <f t="shared" si="32"/>
        <v>59484.41227705987</v>
      </c>
      <c r="K536" s="156">
        <f>$E$5*Data!D1439</f>
        <v>9789500</v>
      </c>
      <c r="L536" s="158">
        <f t="shared" si="33"/>
        <v>334625.79544662696</v>
      </c>
      <c r="M536" s="156">
        <f>$F$5*Data!E1439</f>
        <v>7395200</v>
      </c>
      <c r="N536" s="159">
        <f t="shared" si="34"/>
        <v>173454.16098973702</v>
      </c>
      <c r="O536" s="160">
        <f t="shared" si="35"/>
        <v>567564.36871342384</v>
      </c>
    </row>
    <row r="537" spans="2:15" x14ac:dyDescent="0.15">
      <c r="B537" s="1"/>
      <c r="C537" s="1"/>
      <c r="D537" s="11"/>
      <c r="E537" s="11"/>
      <c r="F537" s="11"/>
      <c r="H537" s="48">
        <v>45686</v>
      </c>
      <c r="I537" s="156">
        <f>$D$5*Data!C1440</f>
        <v>-2348400</v>
      </c>
      <c r="J537" s="157">
        <f t="shared" si="32"/>
        <v>59560.498759890601</v>
      </c>
      <c r="K537" s="156">
        <f>$E$5*Data!D1440</f>
        <v>9817500</v>
      </c>
      <c r="L537" s="158">
        <f t="shared" si="33"/>
        <v>335582.89461129374</v>
      </c>
      <c r="M537" s="156">
        <f>$F$5*Data!E1440</f>
        <v>7475200</v>
      </c>
      <c r="N537" s="159">
        <f t="shared" si="34"/>
        <v>175330.55823107989</v>
      </c>
      <c r="O537" s="160">
        <f t="shared" si="35"/>
        <v>570473.95160226419</v>
      </c>
    </row>
    <row r="538" spans="2:15" x14ac:dyDescent="0.15">
      <c r="B538" s="1"/>
      <c r="C538" s="1"/>
      <c r="D538" s="11"/>
      <c r="E538" s="11"/>
      <c r="F538" s="11"/>
      <c r="H538" s="48">
        <v>45687</v>
      </c>
      <c r="I538" s="156">
        <f>$D$5*Data!C1441</f>
        <v>-2360400</v>
      </c>
      <c r="J538" s="157">
        <f t="shared" si="32"/>
        <v>59864.84469121349</v>
      </c>
      <c r="K538" s="156">
        <f>$E$5*Data!D1441</f>
        <v>9807000</v>
      </c>
      <c r="L538" s="158">
        <f t="shared" si="33"/>
        <v>335223.9824245437</v>
      </c>
      <c r="M538" s="156">
        <f>$F$5*Data!E1441</f>
        <v>7504000</v>
      </c>
      <c r="N538" s="159">
        <f t="shared" si="34"/>
        <v>176006.06123796332</v>
      </c>
      <c r="O538" s="160">
        <f t="shared" si="35"/>
        <v>571094.88835372054</v>
      </c>
    </row>
    <row r="539" spans="2:15" x14ac:dyDescent="0.15">
      <c r="B539" s="1"/>
      <c r="C539" s="1"/>
      <c r="D539" s="11"/>
      <c r="E539" s="11"/>
      <c r="F539" s="11"/>
      <c r="H539" s="48">
        <v>45688</v>
      </c>
      <c r="I539" s="156">
        <f>$D$5*Data!C1442</f>
        <v>-2324400</v>
      </c>
      <c r="J539" s="157">
        <f t="shared" si="32"/>
        <v>58951.806897244809</v>
      </c>
      <c r="K539" s="156">
        <f>$E$5*Data!D1442</f>
        <v>9758000</v>
      </c>
      <c r="L539" s="158">
        <f t="shared" si="33"/>
        <v>333549.05888637679</v>
      </c>
      <c r="M539" s="156">
        <f>$F$5*Data!E1442</f>
        <v>7646400</v>
      </c>
      <c r="N539" s="159">
        <f t="shared" si="34"/>
        <v>179346.0483275537</v>
      </c>
      <c r="O539" s="160">
        <f t="shared" si="35"/>
        <v>571846.91411117523</v>
      </c>
    </row>
    <row r="540" spans="2:15" x14ac:dyDescent="0.15">
      <c r="B540" s="1"/>
      <c r="C540" s="1"/>
      <c r="D540" s="11"/>
      <c r="E540" s="11"/>
      <c r="F540" s="11"/>
      <c r="H540" s="48">
        <v>45691</v>
      </c>
      <c r="I540" s="156">
        <f>$D$5*Data!C1443</f>
        <v>-2335800</v>
      </c>
      <c r="J540" s="157">
        <f t="shared" si="32"/>
        <v>59240.93553200156</v>
      </c>
      <c r="K540" s="156">
        <f>$E$5*Data!D1443</f>
        <v>9719500</v>
      </c>
      <c r="L540" s="158">
        <f t="shared" si="33"/>
        <v>332233.04753495997</v>
      </c>
      <c r="M540" s="156">
        <f>$F$5*Data!E1443</f>
        <v>7687200</v>
      </c>
      <c r="N540" s="159">
        <f t="shared" si="34"/>
        <v>180303.01092063857</v>
      </c>
      <c r="O540" s="160">
        <f t="shared" si="35"/>
        <v>571776.99398760009</v>
      </c>
    </row>
    <row r="541" spans="2:15" x14ac:dyDescent="0.15">
      <c r="B541" s="1"/>
      <c r="C541" s="1"/>
      <c r="D541" s="11"/>
      <c r="E541" s="11"/>
      <c r="F541" s="11"/>
      <c r="H541" s="48">
        <v>45692</v>
      </c>
      <c r="I541" s="156">
        <f>$D$5*Data!C1444</f>
        <v>-2323800</v>
      </c>
      <c r="J541" s="157">
        <f t="shared" si="32"/>
        <v>58936.589600678657</v>
      </c>
      <c r="K541" s="156">
        <f>$E$5*Data!D1444</f>
        <v>9751000</v>
      </c>
      <c r="L541" s="158">
        <f t="shared" si="33"/>
        <v>333309.78409521014</v>
      </c>
      <c r="M541" s="156">
        <f>$F$5*Data!E1444</f>
        <v>7647200</v>
      </c>
      <c r="N541" s="159">
        <f t="shared" si="34"/>
        <v>179364.8122999671</v>
      </c>
      <c r="O541" s="160">
        <f t="shared" si="35"/>
        <v>571611.18599585595</v>
      </c>
    </row>
    <row r="542" spans="2:15" x14ac:dyDescent="0.15">
      <c r="B542" s="1"/>
      <c r="C542" s="1"/>
      <c r="D542" s="11"/>
      <c r="E542" s="11"/>
      <c r="F542" s="11"/>
      <c r="H542" s="48">
        <v>45693</v>
      </c>
      <c r="I542" s="156">
        <f>$D$5*Data!C1445</f>
        <v>-2317800</v>
      </c>
      <c r="J542" s="157">
        <f t="shared" si="32"/>
        <v>58784.416635017209</v>
      </c>
      <c r="K542" s="156">
        <f>$E$5*Data!D1445</f>
        <v>9817500</v>
      </c>
      <c r="L542" s="158">
        <f t="shared" si="33"/>
        <v>335582.89461129374</v>
      </c>
      <c r="M542" s="156">
        <f>$F$5*Data!E1445</f>
        <v>7886400</v>
      </c>
      <c r="N542" s="159">
        <f t="shared" si="34"/>
        <v>184975.2400515824</v>
      </c>
      <c r="O542" s="160">
        <f t="shared" si="35"/>
        <v>579342.5512978934</v>
      </c>
    </row>
    <row r="543" spans="2:15" x14ac:dyDescent="0.15">
      <c r="B543" s="1"/>
      <c r="C543" s="1"/>
      <c r="D543" s="11"/>
      <c r="E543" s="11"/>
      <c r="F543" s="11"/>
      <c r="H543" s="48">
        <v>45694</v>
      </c>
      <c r="I543" s="156">
        <f>$D$5*Data!C1446</f>
        <v>-2325000</v>
      </c>
      <c r="J543" s="157">
        <f t="shared" si="32"/>
        <v>58967.024193810954</v>
      </c>
      <c r="K543" s="156">
        <f>$E$5*Data!D1446</f>
        <v>9880500</v>
      </c>
      <c r="L543" s="158">
        <f t="shared" si="33"/>
        <v>337736.36773179407</v>
      </c>
      <c r="M543" s="156">
        <f>$F$5*Data!E1446</f>
        <v>7816799.9999999991</v>
      </c>
      <c r="N543" s="159">
        <f t="shared" si="34"/>
        <v>183342.77445161404</v>
      </c>
      <c r="O543" s="160">
        <f t="shared" si="35"/>
        <v>580046.16637721914</v>
      </c>
    </row>
    <row r="544" spans="2:15" x14ac:dyDescent="0.15">
      <c r="B544" s="1"/>
      <c r="C544" s="1"/>
      <c r="D544" s="11"/>
      <c r="E544" s="11"/>
      <c r="F544" s="11"/>
      <c r="H544" s="48">
        <v>45695</v>
      </c>
      <c r="I544" s="156">
        <f>$D$5*Data!C1447</f>
        <v>-2325000</v>
      </c>
      <c r="J544" s="157">
        <f t="shared" si="32"/>
        <v>58967.024193810954</v>
      </c>
      <c r="K544" s="156">
        <f>$E$5*Data!D1447</f>
        <v>9915500</v>
      </c>
      <c r="L544" s="158">
        <f t="shared" si="33"/>
        <v>338932.74168762757</v>
      </c>
      <c r="M544" s="156">
        <f>$F$5*Data!E1447</f>
        <v>7746400</v>
      </c>
      <c r="N544" s="159">
        <f t="shared" si="34"/>
        <v>181691.5448792323</v>
      </c>
      <c r="O544" s="160">
        <f t="shared" si="35"/>
        <v>579591.31076067081</v>
      </c>
    </row>
    <row r="545" spans="2:15" x14ac:dyDescent="0.15">
      <c r="B545" s="1"/>
      <c r="C545" s="1"/>
      <c r="D545" s="11"/>
      <c r="E545" s="11"/>
      <c r="F545" s="11"/>
      <c r="H545" s="48">
        <v>45698</v>
      </c>
      <c r="I545" s="156">
        <f>$D$5*Data!C1448</f>
        <v>-2320800</v>
      </c>
      <c r="J545" s="157">
        <f t="shared" si="32"/>
        <v>58860.503117847933</v>
      </c>
      <c r="K545" s="156">
        <f>$E$5*Data!D1448</f>
        <v>9940000</v>
      </c>
      <c r="L545" s="158">
        <f t="shared" si="33"/>
        <v>339770.20345671097</v>
      </c>
      <c r="M545" s="156">
        <f>$F$5*Data!E1448</f>
        <v>7755200</v>
      </c>
      <c r="N545" s="159">
        <f t="shared" si="34"/>
        <v>181897.94857578006</v>
      </c>
      <c r="O545" s="160">
        <f t="shared" si="35"/>
        <v>580528.65515033901</v>
      </c>
    </row>
    <row r="546" spans="2:15" x14ac:dyDescent="0.15">
      <c r="B546" s="1"/>
      <c r="C546" s="1"/>
      <c r="D546" s="11"/>
      <c r="E546" s="11"/>
      <c r="F546" s="11"/>
      <c r="H546" s="48">
        <v>45699</v>
      </c>
      <c r="I546" s="156">
        <f>$D$5*Data!C1449</f>
        <v>-2346000</v>
      </c>
      <c r="J546" s="157">
        <f t="shared" si="32"/>
        <v>59499.629573626022</v>
      </c>
      <c r="K546" s="156">
        <f>$E$5*Data!D1449</f>
        <v>9919000</v>
      </c>
      <c r="L546" s="158">
        <f t="shared" si="33"/>
        <v>339052.37908321089</v>
      </c>
      <c r="M546" s="156">
        <f>$F$5*Data!E1449</f>
        <v>7843200.0000000009</v>
      </c>
      <c r="N546" s="159">
        <f t="shared" si="34"/>
        <v>183961.98554125725</v>
      </c>
      <c r="O546" s="160">
        <f t="shared" si="35"/>
        <v>582513.99419809412</v>
      </c>
    </row>
    <row r="547" spans="2:15" x14ac:dyDescent="0.15">
      <c r="B547" s="1"/>
      <c r="C547" s="1"/>
      <c r="D547" s="11"/>
      <c r="E547" s="11"/>
      <c r="F547" s="11"/>
      <c r="H547" s="48">
        <v>45700</v>
      </c>
      <c r="I547" s="156">
        <f>$D$5*Data!C1450</f>
        <v>-2363400</v>
      </c>
      <c r="J547" s="157">
        <f t="shared" si="32"/>
        <v>59940.931174044214</v>
      </c>
      <c r="K547" s="156">
        <f>$E$5*Data!D1450</f>
        <v>9919000</v>
      </c>
      <c r="L547" s="158">
        <f t="shared" si="33"/>
        <v>339052.37908321089</v>
      </c>
      <c r="M547" s="156">
        <f>$F$5*Data!E1450</f>
        <v>7824000</v>
      </c>
      <c r="N547" s="159">
        <f t="shared" si="34"/>
        <v>183511.65020333492</v>
      </c>
      <c r="O547" s="160">
        <f t="shared" si="35"/>
        <v>582504.96046059008</v>
      </c>
    </row>
    <row r="548" spans="2:15" x14ac:dyDescent="0.15">
      <c r="B548" s="1"/>
      <c r="C548" s="1"/>
      <c r="D548" s="11"/>
      <c r="E548" s="11"/>
      <c r="F548" s="11"/>
      <c r="H548" s="48">
        <v>45701</v>
      </c>
      <c r="I548" s="156">
        <f>$D$5*Data!C1451</f>
        <v>-2510400</v>
      </c>
      <c r="J548" s="157">
        <f t="shared" si="32"/>
        <v>63669.168832749681</v>
      </c>
      <c r="K548" s="156">
        <f>$E$5*Data!D1451</f>
        <v>9873500</v>
      </c>
      <c r="L548" s="158">
        <f t="shared" si="33"/>
        <v>337497.09294062731</v>
      </c>
      <c r="M548" s="156">
        <f>$F$5*Data!E1451</f>
        <v>7822400</v>
      </c>
      <c r="N548" s="159">
        <f t="shared" si="34"/>
        <v>183474.12225850805</v>
      </c>
      <c r="O548" s="160">
        <f t="shared" si="35"/>
        <v>584640.38403188507</v>
      </c>
    </row>
    <row r="549" spans="2:15" x14ac:dyDescent="0.15">
      <c r="B549" s="1"/>
      <c r="C549" s="1"/>
      <c r="D549" s="11"/>
      <c r="E549" s="11"/>
      <c r="F549" s="11"/>
      <c r="H549" s="48">
        <v>45702</v>
      </c>
      <c r="I549" s="156">
        <f>$D$5*Data!C1452</f>
        <v>-2474400</v>
      </c>
      <c r="J549" s="157">
        <f t="shared" si="32"/>
        <v>62756.131038781001</v>
      </c>
      <c r="K549" s="156">
        <f>$E$5*Data!D1452</f>
        <v>9796500</v>
      </c>
      <c r="L549" s="158">
        <f t="shared" si="33"/>
        <v>334865.07023779367</v>
      </c>
      <c r="M549" s="156">
        <f>$F$5*Data!E1452</f>
        <v>7629600</v>
      </c>
      <c r="N549" s="159">
        <f t="shared" si="34"/>
        <v>178952.00490687168</v>
      </c>
      <c r="O549" s="160">
        <f t="shared" si="35"/>
        <v>576573.20618344634</v>
      </c>
    </row>
    <row r="550" spans="2:15" x14ac:dyDescent="0.15">
      <c r="B550" s="1"/>
      <c r="C550" s="1"/>
      <c r="D550" s="11"/>
      <c r="E550" s="11"/>
      <c r="F550" s="11"/>
      <c r="H550" s="48">
        <v>45706</v>
      </c>
      <c r="I550" s="156">
        <f>$D$5*Data!C1453</f>
        <v>-2471400</v>
      </c>
      <c r="J550" s="157">
        <f t="shared" si="32"/>
        <v>62680.044555950277</v>
      </c>
      <c r="K550" s="156">
        <f>$E$5*Data!D1453</f>
        <v>9985500</v>
      </c>
      <c r="L550" s="158">
        <f t="shared" si="33"/>
        <v>341325.48959929449</v>
      </c>
      <c r="M550" s="156">
        <f>$F$5*Data!E1453</f>
        <v>7693600</v>
      </c>
      <c r="N550" s="159">
        <f t="shared" si="34"/>
        <v>180453.12269994602</v>
      </c>
      <c r="O550" s="160">
        <f t="shared" si="35"/>
        <v>584458.65685519087</v>
      </c>
    </row>
    <row r="551" spans="2:15" x14ac:dyDescent="0.15">
      <c r="B551" s="1"/>
      <c r="C551" s="1"/>
      <c r="D551" s="11"/>
      <c r="E551" s="11"/>
      <c r="F551" s="11"/>
      <c r="H551" s="48">
        <v>45707</v>
      </c>
      <c r="I551" s="156">
        <f>$D$5*Data!C1454</f>
        <v>-2475000</v>
      </c>
      <c r="J551" s="157">
        <f t="shared" si="32"/>
        <v>62771.348335347138</v>
      </c>
      <c r="K551" s="156">
        <f>$E$5*Data!D1454</f>
        <v>9740500</v>
      </c>
      <c r="L551" s="158">
        <f t="shared" si="33"/>
        <v>332950.87190846005</v>
      </c>
      <c r="M551" s="156">
        <f>$F$5*Data!E1454</f>
        <v>7727200</v>
      </c>
      <c r="N551" s="159">
        <f t="shared" si="34"/>
        <v>181241.20954131</v>
      </c>
      <c r="O551" s="160">
        <f t="shared" si="35"/>
        <v>576963.42978511716</v>
      </c>
    </row>
    <row r="552" spans="2:15" x14ac:dyDescent="0.15">
      <c r="B552" s="1"/>
      <c r="C552" s="1"/>
      <c r="D552" s="11"/>
      <c r="E552" s="11"/>
      <c r="F552" s="11"/>
      <c r="H552" s="48">
        <v>45708</v>
      </c>
      <c r="I552" s="156">
        <f>$D$5*Data!C1455</f>
        <v>-2470200</v>
      </c>
      <c r="J552" s="157">
        <f t="shared" si="32"/>
        <v>62649.60996281798</v>
      </c>
      <c r="K552" s="156">
        <f>$E$5*Data!D1455</f>
        <v>9684500</v>
      </c>
      <c r="L552" s="158">
        <f t="shared" si="33"/>
        <v>331036.67357912654</v>
      </c>
      <c r="M552" s="156">
        <f>$F$5*Data!E1455</f>
        <v>7732800</v>
      </c>
      <c r="N552" s="159">
        <f t="shared" si="34"/>
        <v>181372.55734820402</v>
      </c>
      <c r="O552" s="160">
        <f t="shared" si="35"/>
        <v>575058.84089014854</v>
      </c>
    </row>
    <row r="553" spans="2:15" x14ac:dyDescent="0.15">
      <c r="B553" s="1"/>
      <c r="C553" s="1"/>
      <c r="D553" s="11"/>
      <c r="E553" s="11"/>
      <c r="F553" s="11"/>
      <c r="H553" s="48">
        <v>45709</v>
      </c>
      <c r="I553" s="156">
        <f>$D$5*Data!C1456</f>
        <v>-2553000</v>
      </c>
      <c r="J553" s="157">
        <f t="shared" si="32"/>
        <v>64749.596888945962</v>
      </c>
      <c r="K553" s="156">
        <f>$E$5*Data!D1456</f>
        <v>9681000</v>
      </c>
      <c r="L553" s="158">
        <f t="shared" si="33"/>
        <v>330917.03618354315</v>
      </c>
      <c r="M553" s="156">
        <f>$F$5*Data!E1456</f>
        <v>7852000</v>
      </c>
      <c r="N553" s="159">
        <f t="shared" si="34"/>
        <v>184168.38923780492</v>
      </c>
      <c r="O553" s="160">
        <f t="shared" si="35"/>
        <v>579835.02231029398</v>
      </c>
    </row>
    <row r="554" spans="2:15" x14ac:dyDescent="0.15">
      <c r="B554" s="1"/>
      <c r="C554" s="1"/>
      <c r="D554" s="11"/>
      <c r="E554" s="11"/>
      <c r="F554" s="11"/>
      <c r="H554" s="48">
        <v>45712</v>
      </c>
      <c r="I554" s="156">
        <f>$D$5*Data!C1457</f>
        <v>-2633400</v>
      </c>
      <c r="J554" s="157">
        <f t="shared" si="32"/>
        <v>66788.714628809365</v>
      </c>
      <c r="K554" s="156">
        <f>$E$5*Data!D1457</f>
        <v>9698500</v>
      </c>
      <c r="L554" s="158">
        <f t="shared" si="33"/>
        <v>331515.2231614599</v>
      </c>
      <c r="M554" s="156">
        <f>$F$5*Data!E1457</f>
        <v>7872800</v>
      </c>
      <c r="N554" s="159">
        <f t="shared" si="34"/>
        <v>184656.25252055409</v>
      </c>
      <c r="O554" s="160">
        <f t="shared" si="35"/>
        <v>582960.19031082338</v>
      </c>
    </row>
    <row r="555" spans="2:15" x14ac:dyDescent="0.15">
      <c r="B555" s="1"/>
      <c r="C555" s="1"/>
      <c r="D555" s="11"/>
      <c r="E555" s="11"/>
      <c r="F555" s="11"/>
      <c r="H555" s="48">
        <v>45713</v>
      </c>
      <c r="I555" s="156">
        <f>$D$5*Data!C1458</f>
        <v>-2670600</v>
      </c>
      <c r="J555" s="157">
        <f t="shared" si="32"/>
        <v>67732.187015910342</v>
      </c>
      <c r="K555" s="156">
        <f>$E$5*Data!D1458</f>
        <v>9744000</v>
      </c>
      <c r="L555" s="158">
        <f t="shared" si="33"/>
        <v>333070.50930404349</v>
      </c>
      <c r="M555" s="156">
        <f>$F$5*Data!E1458</f>
        <v>8057600</v>
      </c>
      <c r="N555" s="159">
        <f t="shared" si="34"/>
        <v>188990.73014805617</v>
      </c>
      <c r="O555" s="160">
        <f t="shared" si="35"/>
        <v>589793.42646801006</v>
      </c>
    </row>
    <row r="556" spans="2:15" x14ac:dyDescent="0.15">
      <c r="B556" s="1"/>
      <c r="C556" s="1"/>
      <c r="D556" s="11"/>
      <c r="E556" s="11"/>
      <c r="F556" s="11"/>
      <c r="H556" s="48">
        <v>45714</v>
      </c>
      <c r="I556" s="156">
        <f>$D$5*Data!C1459</f>
        <v>-2628000</v>
      </c>
      <c r="J556" s="157">
        <f t="shared" si="32"/>
        <v>66651.758959714061</v>
      </c>
      <c r="K556" s="156">
        <f>$E$5*Data!D1459</f>
        <v>10111500</v>
      </c>
      <c r="L556" s="158">
        <f t="shared" si="33"/>
        <v>345632.4358402951</v>
      </c>
      <c r="M556" s="156">
        <f>$F$5*Data!E1459</f>
        <v>7762400</v>
      </c>
      <c r="N556" s="159">
        <f t="shared" si="34"/>
        <v>182066.82432750089</v>
      </c>
      <c r="O556" s="160">
        <f t="shared" si="35"/>
        <v>594351.01912751002</v>
      </c>
    </row>
    <row r="557" spans="2:15" x14ac:dyDescent="0.15">
      <c r="B557" s="1"/>
      <c r="C557" s="1"/>
      <c r="D557" s="11"/>
      <c r="E557" s="11"/>
      <c r="F557" s="11"/>
      <c r="H557" s="48">
        <v>45715</v>
      </c>
      <c r="I557" s="156">
        <f>$D$5*Data!C1460</f>
        <v>-2611200</v>
      </c>
      <c r="J557" s="157">
        <f t="shared" si="32"/>
        <v>66225.674655862007</v>
      </c>
      <c r="K557" s="156">
        <f>$E$5*Data!D1460</f>
        <v>10164000</v>
      </c>
      <c r="L557" s="158">
        <f t="shared" si="33"/>
        <v>347426.99677404528</v>
      </c>
      <c r="M557" s="156">
        <f>$F$5*Data!E1460</f>
        <v>7808800</v>
      </c>
      <c r="N557" s="159">
        <f t="shared" si="34"/>
        <v>183155.13472747974</v>
      </c>
      <c r="O557" s="160">
        <f t="shared" si="35"/>
        <v>596807.80615738709</v>
      </c>
    </row>
    <row r="558" spans="2:15" x14ac:dyDescent="0.15">
      <c r="B558" s="1"/>
      <c r="C558" s="1"/>
      <c r="D558" s="11"/>
      <c r="E558" s="11"/>
      <c r="F558" s="11"/>
      <c r="H558" s="48">
        <v>45716</v>
      </c>
      <c r="I558" s="156">
        <f>$D$5*Data!C1461</f>
        <v>-2613600</v>
      </c>
      <c r="J558" s="157">
        <f t="shared" si="32"/>
        <v>66286.543842126572</v>
      </c>
      <c r="K558" s="156">
        <f>$E$5*Data!D1461</f>
        <v>10101000</v>
      </c>
      <c r="L558" s="158">
        <f t="shared" si="33"/>
        <v>345273.52365354501</v>
      </c>
      <c r="M558" s="156">
        <f>$F$5*Data!E1461</f>
        <v>7812800</v>
      </c>
      <c r="N558" s="159">
        <f t="shared" si="34"/>
        <v>183248.95458954692</v>
      </c>
      <c r="O558" s="160">
        <f t="shared" si="35"/>
        <v>594809.02208521857</v>
      </c>
    </row>
    <row r="559" spans="2:15" x14ac:dyDescent="0.15">
      <c r="B559" s="1"/>
      <c r="C559" s="1"/>
      <c r="D559" s="11"/>
      <c r="E559" s="11"/>
      <c r="F559" s="11"/>
      <c r="H559" s="48">
        <v>45719</v>
      </c>
      <c r="I559" s="156">
        <f>$D$5*Data!C1462</f>
        <v>-2658000</v>
      </c>
      <c r="J559" s="157">
        <f t="shared" si="32"/>
        <v>67412.623788021301</v>
      </c>
      <c r="K559" s="156">
        <f>$E$5*Data!D1462</f>
        <v>10293500</v>
      </c>
      <c r="L559" s="158">
        <f t="shared" si="33"/>
        <v>351853.58041062922</v>
      </c>
      <c r="M559" s="156">
        <f>$F$5*Data!E1462</f>
        <v>7913600</v>
      </c>
      <c r="N559" s="159">
        <f t="shared" si="34"/>
        <v>185613.21511363896</v>
      </c>
      <c r="O559" s="160">
        <f t="shared" si="35"/>
        <v>604879.41931228945</v>
      </c>
    </row>
    <row r="560" spans="2:15" x14ac:dyDescent="0.15">
      <c r="B560" s="1"/>
      <c r="C560" s="1"/>
      <c r="D560" s="11"/>
      <c r="E560" s="11"/>
      <c r="F560" s="11"/>
      <c r="H560" s="48">
        <v>45720</v>
      </c>
      <c r="I560" s="156">
        <f>$D$5*Data!C1463</f>
        <v>-2692800</v>
      </c>
      <c r="J560" s="157">
        <f t="shared" si="32"/>
        <v>68295.226988857699</v>
      </c>
      <c r="K560" s="156">
        <f>$E$5*Data!D1463</f>
        <v>10216500</v>
      </c>
      <c r="L560" s="158">
        <f t="shared" si="33"/>
        <v>349221.55770779552</v>
      </c>
      <c r="M560" s="156">
        <f>$F$5*Data!E1463</f>
        <v>7950400</v>
      </c>
      <c r="N560" s="159">
        <f t="shared" si="34"/>
        <v>186476.35784465668</v>
      </c>
      <c r="O560" s="160">
        <f t="shared" si="35"/>
        <v>603993.14254130994</v>
      </c>
    </row>
    <row r="561" spans="2:17" x14ac:dyDescent="0.15">
      <c r="B561" s="1"/>
      <c r="C561" s="1"/>
      <c r="D561" s="11"/>
      <c r="E561" s="11"/>
      <c r="F561" s="11"/>
      <c r="H561" s="48">
        <v>45721</v>
      </c>
      <c r="I561" s="156">
        <f>$D$5*Data!C1464</f>
        <v>-2643600</v>
      </c>
      <c r="J561" s="157">
        <f t="shared" si="32"/>
        <v>67047.408670433826</v>
      </c>
      <c r="K561" s="156">
        <f>$E$5*Data!D1464</f>
        <v>10349500</v>
      </c>
      <c r="L561" s="158">
        <f t="shared" si="33"/>
        <v>353767.77873996279</v>
      </c>
      <c r="M561" s="156">
        <f>$F$5*Data!E1464</f>
        <v>8000000</v>
      </c>
      <c r="N561" s="159">
        <f t="shared" si="34"/>
        <v>187639.72413428928</v>
      </c>
      <c r="O561" s="160">
        <f t="shared" si="35"/>
        <v>608454.91154468583</v>
      </c>
    </row>
    <row r="562" spans="2:17" x14ac:dyDescent="0.15">
      <c r="B562" s="1"/>
      <c r="C562" s="1"/>
      <c r="D562" s="11"/>
      <c r="E562" s="11"/>
      <c r="F562" s="11"/>
      <c r="H562" s="48">
        <v>45722</v>
      </c>
      <c r="I562" s="156">
        <f>$D$5*Data!C1465</f>
        <v>-2635800</v>
      </c>
      <c r="J562" s="157">
        <f t="shared" si="32"/>
        <v>66849.583815073944</v>
      </c>
      <c r="K562" s="156">
        <f>$E$5*Data!D1465</f>
        <v>10136000</v>
      </c>
      <c r="L562" s="158">
        <f t="shared" si="33"/>
        <v>346469.8976093785</v>
      </c>
      <c r="M562" s="156">
        <f>$F$5*Data!E1465</f>
        <v>7957600</v>
      </c>
      <c r="N562" s="159">
        <f t="shared" si="34"/>
        <v>186645.23359637757</v>
      </c>
      <c r="O562" s="160">
        <f t="shared" si="35"/>
        <v>599964.71502083004</v>
      </c>
    </row>
    <row r="563" spans="2:17" x14ac:dyDescent="0.15">
      <c r="B563" s="1"/>
      <c r="C563" s="1"/>
      <c r="D563" s="11"/>
      <c r="E563" s="11"/>
      <c r="F563" s="11"/>
      <c r="H563" s="48">
        <v>45723</v>
      </c>
      <c r="I563" s="156">
        <f>$D$5*Data!C1466</f>
        <v>-2691600</v>
      </c>
      <c r="J563" s="157">
        <f t="shared" si="32"/>
        <v>68264.792395725395</v>
      </c>
      <c r="K563" s="156">
        <f>$E$5*Data!D1466</f>
        <v>10167500</v>
      </c>
      <c r="L563" s="158">
        <f t="shared" si="33"/>
        <v>347546.63416962867</v>
      </c>
      <c r="M563" s="156">
        <f>$F$5*Data!E1466</f>
        <v>8073600</v>
      </c>
      <c r="N563" s="159">
        <f t="shared" si="34"/>
        <v>189366.00959632473</v>
      </c>
      <c r="O563" s="160">
        <f t="shared" si="35"/>
        <v>605177.43616167875</v>
      </c>
    </row>
    <row r="564" spans="2:17" x14ac:dyDescent="0.15">
      <c r="B564" s="1"/>
      <c r="C564" s="1"/>
      <c r="D564" s="11"/>
      <c r="E564" s="11"/>
      <c r="F564" s="11"/>
      <c r="H564" s="48">
        <v>45726</v>
      </c>
      <c r="I564" s="156">
        <f>$D$5*Data!C1467</f>
        <v>-2715000</v>
      </c>
      <c r="J564" s="157">
        <f t="shared" si="32"/>
        <v>68858.266961805042</v>
      </c>
      <c r="K564" s="156">
        <f>$E$5*Data!D1467</f>
        <v>10251500</v>
      </c>
      <c r="L564" s="158">
        <f t="shared" si="33"/>
        <v>350417.93166362902</v>
      </c>
      <c r="M564" s="156">
        <f>$F$5*Data!E1467</f>
        <v>8110400</v>
      </c>
      <c r="N564" s="159">
        <f t="shared" si="34"/>
        <v>190229.15232734248</v>
      </c>
      <c r="O564" s="160">
        <f t="shared" si="35"/>
        <v>609505.35095277661</v>
      </c>
    </row>
    <row r="565" spans="2:17" x14ac:dyDescent="0.15">
      <c r="B565" s="1"/>
      <c r="C565" s="1"/>
      <c r="D565" s="11"/>
      <c r="E565" s="11"/>
      <c r="F565" s="11"/>
      <c r="H565" s="48">
        <v>45727</v>
      </c>
      <c r="I565" s="156">
        <f>$D$5*Data!C1468</f>
        <v>-2658000</v>
      </c>
      <c r="J565" s="157">
        <f t="shared" si="32"/>
        <v>67412.623788021301</v>
      </c>
      <c r="K565" s="156">
        <f>$E$5*Data!D1468</f>
        <v>10090500</v>
      </c>
      <c r="L565" s="158">
        <f t="shared" si="33"/>
        <v>344914.61146679503</v>
      </c>
      <c r="M565" s="156">
        <f>$F$5*Data!E1468</f>
        <v>7656000</v>
      </c>
      <c r="N565" s="159">
        <f t="shared" si="34"/>
        <v>179571.21599651483</v>
      </c>
      <c r="O565" s="160">
        <f t="shared" si="35"/>
        <v>591898.45125133113</v>
      </c>
    </row>
    <row r="566" spans="2:17" x14ac:dyDescent="0.15">
      <c r="B566" s="1"/>
      <c r="C566" s="1"/>
      <c r="D566" s="11"/>
      <c r="E566" s="11"/>
      <c r="F566" s="11"/>
      <c r="H566" s="48">
        <v>45728</v>
      </c>
      <c r="I566" s="156">
        <f>$D$5*Data!C1469</f>
        <v>-2671200</v>
      </c>
      <c r="J566" s="157">
        <f t="shared" si="32"/>
        <v>67747.404312476487</v>
      </c>
      <c r="K566" s="156">
        <f>$E$5*Data!D1469</f>
        <v>10300500</v>
      </c>
      <c r="L566" s="158">
        <f t="shared" si="33"/>
        <v>352092.85520179587</v>
      </c>
      <c r="M566" s="156">
        <f>$F$5*Data!E1469</f>
        <v>7704800</v>
      </c>
      <c r="N566" s="159">
        <f t="shared" si="34"/>
        <v>180715.81831373402</v>
      </c>
      <c r="O566" s="160">
        <f t="shared" si="35"/>
        <v>600556.07782800635</v>
      </c>
    </row>
    <row r="567" spans="2:17" ht="14" thickBot="1" x14ac:dyDescent="0.2">
      <c r="B567" s="1"/>
      <c r="C567" s="1"/>
      <c r="D567" s="11"/>
      <c r="E567" s="11"/>
      <c r="F567" s="11"/>
      <c r="H567" s="49">
        <v>45729</v>
      </c>
      <c r="I567" s="161">
        <f>$D$5*Data!C1470</f>
        <v>-2677200</v>
      </c>
      <c r="J567" s="162">
        <f t="shared" si="32"/>
        <v>67899.57727813792</v>
      </c>
      <c r="K567" s="161">
        <f>$E$5*Data!D1470</f>
        <v>10265500</v>
      </c>
      <c r="L567" s="163">
        <f t="shared" si="33"/>
        <v>350896.48124596244</v>
      </c>
      <c r="M567" s="161">
        <f>$F$5*Data!E1470</f>
        <v>7754400.0000000009</v>
      </c>
      <c r="N567" s="164">
        <f t="shared" si="34"/>
        <v>181879.18460336662</v>
      </c>
      <c r="O567" s="165">
        <f t="shared" si="35"/>
        <v>600675.24312746699</v>
      </c>
    </row>
    <row r="568" spans="2:17" x14ac:dyDescent="0.15">
      <c r="B568" s="1"/>
      <c r="C568" s="1"/>
      <c r="D568" s="11"/>
      <c r="E568" s="11"/>
      <c r="F568" s="11"/>
      <c r="I568" s="11"/>
      <c r="J568" s="11"/>
      <c r="K568" s="11"/>
      <c r="L568" s="11"/>
      <c r="M568" s="11"/>
      <c r="N568" s="11"/>
      <c r="O568" s="11"/>
      <c r="P568" s="11"/>
      <c r="Q568" s="11"/>
    </row>
    <row r="569" spans="2:17" x14ac:dyDescent="0.15">
      <c r="B569" s="1"/>
      <c r="C569" s="1"/>
      <c r="D569" s="11"/>
      <c r="E569" s="11"/>
      <c r="F569" s="11"/>
    </row>
    <row r="570" spans="2:17" x14ac:dyDescent="0.15">
      <c r="B570" s="1"/>
      <c r="C570" s="1"/>
      <c r="D570" s="11"/>
      <c r="E570" s="11"/>
      <c r="F570" s="11"/>
    </row>
    <row r="571" spans="2:17" x14ac:dyDescent="0.15">
      <c r="C571" s="1"/>
    </row>
  </sheetData>
  <mergeCells count="3">
    <mergeCell ref="H3:O3"/>
    <mergeCell ref="Q35:U35"/>
    <mergeCell ref="Q36:U4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87B4-A445-8541-ACBD-ACF2EAFCFCE8}">
  <dimension ref="A1:Q576"/>
  <sheetViews>
    <sheetView topLeftCell="B1" zoomScale="66" workbookViewId="0">
      <selection activeCell="T49" sqref="T49"/>
    </sheetView>
  </sheetViews>
  <sheetFormatPr baseColWidth="10" defaultRowHeight="13" x14ac:dyDescent="0.15"/>
  <cols>
    <col min="2" max="2" width="13.6640625" customWidth="1"/>
    <col min="3" max="3" width="15.33203125" bestFit="1" customWidth="1"/>
    <col min="4" max="5" width="12.33203125" bestFit="1" customWidth="1"/>
    <col min="7" max="7" width="9" customWidth="1"/>
    <col min="8" max="8" width="16.6640625" bestFit="1" customWidth="1"/>
    <col min="9" max="9" width="17.6640625" bestFit="1" customWidth="1"/>
    <col min="10" max="10" width="16.6640625" bestFit="1" customWidth="1"/>
    <col min="11" max="11" width="15" bestFit="1" customWidth="1"/>
  </cols>
  <sheetData>
    <row r="1" spans="1:11" x14ac:dyDescent="0.15">
      <c r="A1" s="4"/>
    </row>
    <row r="2" spans="1:11" ht="14" thickBot="1" x14ac:dyDescent="0.2"/>
    <row r="3" spans="1:11" ht="16" thickBot="1" x14ac:dyDescent="0.2">
      <c r="C3" s="129" t="s">
        <v>1</v>
      </c>
      <c r="D3" s="130" t="s">
        <v>2</v>
      </c>
      <c r="E3" s="131" t="s">
        <v>3</v>
      </c>
    </row>
    <row r="4" spans="1:11" ht="16" thickBot="1" x14ac:dyDescent="0.25">
      <c r="B4" s="9" t="s">
        <v>9</v>
      </c>
      <c r="C4" s="15">
        <v>-30000</v>
      </c>
      <c r="D4" s="15">
        <v>70000</v>
      </c>
      <c r="E4" s="16">
        <v>80000</v>
      </c>
    </row>
    <row r="5" spans="1:11" ht="14" thickBot="1" x14ac:dyDescent="0.2"/>
    <row r="6" spans="1:11" ht="16" thickBot="1" x14ac:dyDescent="0.2">
      <c r="B6" s="88" t="s">
        <v>17</v>
      </c>
      <c r="C6" s="132" t="s">
        <v>1</v>
      </c>
      <c r="D6" s="130" t="s">
        <v>2</v>
      </c>
      <c r="E6" s="131" t="s">
        <v>3</v>
      </c>
    </row>
    <row r="7" spans="1:11" ht="15" x14ac:dyDescent="0.15">
      <c r="B7" s="135" t="s">
        <v>1</v>
      </c>
      <c r="C7">
        <f>_xlfn.VAR.S(C14:C263)</f>
        <v>1.289202411534004E-4</v>
      </c>
      <c r="D7" s="17">
        <f>_xlfn.COVARIANCE.S(D14:D263,C14:C263)</f>
        <v>4.3332926110065898E-5</v>
      </c>
      <c r="E7" s="18">
        <f>_xlfn.COVARIANCE.S(E14:E263,C14:C263)</f>
        <v>6.304660715686689E-5</v>
      </c>
    </row>
    <row r="8" spans="1:11" ht="15" x14ac:dyDescent="0.15">
      <c r="B8" s="136" t="s">
        <v>2</v>
      </c>
      <c r="C8" s="133">
        <f>_xlfn.COVARIANCE.S(C14:C263,D14:D263)</f>
        <v>4.3332926110065898E-5</v>
      </c>
      <c r="D8" s="17">
        <f>_xlfn.VAR.S(D14:D263)</f>
        <v>2.5221437905588001E-4</v>
      </c>
      <c r="E8" s="18">
        <f>_xlfn.COVARIANCE.S(E14:E263,D14:D263)</f>
        <v>5.0775455439704492E-5</v>
      </c>
    </row>
    <row r="9" spans="1:11" ht="16" thickBot="1" x14ac:dyDescent="0.2">
      <c r="B9" s="137" t="s">
        <v>3</v>
      </c>
      <c r="C9" s="134">
        <f>_xlfn.COVARIANCE.S(C14:C263,E14:E263)</f>
        <v>6.304660715686689E-5</v>
      </c>
      <c r="D9" s="19">
        <f>_xlfn.COVARIANCE.S(D14:D263,E14:E263)</f>
        <v>5.0775455439704492E-5</v>
      </c>
      <c r="E9" s="20">
        <f>_xlfn.VAR.S(E14:E263)</f>
        <v>1.2507039733022807E-4</v>
      </c>
    </row>
    <row r="12" spans="1:11" ht="14" thickBot="1" x14ac:dyDescent="0.2"/>
    <row r="13" spans="1:11" ht="16" thickBot="1" x14ac:dyDescent="0.2">
      <c r="B13" s="129" t="s">
        <v>83</v>
      </c>
      <c r="C13" s="130" t="s">
        <v>1</v>
      </c>
      <c r="D13" s="130" t="s">
        <v>2</v>
      </c>
      <c r="E13" s="131" t="s">
        <v>3</v>
      </c>
      <c r="G13" s="129" t="s">
        <v>83</v>
      </c>
      <c r="H13" s="131" t="s">
        <v>32</v>
      </c>
      <c r="I13" s="130" t="s">
        <v>11</v>
      </c>
      <c r="J13" s="129" t="s">
        <v>13</v>
      </c>
      <c r="K13" s="138" t="s">
        <v>18</v>
      </c>
    </row>
    <row r="14" spans="1:11" x14ac:dyDescent="0.15">
      <c r="B14" s="80">
        <v>44516</v>
      </c>
      <c r="C14" s="92">
        <v>3.8992688870838066E-3</v>
      </c>
      <c r="D14" s="92">
        <v>2.2522522522527844E-4</v>
      </c>
      <c r="E14" s="76">
        <v>3.9370411268073724E-3</v>
      </c>
      <c r="G14" s="47">
        <v>44886</v>
      </c>
      <c r="H14" s="152">
        <v>-3364200</v>
      </c>
      <c r="I14" s="257">
        <v>5608400</v>
      </c>
      <c r="J14" s="153">
        <v>6288031.2000000002</v>
      </c>
      <c r="K14" s="155" cm="1">
        <f t="array" ref="K14">_xlfn.NORM.S.INV(0.99)*SQRT(MMULT(MMULT(H14:J14,$C$7:$E$9),TRANSPOSE(H14:J14)))</f>
        <v>271457.67872861639</v>
      </c>
    </row>
    <row r="15" spans="1:11" x14ac:dyDescent="0.15">
      <c r="B15" s="82">
        <v>44517</v>
      </c>
      <c r="C15" s="12">
        <v>-9.7103091115069429E-4</v>
      </c>
      <c r="D15" s="12">
        <v>-6.7552353073618843E-4</v>
      </c>
      <c r="E15" s="63">
        <v>-3.6601063441704662E-3</v>
      </c>
      <c r="G15" s="48">
        <v>44887</v>
      </c>
      <c r="H15" s="156">
        <v>-3368400</v>
      </c>
      <c r="I15" s="258">
        <v>5612600.0000000009</v>
      </c>
      <c r="J15" s="157">
        <v>6332766.7199999997</v>
      </c>
      <c r="K15" s="160" cm="1">
        <f t="array" ref="K15">_xlfn.NORM.S.INV(0.99)*SQRT(MMULT(MMULT(H15:J15,$C$7:$E$9),TRANSPOSE(H15:J15)))</f>
        <v>272340.69919920142</v>
      </c>
    </row>
    <row r="16" spans="1:11" x14ac:dyDescent="0.15">
      <c r="B16" s="82">
        <v>44518</v>
      </c>
      <c r="C16" s="12">
        <v>-2.5919326097521012E-3</v>
      </c>
      <c r="D16" s="12">
        <v>-4.5065344749888325E-3</v>
      </c>
      <c r="E16" s="63">
        <v>-6.1664676330008827E-3</v>
      </c>
      <c r="G16" s="48">
        <v>44888</v>
      </c>
      <c r="H16" s="156">
        <v>-3387600</v>
      </c>
      <c r="I16" s="258">
        <v>5713400</v>
      </c>
      <c r="J16" s="157">
        <v>6221306.7999999998</v>
      </c>
      <c r="K16" s="160" cm="1">
        <f t="array" ref="K16">_xlfn.NORM.S.INV(0.99)*SQRT(MMULT(MMULT(H16:J16,$C$7:$E$9),TRANSPOSE(H16:J16)))</f>
        <v>273561.65821808926</v>
      </c>
    </row>
    <row r="17" spans="2:11" x14ac:dyDescent="0.15">
      <c r="B17" s="82">
        <v>44519</v>
      </c>
      <c r="C17" s="12">
        <v>-3.085918466785742E-3</v>
      </c>
      <c r="D17" s="12">
        <v>-9.7329108193753289E-3</v>
      </c>
      <c r="E17" s="63">
        <v>3.8285267936981615E-3</v>
      </c>
      <c r="G17" s="48">
        <v>44890</v>
      </c>
      <c r="H17" s="156">
        <v>-3390000</v>
      </c>
      <c r="I17" s="258">
        <v>5780600</v>
      </c>
      <c r="J17" s="157">
        <v>6295613.6000000006</v>
      </c>
      <c r="K17" s="160" cm="1">
        <f t="array" ref="K17">_xlfn.NORM.S.INV(0.99)*SQRT(MMULT(MMULT(H17:J17,$C$7:$E$9),TRANSPOSE(H17:J17)))</f>
        <v>276950.59879967844</v>
      </c>
    </row>
    <row r="18" spans="2:11" x14ac:dyDescent="0.15">
      <c r="B18" s="82">
        <v>44522</v>
      </c>
      <c r="C18" s="12">
        <v>-1.140436624307628E-3</v>
      </c>
      <c r="D18" s="12">
        <v>6.1714285714287165E-3</v>
      </c>
      <c r="E18" s="63">
        <v>1.9725236994920792E-3</v>
      </c>
      <c r="G18" s="48">
        <v>44893</v>
      </c>
      <c r="H18" s="156">
        <v>-3405000</v>
      </c>
      <c r="I18" s="258">
        <v>5864600</v>
      </c>
      <c r="J18" s="157">
        <v>6314568.7999999998</v>
      </c>
      <c r="K18" s="160" cm="1">
        <f t="array" ref="K18">_xlfn.NORM.S.INV(0.99)*SQRT(MMULT(MMULT(H18:J18,$C$7:$E$9),TRANSPOSE(H18:J18)))</f>
        <v>279889.55030433706</v>
      </c>
    </row>
    <row r="19" spans="2:11" x14ac:dyDescent="0.15">
      <c r="B19" s="82">
        <v>44523</v>
      </c>
      <c r="C19" s="12">
        <v>-4.7300603490457727E-3</v>
      </c>
      <c r="D19" s="12">
        <v>4.770558836892258E-3</v>
      </c>
      <c r="E19" s="63">
        <v>1.0631295761786674E-2</v>
      </c>
      <c r="G19" s="48">
        <v>44894</v>
      </c>
      <c r="H19" s="156">
        <v>-3337800</v>
      </c>
      <c r="I19" s="258">
        <v>5916400</v>
      </c>
      <c r="J19" s="157">
        <v>6316085.6000000006</v>
      </c>
      <c r="K19" s="160" cm="1">
        <f t="array" ref="K19">_xlfn.NORM.S.INV(0.99)*SQRT(MMULT(MMULT(H19:J19,$C$7:$E$9),TRANSPOSE(H19:J19)))</f>
        <v>281855.50183801586</v>
      </c>
    </row>
    <row r="20" spans="2:11" x14ac:dyDescent="0.15">
      <c r="B20" s="82">
        <v>44524</v>
      </c>
      <c r="C20" s="12">
        <v>-4.2608980662078855E-3</v>
      </c>
      <c r="D20" s="12">
        <v>6.7827266561157895E-3</v>
      </c>
      <c r="E20" s="63">
        <v>-5.8440684691885014E-3</v>
      </c>
      <c r="G20" s="48">
        <v>44895</v>
      </c>
      <c r="H20" s="156">
        <v>-3370200</v>
      </c>
      <c r="I20" s="258">
        <v>5895400</v>
      </c>
      <c r="J20" s="157">
        <v>6342624</v>
      </c>
      <c r="K20" s="160" cm="1">
        <f t="array" ref="K20">_xlfn.NORM.S.INV(0.99)*SQRT(MMULT(MMULT(H20:J20,$C$7:$E$9),TRANSPOSE(H20:J20)))</f>
        <v>281493.64070681762</v>
      </c>
    </row>
    <row r="21" spans="2:11" x14ac:dyDescent="0.15">
      <c r="B21" s="82">
        <v>44526</v>
      </c>
      <c r="C21" s="12">
        <v>-8.3936800526661637E-3</v>
      </c>
      <c r="D21" s="12">
        <v>-3.1439479002919324E-2</v>
      </c>
      <c r="E21" s="63">
        <v>-2.3906006989602546E-2</v>
      </c>
      <c r="G21" s="48">
        <v>44896</v>
      </c>
      <c r="H21" s="156">
        <v>-3411600</v>
      </c>
      <c r="I21" s="258">
        <v>5948600</v>
      </c>
      <c r="J21" s="157">
        <v>6376744.4000000004</v>
      </c>
      <c r="K21" s="160" cm="1">
        <f t="array" ref="K21">_xlfn.NORM.S.INV(0.99)*SQRT(MMULT(MMULT(H21:J21,$C$7:$E$9),TRANSPOSE(H21:J21)))</f>
        <v>283596.79584805493</v>
      </c>
    </row>
    <row r="22" spans="2:11" x14ac:dyDescent="0.15">
      <c r="B22" s="82">
        <v>44529</v>
      </c>
      <c r="C22" s="12">
        <v>-3.3195020746888959E-3</v>
      </c>
      <c r="D22" s="12">
        <v>4.6371435195917687E-3</v>
      </c>
      <c r="E22" s="63">
        <v>-6.4239949337902003E-3</v>
      </c>
      <c r="G22" s="48">
        <v>44897</v>
      </c>
      <c r="H22" s="156">
        <v>-3390000</v>
      </c>
      <c r="I22" s="258">
        <v>5926200</v>
      </c>
      <c r="J22" s="157">
        <v>6379777.2000000002</v>
      </c>
      <c r="K22" s="160" cm="1">
        <f t="array" ref="K22">_xlfn.NORM.S.INV(0.99)*SQRT(MMULT(MMULT(H22:J22,$C$7:$E$9),TRANSPOSE(H22:J22)))</f>
        <v>283022.9451906695</v>
      </c>
    </row>
    <row r="23" spans="2:11" x14ac:dyDescent="0.15">
      <c r="B23" s="82">
        <v>44530</v>
      </c>
      <c r="C23" s="12">
        <v>-1.7485428809325465E-2</v>
      </c>
      <c r="D23" s="12">
        <v>-2.5386568197554027E-3</v>
      </c>
      <c r="E23" s="63">
        <v>-1.0775882437166984E-2</v>
      </c>
      <c r="G23" s="48">
        <v>44900</v>
      </c>
      <c r="H23" s="156">
        <v>-3339000</v>
      </c>
      <c r="I23" s="258">
        <v>5982200</v>
      </c>
      <c r="J23" s="157">
        <v>6505644.7999999998</v>
      </c>
      <c r="K23" s="160" cm="1">
        <f t="array" ref="K23">_xlfn.NORM.S.INV(0.99)*SQRT(MMULT(MMULT(H23:J23,$C$7:$E$9),TRANSPOSE(H23:J23)))</f>
        <v>287175.97753711214</v>
      </c>
    </row>
    <row r="24" spans="2:11" x14ac:dyDescent="0.15">
      <c r="B24" s="82">
        <v>44531</v>
      </c>
      <c r="C24" s="12">
        <v>1.3559322033898091E-3</v>
      </c>
      <c r="D24" s="12">
        <v>1.2494215640906914E-2</v>
      </c>
      <c r="E24" s="63">
        <v>1.0893267001734319E-2</v>
      </c>
      <c r="G24" s="48">
        <v>44901</v>
      </c>
      <c r="H24" s="156">
        <v>-3347400</v>
      </c>
      <c r="I24" s="258">
        <v>5950000</v>
      </c>
      <c r="J24" s="157">
        <v>6466215.9999999991</v>
      </c>
      <c r="K24" s="160" cm="1">
        <f t="array" ref="K24">_xlfn.NORM.S.INV(0.99)*SQRT(MMULT(MMULT(H24:J24,$C$7:$E$9),TRANSPOSE(H24:J24)))</f>
        <v>285437.02516390727</v>
      </c>
    </row>
    <row r="25" spans="2:11" x14ac:dyDescent="0.15">
      <c r="B25" s="82">
        <v>44532</v>
      </c>
      <c r="C25" s="12">
        <v>-3.0467163168584888E-3</v>
      </c>
      <c r="D25" s="12">
        <v>6.855575868374153E-4</v>
      </c>
      <c r="E25" s="63">
        <v>-5.926674940301524E-3</v>
      </c>
      <c r="G25" s="48">
        <v>44902</v>
      </c>
      <c r="H25" s="156">
        <v>-3277800</v>
      </c>
      <c r="I25" s="258">
        <v>5944400</v>
      </c>
      <c r="J25" s="157">
        <v>6504127.9999999991</v>
      </c>
      <c r="K25" s="160" cm="1">
        <f t="array" ref="K25">_xlfn.NORM.S.INV(0.99)*SQRT(MMULT(MMULT(H25:J25,$C$7:$E$9),TRANSPOSE(H25:J25)))</f>
        <v>286223.00038061797</v>
      </c>
    </row>
    <row r="26" spans="2:11" x14ac:dyDescent="0.15">
      <c r="B26" s="82">
        <v>44533</v>
      </c>
      <c r="C26" s="12">
        <v>8.6587436332767886E-3</v>
      </c>
      <c r="D26" s="12">
        <v>6.3941539164193983E-3</v>
      </c>
      <c r="E26" s="63">
        <v>-3.1165002669876207E-3</v>
      </c>
      <c r="G26" s="48">
        <v>44903</v>
      </c>
      <c r="H26" s="156">
        <v>-3282600</v>
      </c>
      <c r="I26" s="258">
        <v>6050800</v>
      </c>
      <c r="J26" s="157">
        <v>6467732.7999999998</v>
      </c>
      <c r="K26" s="160" cm="1">
        <f t="array" ref="K26">_xlfn.NORM.S.INV(0.99)*SQRT(MMULT(MMULT(H26:J26,$C$7:$E$9),TRANSPOSE(H26:J26)))</f>
        <v>288981.70595940173</v>
      </c>
    </row>
    <row r="27" spans="2:11" x14ac:dyDescent="0.15">
      <c r="B27" s="82">
        <v>44536</v>
      </c>
      <c r="C27" s="12">
        <v>2.4743309207204245E-2</v>
      </c>
      <c r="D27" s="12">
        <v>1.4295439074200278E-2</v>
      </c>
      <c r="E27" s="63">
        <v>1.44079097007761E-2</v>
      </c>
      <c r="G27" s="48">
        <v>44904</v>
      </c>
      <c r="H27" s="156">
        <v>-3277200</v>
      </c>
      <c r="I27" s="258">
        <v>6092800</v>
      </c>
      <c r="J27" s="157">
        <v>6481381.1999999993</v>
      </c>
      <c r="K27" s="160" cm="1">
        <f t="array" ref="K27">_xlfn.NORM.S.INV(0.99)*SQRT(MMULT(MMULT(H27:J27,$C$7:$E$9),TRANSPOSE(H27:J27)))</f>
        <v>290586.61252069857</v>
      </c>
    </row>
    <row r="28" spans="2:11" x14ac:dyDescent="0.15">
      <c r="B28" s="82">
        <v>44537</v>
      </c>
      <c r="C28" s="12">
        <v>9.8554533508532494E-4</v>
      </c>
      <c r="D28" s="12">
        <v>2.2371364653239745E-4</v>
      </c>
      <c r="E28" s="63">
        <v>2.947957911439758E-3</v>
      </c>
      <c r="G28" s="48">
        <v>44907</v>
      </c>
      <c r="H28" s="156">
        <v>-3285000</v>
      </c>
      <c r="I28" s="258">
        <v>6025600</v>
      </c>
      <c r="J28" s="157">
        <v>6439677.5999999996</v>
      </c>
      <c r="K28" s="160" cm="1">
        <f t="array" ref="K28">_xlfn.NORM.S.INV(0.99)*SQRT(MMULT(MMULT(H28:J28,$C$7:$E$9),TRANSPOSE(H28:J28)))</f>
        <v>287685.17198212491</v>
      </c>
    </row>
    <row r="29" spans="2:11" x14ac:dyDescent="0.15">
      <c r="B29" s="82">
        <v>44538</v>
      </c>
      <c r="C29" s="12">
        <v>1.5753199868723256E-2</v>
      </c>
      <c r="D29" s="12">
        <v>-2.0129724893760415E-3</v>
      </c>
      <c r="E29" s="63">
        <v>-4.0081908899680663E-4</v>
      </c>
      <c r="G29" s="48">
        <v>44908</v>
      </c>
      <c r="H29" s="156">
        <v>-3286800</v>
      </c>
      <c r="I29" s="258">
        <v>6052200</v>
      </c>
      <c r="J29" s="157">
        <v>6429821.2000000002</v>
      </c>
      <c r="K29" s="160" cm="1">
        <f t="array" ref="K29">_xlfn.NORM.S.INV(0.99)*SQRT(MMULT(MMULT(H29:J29,$C$7:$E$9),TRANSPOSE(H29:J29)))</f>
        <v>288362.84862177022</v>
      </c>
    </row>
    <row r="30" spans="2:11" x14ac:dyDescent="0.15">
      <c r="B30" s="82">
        <v>44539</v>
      </c>
      <c r="C30" s="12">
        <v>4.8465266558965769E-3</v>
      </c>
      <c r="D30" s="12">
        <v>-4.034065441506085E-3</v>
      </c>
      <c r="E30" s="63">
        <v>-2.4057378398658624E-3</v>
      </c>
      <c r="G30" s="48">
        <v>44909</v>
      </c>
      <c r="H30" s="156">
        <v>-3331200</v>
      </c>
      <c r="I30" s="258">
        <v>6049400</v>
      </c>
      <c r="J30" s="157">
        <v>6530665.5999999996</v>
      </c>
      <c r="K30" s="160" cm="1">
        <f t="array" ref="K30">_xlfn.NORM.S.INV(0.99)*SQRT(MMULT(MMULT(H30:J30,$C$7:$E$9),TRANSPOSE(H30:J30)))</f>
        <v>289786.49878385459</v>
      </c>
    </row>
    <row r="31" spans="2:11" x14ac:dyDescent="0.15">
      <c r="B31" s="82">
        <v>44540</v>
      </c>
      <c r="C31" s="12">
        <v>4.3408360128616152E-3</v>
      </c>
      <c r="D31" s="12">
        <v>-6.5256525652565012E-3</v>
      </c>
      <c r="E31" s="63">
        <v>2.679409659120946E-4</v>
      </c>
      <c r="G31" s="48">
        <v>44910</v>
      </c>
      <c r="H31" s="156">
        <v>-3229800</v>
      </c>
      <c r="I31" s="258">
        <v>5927600.0000000009</v>
      </c>
      <c r="J31" s="157">
        <v>6416172.8000000007</v>
      </c>
      <c r="K31" s="160" cm="1">
        <f t="array" ref="K31">_xlfn.NORM.S.INV(0.99)*SQRT(MMULT(MMULT(H31:J31,$C$7:$E$9),TRANSPOSE(H31:J31)))</f>
        <v>284400.81477941916</v>
      </c>
    </row>
    <row r="32" spans="2:11" x14ac:dyDescent="0.15">
      <c r="B32" s="82">
        <v>44543</v>
      </c>
      <c r="C32" s="12">
        <v>-2.8813830638706461E-3</v>
      </c>
      <c r="D32" s="12">
        <v>-1.1325028312570762E-2</v>
      </c>
      <c r="E32" s="63">
        <v>-1.6072858159341674E-3</v>
      </c>
      <c r="G32" s="48">
        <v>44911</v>
      </c>
      <c r="H32" s="156">
        <v>-3214800</v>
      </c>
      <c r="I32" s="258">
        <v>5891200</v>
      </c>
      <c r="J32" s="157">
        <v>6387359.5999999996</v>
      </c>
      <c r="K32" s="160" cm="1">
        <f t="array" ref="K32">_xlfn.NORM.S.INV(0.99)*SQRT(MMULT(MMULT(H32:J32,$C$7:$E$9),TRANSPOSE(H32:J32)))</f>
        <v>282813.17880628881</v>
      </c>
    </row>
    <row r="33" spans="2:17" x14ac:dyDescent="0.15">
      <c r="B33" s="82">
        <v>44544</v>
      </c>
      <c r="C33" s="12">
        <v>-4.4951035479210422E-3</v>
      </c>
      <c r="D33" s="12">
        <v>3.8946162657502725E-3</v>
      </c>
      <c r="E33" s="63">
        <v>2.280659799657192E-3</v>
      </c>
      <c r="G33" s="48">
        <v>44914</v>
      </c>
      <c r="H33" s="156">
        <v>-3237600</v>
      </c>
      <c r="I33" s="258">
        <v>5916400</v>
      </c>
      <c r="J33" s="157">
        <v>6379777.2000000002</v>
      </c>
      <c r="K33" s="160" cm="1">
        <f t="array" ref="K33">_xlfn.NORM.S.INV(0.99)*SQRT(MMULT(MMULT(H33:J33,$C$7:$E$9),TRANSPOSE(H33:J33)))</f>
        <v>283383.96341283811</v>
      </c>
    </row>
    <row r="34" spans="2:17" x14ac:dyDescent="0.15">
      <c r="B34" s="82">
        <v>44545</v>
      </c>
      <c r="C34" s="12">
        <v>1.1449766166747422E-2</v>
      </c>
      <c r="D34" s="12">
        <v>5.2487448653582014E-3</v>
      </c>
      <c r="E34" s="63">
        <v>3.8816803498511465E-3</v>
      </c>
      <c r="G34" s="48">
        <v>44915</v>
      </c>
      <c r="H34" s="156">
        <v>-3208200</v>
      </c>
      <c r="I34" s="258">
        <v>5917800</v>
      </c>
      <c r="J34" s="157">
        <v>6337316</v>
      </c>
      <c r="K34" s="160" cm="1">
        <f t="array" ref="K34">_xlfn.NORM.S.INV(0.99)*SQRT(MMULT(MMULT(H34:J34,$C$7:$E$9),TRANSPOSE(H34:J34)))</f>
        <v>282840.25860071887</v>
      </c>
    </row>
    <row r="35" spans="2:17" x14ac:dyDescent="0.15">
      <c r="B35" s="82">
        <v>44546</v>
      </c>
      <c r="C35" s="12">
        <v>1.3392857142857206E-2</v>
      </c>
      <c r="D35" s="12">
        <v>1.3393870601589253E-2</v>
      </c>
      <c r="E35" s="63">
        <v>5.7333310824878581E-2</v>
      </c>
      <c r="G35" s="48">
        <v>44916</v>
      </c>
      <c r="H35" s="156">
        <v>-3253800</v>
      </c>
      <c r="I35" s="258">
        <v>6090000</v>
      </c>
      <c r="J35" s="157">
        <v>6422996.7999999998</v>
      </c>
      <c r="K35" s="160" cm="1">
        <f t="array" ref="K35">_xlfn.NORM.S.INV(0.99)*SQRT(MMULT(MMULT(H35:J35,$C$7:$E$9),TRANSPOSE(H35:J35)))</f>
        <v>289614.09091546928</v>
      </c>
    </row>
    <row r="36" spans="2:17" x14ac:dyDescent="0.15">
      <c r="B36" s="82">
        <v>44547</v>
      </c>
      <c r="C36" s="12">
        <v>1.7306482064192164E-3</v>
      </c>
      <c r="D36" s="12">
        <v>4.2562724014336695E-3</v>
      </c>
      <c r="E36" s="63">
        <v>6.3052235936862377E-3</v>
      </c>
      <c r="G36" s="48">
        <v>44917</v>
      </c>
      <c r="H36" s="156">
        <v>-3239400</v>
      </c>
      <c r="I36" s="258">
        <v>6081600</v>
      </c>
      <c r="J36" s="157">
        <v>6410106.7999999998</v>
      </c>
      <c r="K36" s="160" cm="1">
        <f t="array" ref="K36">_xlfn.NORM.S.INV(0.99)*SQRT(MMULT(MMULT(H36:J36,$C$7:$E$9),TRANSPOSE(H36:J36)))</f>
        <v>289192.5545991098</v>
      </c>
    </row>
    <row r="37" spans="2:17" x14ac:dyDescent="0.15">
      <c r="B37" s="82">
        <v>44550</v>
      </c>
      <c r="C37" s="12">
        <v>-6.2823935919587015E-4</v>
      </c>
      <c r="D37" s="12">
        <v>-2.9221503457506071E-2</v>
      </c>
      <c r="E37" s="63">
        <v>-1.4912300325394034E-2</v>
      </c>
      <c r="G37" s="48">
        <v>44918</v>
      </c>
      <c r="H37" s="156">
        <v>-3234600</v>
      </c>
      <c r="I37" s="258">
        <v>6122200</v>
      </c>
      <c r="J37" s="157">
        <v>6423754.8799999999</v>
      </c>
      <c r="K37" s="160" cm="1">
        <f t="array" ref="K37">_xlfn.NORM.S.INV(0.99)*SQRT(MMULT(MMULT(H37:J37,$C$7:$E$9),TRANSPOSE(H37:J37)))</f>
        <v>290753.21232241584</v>
      </c>
    </row>
    <row r="38" spans="2:17" x14ac:dyDescent="0.15">
      <c r="B38" s="82">
        <v>44551</v>
      </c>
      <c r="C38" s="12">
        <v>-2.0430614490021259E-3</v>
      </c>
      <c r="D38" s="12">
        <v>1.8152573529411686E-2</v>
      </c>
      <c r="E38" s="63">
        <v>9.5407707816008713E-3</v>
      </c>
      <c r="G38" s="48">
        <v>44922</v>
      </c>
      <c r="H38" s="156">
        <v>-3243000</v>
      </c>
      <c r="I38" s="258">
        <v>6139000</v>
      </c>
      <c r="J38" s="157">
        <v>6428304.4800000004</v>
      </c>
      <c r="K38" s="160" cm="1">
        <f t="array" ref="K38">_xlfn.NORM.S.INV(0.99)*SQRT(MMULT(MMULT(H38:J38,$C$7:$E$9),TRANSPOSE(H38:J38)))</f>
        <v>291331.82485218969</v>
      </c>
    </row>
    <row r="39" spans="2:17" x14ac:dyDescent="0.15">
      <c r="B39" s="82">
        <v>44552</v>
      </c>
      <c r="C39" s="12">
        <v>-4.7244094488185784E-4</v>
      </c>
      <c r="D39" s="12">
        <v>4.5136538027534812E-4</v>
      </c>
      <c r="E39" s="63">
        <v>-1.2608889607523821E-4</v>
      </c>
      <c r="G39" s="48">
        <v>44923</v>
      </c>
      <c r="H39" s="156">
        <v>-3243000</v>
      </c>
      <c r="I39" s="258">
        <v>6112399.9999999991</v>
      </c>
      <c r="J39" s="157">
        <v>6405557.5999999996</v>
      </c>
      <c r="K39" s="160" cm="1">
        <f t="array" ref="K39">_xlfn.NORM.S.INV(0.99)*SQRT(MMULT(MMULT(H39:J39,$C$7:$E$9),TRANSPOSE(H39:J39)))</f>
        <v>290090.02675050631</v>
      </c>
    </row>
    <row r="40" spans="2:17" x14ac:dyDescent="0.15">
      <c r="B40" s="82">
        <v>44553</v>
      </c>
      <c r="C40" s="12">
        <v>7.877737513786176E-4</v>
      </c>
      <c r="D40" s="12">
        <v>1.3986013986014179E-2</v>
      </c>
      <c r="E40" s="63">
        <v>8.4436761383104297E-3</v>
      </c>
      <c r="G40" s="48">
        <v>44924</v>
      </c>
      <c r="H40" s="156">
        <v>-3247800</v>
      </c>
      <c r="I40" s="258">
        <v>6167000</v>
      </c>
      <c r="J40" s="157">
        <v>6426788.3200000003</v>
      </c>
      <c r="K40" s="160" cm="1">
        <f t="array" ref="K40">_xlfn.NORM.S.INV(0.99)*SQRT(MMULT(MMULT(H40:J40,$C$7:$E$9),TRANSPOSE(H40:J40)))</f>
        <v>292186.0893820044</v>
      </c>
    </row>
    <row r="41" spans="2:17" x14ac:dyDescent="0.15">
      <c r="B41" s="82">
        <v>44557</v>
      </c>
      <c r="C41" s="12">
        <v>2.2040302267001266E-3</v>
      </c>
      <c r="D41" s="12">
        <v>1.3348164627362546E-3</v>
      </c>
      <c r="E41" s="63">
        <v>2.2494566226063384E-3</v>
      </c>
      <c r="G41" s="48">
        <v>44925</v>
      </c>
      <c r="H41" s="156">
        <v>-3214200</v>
      </c>
      <c r="I41" s="258">
        <v>6053600</v>
      </c>
      <c r="J41" s="157">
        <v>6338074.4000000004</v>
      </c>
      <c r="K41" s="160" cm="1">
        <f t="array" ref="K41">_xlfn.NORM.S.INV(0.99)*SQRT(MMULT(MMULT(H41:J41,$C$7:$E$9),TRANSPOSE(H41:J41)))</f>
        <v>287189.04349648434</v>
      </c>
    </row>
    <row r="42" spans="2:17" x14ac:dyDescent="0.15">
      <c r="B42" s="82">
        <v>44558</v>
      </c>
      <c r="C42" s="12">
        <v>1.1153000314169104E-2</v>
      </c>
      <c r="D42" s="12">
        <v>9.3312597200623237E-3</v>
      </c>
      <c r="E42" s="63">
        <v>8.104674836856729E-3</v>
      </c>
      <c r="G42" s="48">
        <v>44929</v>
      </c>
      <c r="H42" s="156">
        <v>-3267600</v>
      </c>
      <c r="I42" s="258">
        <v>6270600</v>
      </c>
      <c r="J42" s="157">
        <v>6507919.2000000002</v>
      </c>
      <c r="K42" s="160" cm="1">
        <f t="array" ref="K42">_xlfn.NORM.S.INV(0.99)*SQRT(MMULT(MMULT(H42:J42,$C$7:$E$9),TRANSPOSE(H42:J42)))</f>
        <v>296805.56921558641</v>
      </c>
    </row>
    <row r="43" spans="2:17" x14ac:dyDescent="0.15">
      <c r="B43" s="82">
        <v>44559</v>
      </c>
      <c r="C43" s="12">
        <v>-3.1070374398012301E-3</v>
      </c>
      <c r="D43" s="12">
        <v>-3.3017829627999262E-3</v>
      </c>
      <c r="E43" s="63">
        <v>-6.4316398313014611E-3</v>
      </c>
      <c r="G43" s="48">
        <v>44930</v>
      </c>
      <c r="H43" s="156">
        <v>-3324000</v>
      </c>
      <c r="I43" s="258">
        <v>6557600.0000000009</v>
      </c>
      <c r="J43" s="157">
        <v>6501852.8000000007</v>
      </c>
      <c r="K43" s="160" cm="1">
        <f t="array" ref="K43">_xlfn.NORM.S.INV(0.99)*SQRT(MMULT(MMULT(H43:J43,$C$7:$E$9),TRANSPOSE(H43:J43)))</f>
        <v>305744.10983567609</v>
      </c>
    </row>
    <row r="44" spans="2:17" ht="14" thickBot="1" x14ac:dyDescent="0.2">
      <c r="B44" s="82">
        <v>44560</v>
      </c>
      <c r="C44" s="12">
        <v>-7.0126227208976433E-3</v>
      </c>
      <c r="D44" s="12">
        <v>-3.3127208480565606E-3</v>
      </c>
      <c r="E44" s="63">
        <v>-6.2243773094317056E-4</v>
      </c>
      <c r="G44" s="48">
        <v>44931</v>
      </c>
      <c r="H44" s="156">
        <v>-3314400</v>
      </c>
      <c r="I44" s="258">
        <v>6540800</v>
      </c>
      <c r="J44" s="157">
        <v>6437403.6000000006</v>
      </c>
      <c r="K44" s="160" cm="1">
        <f t="array" ref="K44">_xlfn.NORM.S.INV(0.99)*SQRT(MMULT(MMULT(H44:J44,$C$7:$E$9),TRANSPOSE(H44:J44)))</f>
        <v>304175.07245652564</v>
      </c>
    </row>
    <row r="45" spans="2:17" ht="16" thickBot="1" x14ac:dyDescent="0.25">
      <c r="B45" s="82">
        <v>44564</v>
      </c>
      <c r="C45" s="12">
        <v>1.396735718769615E-2</v>
      </c>
      <c r="D45" s="12">
        <v>1.4181254154664424E-2</v>
      </c>
      <c r="E45" s="63">
        <v>6.2282540097258199E-4</v>
      </c>
      <c r="G45" s="48">
        <v>44932</v>
      </c>
      <c r="H45" s="156">
        <v>-3333000</v>
      </c>
      <c r="I45" s="258">
        <v>6643000</v>
      </c>
      <c r="J45" s="157">
        <v>6503369.1200000001</v>
      </c>
      <c r="K45" s="160" cm="1">
        <f t="array" ref="K45">_xlfn.NORM.S.INV(0.99)*SQRT(MMULT(MMULT(H45:J45,$C$7:$E$9),TRANSPOSE(H45:J45)))</f>
        <v>308511.7515947253</v>
      </c>
      <c r="M45" s="294" t="s">
        <v>81</v>
      </c>
      <c r="N45" s="295"/>
      <c r="O45" s="295"/>
      <c r="P45" s="295"/>
      <c r="Q45" s="296"/>
    </row>
    <row r="46" spans="2:17" x14ac:dyDescent="0.15">
      <c r="B46" s="82">
        <v>44565</v>
      </c>
      <c r="C46" s="12">
        <v>2.1668472372697867E-3</v>
      </c>
      <c r="D46" s="12">
        <v>1.1361153594057205E-2</v>
      </c>
      <c r="E46" s="63">
        <v>1.742799377904003E-3</v>
      </c>
      <c r="G46" s="48">
        <v>44935</v>
      </c>
      <c r="H46" s="156">
        <v>-3348600</v>
      </c>
      <c r="I46" s="258">
        <v>6582800</v>
      </c>
      <c r="J46" s="157">
        <v>6468490.3999999994</v>
      </c>
      <c r="K46" s="160" cm="1">
        <f t="array" ref="K46">_xlfn.NORM.S.INV(0.99)*SQRT(MMULT(MMULT(H46:J46,$C$7:$E$9),TRANSPOSE(H46:J46)))</f>
        <v>305899.12902724743</v>
      </c>
      <c r="M46" s="297" t="s">
        <v>92</v>
      </c>
      <c r="N46" s="298"/>
      <c r="O46" s="298"/>
      <c r="P46" s="298"/>
      <c r="Q46" s="299"/>
    </row>
    <row r="47" spans="2:17" x14ac:dyDescent="0.15">
      <c r="B47" s="82">
        <v>44566</v>
      </c>
      <c r="C47" s="12">
        <v>-2.7027027027026973E-2</v>
      </c>
      <c r="D47" s="12">
        <v>8.2091164398359062E-3</v>
      </c>
      <c r="E47" s="63">
        <v>7.8290184639018268E-3</v>
      </c>
      <c r="G47" s="48">
        <v>44936</v>
      </c>
      <c r="H47" s="156">
        <v>-3341400</v>
      </c>
      <c r="I47" s="258">
        <v>6500200</v>
      </c>
      <c r="J47" s="157">
        <v>6332766.7199999997</v>
      </c>
      <c r="K47" s="160" cm="1">
        <f t="array" ref="K47">_xlfn.NORM.S.INV(0.99)*SQRT(MMULT(MMULT(H47:J47,$C$7:$E$9),TRANSPOSE(H47:J47)))</f>
        <v>301005.05944099789</v>
      </c>
      <c r="M47" s="300"/>
      <c r="N47" s="301"/>
      <c r="O47" s="301"/>
      <c r="P47" s="301"/>
      <c r="Q47" s="302"/>
    </row>
    <row r="48" spans="2:17" x14ac:dyDescent="0.15">
      <c r="B48" s="82">
        <v>44567</v>
      </c>
      <c r="C48" s="12">
        <v>-2.2222222222222365E-3</v>
      </c>
      <c r="D48" s="12">
        <v>5.3567602314119611E-3</v>
      </c>
      <c r="E48" s="63">
        <v>6.1652802483493918E-3</v>
      </c>
      <c r="G48" s="48">
        <v>44937</v>
      </c>
      <c r="H48" s="156">
        <v>-3389400</v>
      </c>
      <c r="I48" s="258">
        <v>6405000</v>
      </c>
      <c r="J48" s="157">
        <v>6361580</v>
      </c>
      <c r="K48" s="160" cm="1">
        <f t="array" ref="K48">_xlfn.NORM.S.INV(0.99)*SQRT(MMULT(MMULT(H48:J48,$C$7:$E$9),TRANSPOSE(H48:J48)))</f>
        <v>298162.8727354497</v>
      </c>
      <c r="M48" s="300"/>
      <c r="N48" s="301"/>
      <c r="O48" s="301"/>
      <c r="P48" s="301"/>
      <c r="Q48" s="302"/>
    </row>
    <row r="49" spans="2:17" x14ac:dyDescent="0.15">
      <c r="B49" s="82">
        <v>44568</v>
      </c>
      <c r="C49" s="12">
        <v>-1.0022271714922093E-2</v>
      </c>
      <c r="D49" s="12">
        <v>5.3282182438192383E-3</v>
      </c>
      <c r="E49" s="63">
        <v>1.5930989245773741E-3</v>
      </c>
      <c r="G49" s="48">
        <v>44938</v>
      </c>
      <c r="H49" s="156">
        <v>-3407400</v>
      </c>
      <c r="I49" s="258">
        <v>6526800</v>
      </c>
      <c r="J49" s="157">
        <v>6378261.1200000001</v>
      </c>
      <c r="K49" s="160" cm="1">
        <f t="array" ref="K49">_xlfn.NORM.S.INV(0.99)*SQRT(MMULT(MMULT(H49:J49,$C$7:$E$9),TRANSPOSE(H49:J49)))</f>
        <v>302324.74829471594</v>
      </c>
      <c r="M49" s="300"/>
      <c r="N49" s="301"/>
      <c r="O49" s="301"/>
      <c r="P49" s="301"/>
      <c r="Q49" s="302"/>
    </row>
    <row r="50" spans="2:17" x14ac:dyDescent="0.15">
      <c r="B50" s="82">
        <v>44571</v>
      </c>
      <c r="C50" s="12">
        <v>-2.0568857464245416E-2</v>
      </c>
      <c r="D50" s="12">
        <v>6.9959720161119066E-3</v>
      </c>
      <c r="E50" s="63">
        <v>8.0753995712017357E-3</v>
      </c>
      <c r="G50" s="48">
        <v>44939</v>
      </c>
      <c r="H50" s="156">
        <v>-3418800</v>
      </c>
      <c r="I50" s="258">
        <v>6484800</v>
      </c>
      <c r="J50" s="157">
        <v>6407074</v>
      </c>
      <c r="K50" s="160" cm="1">
        <f t="array" ref="K50">_xlfn.NORM.S.INV(0.99)*SQRT(MMULT(MMULT(H50:J50,$C$7:$E$9),TRANSPOSE(H50:J50)))</f>
        <v>301378.55407834979</v>
      </c>
      <c r="M50" s="300"/>
      <c r="N50" s="301"/>
      <c r="O50" s="301"/>
      <c r="P50" s="301"/>
      <c r="Q50" s="302"/>
    </row>
    <row r="51" spans="2:17" x14ac:dyDescent="0.15">
      <c r="B51" s="82">
        <v>44572</v>
      </c>
      <c r="C51" s="12">
        <v>2.2969647251844805E-3</v>
      </c>
      <c r="D51" s="12">
        <v>-4.2105263157895534E-3</v>
      </c>
      <c r="E51" s="63">
        <v>3.7624577266959225E-3</v>
      </c>
      <c r="G51" s="48">
        <v>44943</v>
      </c>
      <c r="H51" s="156">
        <v>-3438000</v>
      </c>
      <c r="I51" s="258">
        <v>6445600</v>
      </c>
      <c r="J51" s="157">
        <v>6491237.5999999996</v>
      </c>
      <c r="K51" s="160" cm="1">
        <f t="array" ref="K51">_xlfn.NORM.S.INV(0.99)*SQRT(MMULT(MMULT(H51:J51,$C$7:$E$9),TRANSPOSE(H51:J51)))</f>
        <v>301408.91235814593</v>
      </c>
      <c r="M51" s="300"/>
      <c r="N51" s="301"/>
      <c r="O51" s="301"/>
      <c r="P51" s="301"/>
      <c r="Q51" s="302"/>
    </row>
    <row r="52" spans="2:17" x14ac:dyDescent="0.15">
      <c r="B52" s="82">
        <v>44573</v>
      </c>
      <c r="C52" s="12">
        <v>-3.110165329841319E-3</v>
      </c>
      <c r="D52" s="12">
        <v>1.4164904862579375E-2</v>
      </c>
      <c r="E52" s="63">
        <v>-9.6733462707629947E-3</v>
      </c>
      <c r="G52" s="48">
        <v>44944</v>
      </c>
      <c r="H52" s="156">
        <v>-3373200</v>
      </c>
      <c r="I52" s="258">
        <v>6538000</v>
      </c>
      <c r="J52" s="157">
        <v>6425271.5999999996</v>
      </c>
      <c r="K52" s="160" cm="1">
        <f t="array" ref="K52">_xlfn.NORM.S.INV(0.99)*SQRT(MMULT(MMULT(H52:J52,$C$7:$E$9),TRANSPOSE(H52:J52)))</f>
        <v>303613.88333890255</v>
      </c>
      <c r="M52" s="300"/>
      <c r="N52" s="301"/>
      <c r="O52" s="301"/>
      <c r="P52" s="301"/>
      <c r="Q52" s="302"/>
    </row>
    <row r="53" spans="2:17" x14ac:dyDescent="0.15">
      <c r="B53" s="82">
        <v>44574</v>
      </c>
      <c r="C53" s="12">
        <v>-3.2840722495893759E-3</v>
      </c>
      <c r="D53" s="12">
        <v>1.2507817385867259E-3</v>
      </c>
      <c r="E53" s="63">
        <v>7.3259398457981018E-3</v>
      </c>
      <c r="G53" s="48">
        <v>44945</v>
      </c>
      <c r="H53" s="156">
        <v>-3369600</v>
      </c>
      <c r="I53" s="258">
        <v>6508600</v>
      </c>
      <c r="J53" s="157">
        <v>6407832</v>
      </c>
      <c r="K53" s="160" cm="1">
        <f t="array" ref="K53">_xlfn.NORM.S.INV(0.99)*SQRT(MMULT(MMULT(H53:J53,$C$7:$E$9),TRANSPOSE(H53:J53)))</f>
        <v>302384.8568011974</v>
      </c>
      <c r="M53" s="300"/>
      <c r="N53" s="301"/>
      <c r="O53" s="301"/>
      <c r="P53" s="301"/>
      <c r="Q53" s="302"/>
    </row>
    <row r="54" spans="2:17" x14ac:dyDescent="0.15">
      <c r="B54" s="82">
        <v>44575</v>
      </c>
      <c r="C54" s="12">
        <v>-4.6128500823723328E-3</v>
      </c>
      <c r="D54" s="12">
        <v>-3.5394545075994044E-3</v>
      </c>
      <c r="E54" s="63">
        <v>-2.1817854422477856E-3</v>
      </c>
      <c r="G54" s="48">
        <v>44946</v>
      </c>
      <c r="H54" s="156">
        <v>-3361200</v>
      </c>
      <c r="I54" s="258">
        <v>6608000</v>
      </c>
      <c r="J54" s="157">
        <v>6405557.5999999996</v>
      </c>
      <c r="K54" s="160" cm="1">
        <f t="array" ref="K54">_xlfn.NORM.S.INV(0.99)*SQRT(MMULT(MMULT(H54:J54,$C$7:$E$9),TRANSPOSE(H54:J54)))</f>
        <v>305630.04510932451</v>
      </c>
      <c r="M54" s="300"/>
      <c r="N54" s="301"/>
      <c r="O54" s="301"/>
      <c r="P54" s="301"/>
      <c r="Q54" s="302"/>
    </row>
    <row r="55" spans="2:17" x14ac:dyDescent="0.15">
      <c r="B55" s="82">
        <v>44579</v>
      </c>
      <c r="C55" s="12">
        <v>1.2744124462098494E-2</v>
      </c>
      <c r="D55" s="12">
        <v>2.2565816966151342E-2</v>
      </c>
      <c r="E55" s="63">
        <v>-2.6725713078731284E-3</v>
      </c>
      <c r="G55" s="48">
        <v>44949</v>
      </c>
      <c r="H55" s="156">
        <v>-3395400</v>
      </c>
      <c r="I55" s="258">
        <v>6592600.0000000009</v>
      </c>
      <c r="J55" s="157">
        <v>6477589.5999999996</v>
      </c>
      <c r="K55" s="160" cm="1">
        <f t="array" ref="K55">_xlfn.NORM.S.INV(0.99)*SQRT(MMULT(MMULT(H55:J55,$C$7:$E$9),TRANSPOSE(H55:J55)))</f>
        <v>306154.37677961157</v>
      </c>
      <c r="M55" s="300"/>
      <c r="N55" s="301"/>
      <c r="O55" s="301"/>
      <c r="P55" s="301"/>
      <c r="Q55" s="302"/>
    </row>
    <row r="56" spans="2:17" ht="14" thickBot="1" x14ac:dyDescent="0.2">
      <c r="B56" s="82">
        <v>44580</v>
      </c>
      <c r="C56" s="12">
        <v>-1.8140218990031043E-2</v>
      </c>
      <c r="D56" s="12">
        <v>-4.08663669799747E-3</v>
      </c>
      <c r="E56" s="63">
        <v>-7.7952834024643813E-3</v>
      </c>
      <c r="G56" s="48">
        <v>44950</v>
      </c>
      <c r="H56" s="156">
        <v>-3376800</v>
      </c>
      <c r="I56" s="258">
        <v>6704600</v>
      </c>
      <c r="J56" s="157">
        <v>6449535.2000000002</v>
      </c>
      <c r="K56" s="160" cm="1">
        <f t="array" ref="K56">_xlfn.NORM.S.INV(0.99)*SQRT(MMULT(MMULT(H56:J56,$C$7:$E$9),TRANSPOSE(H56:J56)))</f>
        <v>309438.67116090399</v>
      </c>
      <c r="M56" s="303"/>
      <c r="N56" s="304"/>
      <c r="O56" s="304"/>
      <c r="P56" s="304"/>
      <c r="Q56" s="305"/>
    </row>
    <row r="57" spans="2:17" x14ac:dyDescent="0.15">
      <c r="B57" s="82">
        <v>44581</v>
      </c>
      <c r="C57" s="12">
        <v>8.6551264980028186E-3</v>
      </c>
      <c r="D57" s="12">
        <v>-4.103405826836326E-3</v>
      </c>
      <c r="E57" s="63">
        <v>-8.5937647735689904E-4</v>
      </c>
      <c r="G57" s="48">
        <v>44951</v>
      </c>
      <c r="H57" s="156">
        <v>-3381000</v>
      </c>
      <c r="I57" s="258">
        <v>6694800</v>
      </c>
      <c r="J57" s="157">
        <v>6467732.7999999998</v>
      </c>
      <c r="K57" s="160" cm="1">
        <f t="array" ref="K57">_xlfn.NORM.S.INV(0.99)*SQRT(MMULT(MMULT(H57:J57,$C$7:$E$9),TRANSPOSE(H57:J57)))</f>
        <v>309396.25684512168</v>
      </c>
    </row>
    <row r="58" spans="2:17" x14ac:dyDescent="0.15">
      <c r="B58" s="82">
        <v>44582</v>
      </c>
      <c r="C58" s="12">
        <v>-1.3201320132012473E-3</v>
      </c>
      <c r="D58" s="12">
        <v>-1.4421096003296441E-3</v>
      </c>
      <c r="E58" s="63">
        <v>-1.8675463396213621E-2</v>
      </c>
      <c r="G58" s="48">
        <v>44952</v>
      </c>
      <c r="H58" s="156">
        <v>-3294000</v>
      </c>
      <c r="I58" s="258">
        <v>6721400</v>
      </c>
      <c r="J58" s="157">
        <v>6269075.2000000002</v>
      </c>
      <c r="K58" s="160" cm="1">
        <f t="array" ref="K58">_xlfn.NORM.S.INV(0.99)*SQRT(MMULT(MMULT(H58:J58,$C$7:$E$9),TRANSPOSE(H58:J58)))</f>
        <v>307438.88307911489</v>
      </c>
    </row>
    <row r="59" spans="2:17" x14ac:dyDescent="0.15">
      <c r="B59" s="82">
        <v>44585</v>
      </c>
      <c r="C59" s="12">
        <v>-2.5115664243225422E-2</v>
      </c>
      <c r="D59" s="12">
        <v>-3.3010109345986693E-3</v>
      </c>
      <c r="E59" s="63">
        <v>-3.9063542146217656E-2</v>
      </c>
      <c r="G59" s="48">
        <v>44953</v>
      </c>
      <c r="H59" s="156">
        <v>-3286200</v>
      </c>
      <c r="I59" s="258">
        <v>6651400</v>
      </c>
      <c r="J59" s="157">
        <v>6261492.7999999998</v>
      </c>
      <c r="K59" s="160" cm="1">
        <f t="array" ref="K59">_xlfn.NORM.S.INV(0.99)*SQRT(MMULT(MMULT(H59:J59,$C$7:$E$9),TRANSPOSE(H59:J59)))</f>
        <v>305048.80807232263</v>
      </c>
    </row>
    <row r="60" spans="2:17" x14ac:dyDescent="0.15">
      <c r="B60" s="82">
        <v>44586</v>
      </c>
      <c r="C60" s="12">
        <v>-2.372881355932166E-3</v>
      </c>
      <c r="D60" s="12">
        <v>2.6702546056716958E-2</v>
      </c>
      <c r="E60" s="63">
        <v>6.1238303587942688E-3</v>
      </c>
      <c r="G60" s="48">
        <v>44956</v>
      </c>
      <c r="H60" s="156">
        <v>-3335400</v>
      </c>
      <c r="I60" s="258">
        <v>6704600</v>
      </c>
      <c r="J60" s="157">
        <v>6306228.7999999998</v>
      </c>
      <c r="K60" s="160" cm="1">
        <f t="array" ref="K60">_xlfn.NORM.S.INV(0.99)*SQRT(MMULT(MMULT(H60:J60,$C$7:$E$9),TRANSPOSE(H60:J60)))</f>
        <v>307297.30952766753</v>
      </c>
    </row>
    <row r="61" spans="2:17" x14ac:dyDescent="0.15">
      <c r="B61" s="82">
        <v>44587</v>
      </c>
      <c r="C61" s="12">
        <v>2.0387359836899765E-3</v>
      </c>
      <c r="D61" s="12">
        <v>1.2600806451612989E-2</v>
      </c>
      <c r="E61" s="63">
        <v>1.2172950668479343E-2</v>
      </c>
      <c r="G61" s="48">
        <v>44957</v>
      </c>
      <c r="H61" s="156">
        <v>-3344400</v>
      </c>
      <c r="I61" s="258">
        <v>6689200</v>
      </c>
      <c r="J61" s="157">
        <v>6252394.3999999994</v>
      </c>
      <c r="K61" s="160" cm="1">
        <f t="array" ref="K61">_xlfn.NORM.S.INV(0.99)*SQRT(MMULT(MMULT(H61:J61,$C$7:$E$9),TRANSPOSE(H61:J61)))</f>
        <v>305880.89478649152</v>
      </c>
    </row>
    <row r="62" spans="2:17" x14ac:dyDescent="0.15">
      <c r="B62" s="82">
        <v>44588</v>
      </c>
      <c r="C62" s="12">
        <v>2.8823329942353482E-3</v>
      </c>
      <c r="D62" s="12">
        <v>1.0452961672473782E-2</v>
      </c>
      <c r="E62" s="63">
        <v>1.9319400718849966E-2</v>
      </c>
      <c r="G62" s="48">
        <v>44958</v>
      </c>
      <c r="H62" s="156">
        <v>-3330600</v>
      </c>
      <c r="I62" s="258">
        <v>6606600</v>
      </c>
      <c r="J62" s="157">
        <v>6082550.0800000001</v>
      </c>
      <c r="K62" s="160" cm="1">
        <f t="array" ref="K62">_xlfn.NORM.S.INV(0.99)*SQRT(MMULT(MMULT(H62:J62,$C$7:$E$9),TRANSPOSE(H62:J62)))</f>
        <v>300497.05243072211</v>
      </c>
    </row>
    <row r="63" spans="2:17" x14ac:dyDescent="0.15">
      <c r="B63" s="82">
        <v>44589</v>
      </c>
      <c r="C63" s="12">
        <v>-2.0287404902789019E-3</v>
      </c>
      <c r="D63" s="12">
        <v>-6.4039408866995995E-3</v>
      </c>
      <c r="E63" s="63">
        <v>-3.7655645386958092E-3</v>
      </c>
      <c r="G63" s="48">
        <v>44959</v>
      </c>
      <c r="H63" s="156">
        <v>-3294600</v>
      </c>
      <c r="I63" s="258">
        <v>6631800</v>
      </c>
      <c r="J63" s="157">
        <v>5933936</v>
      </c>
      <c r="K63" s="160" cm="1">
        <f t="array" ref="K63">_xlfn.NORM.S.INV(0.99)*SQRT(MMULT(MMULT(H63:J63,$C$7:$E$9),TRANSPOSE(H63:J63)))</f>
        <v>299127.75038906781</v>
      </c>
    </row>
    <row r="64" spans="2:17" x14ac:dyDescent="0.15">
      <c r="B64" s="82">
        <v>44592</v>
      </c>
      <c r="C64" s="12">
        <v>8.6396747416568331E-3</v>
      </c>
      <c r="D64" s="12">
        <v>-5.4536440257808572E-3</v>
      </c>
      <c r="E64" s="63">
        <v>9.5753809341818652E-3</v>
      </c>
      <c r="G64" s="48">
        <v>44960</v>
      </c>
      <c r="H64" s="156">
        <v>-3353400</v>
      </c>
      <c r="I64" s="258">
        <v>6605200</v>
      </c>
      <c r="J64" s="157">
        <v>6030990</v>
      </c>
      <c r="K64" s="160" cm="1">
        <f t="array" ref="K64">_xlfn.NORM.S.INV(0.99)*SQRT(MMULT(MMULT(H64:J64,$C$7:$E$9),TRANSPOSE(H64:J64)))</f>
        <v>299532.73375811242</v>
      </c>
    </row>
    <row r="65" spans="2:11" x14ac:dyDescent="0.15">
      <c r="B65" s="82">
        <v>44593</v>
      </c>
      <c r="C65" s="12">
        <v>-6.7181726570375577E-4</v>
      </c>
      <c r="D65" s="12">
        <v>9.9700897308074854E-3</v>
      </c>
      <c r="E65" s="63">
        <v>1.2105352486623255E-2</v>
      </c>
      <c r="G65" s="48">
        <v>44963</v>
      </c>
      <c r="H65" s="156">
        <v>-3344400</v>
      </c>
      <c r="I65" s="258">
        <v>6536600</v>
      </c>
      <c r="J65" s="157">
        <v>6001419.2000000002</v>
      </c>
      <c r="K65" s="160" cm="1">
        <f t="array" ref="K65">_xlfn.NORM.S.INV(0.99)*SQRT(MMULT(MMULT(H65:J65,$C$7:$E$9),TRANSPOSE(H65:J65)))</f>
        <v>296838.05125048617</v>
      </c>
    </row>
    <row r="66" spans="2:11" x14ac:dyDescent="0.15">
      <c r="B66" s="82">
        <v>44594</v>
      </c>
      <c r="C66" s="12">
        <v>1.2605042016806678E-2</v>
      </c>
      <c r="D66" s="12">
        <v>2.4679170779862147E-3</v>
      </c>
      <c r="E66" s="63">
        <v>-3.0579477799852373E-2</v>
      </c>
      <c r="G66" s="48">
        <v>44964</v>
      </c>
      <c r="H66" s="156">
        <v>-3301200</v>
      </c>
      <c r="I66" s="258">
        <v>6573000</v>
      </c>
      <c r="J66" s="157">
        <v>6012792.3199999994</v>
      </c>
      <c r="K66" s="160" cm="1">
        <f t="array" ref="K66">_xlfn.NORM.S.INV(0.99)*SQRT(MMULT(MMULT(H66:J66,$C$7:$E$9),TRANSPOSE(H66:J66)))</f>
        <v>298403.88908999751</v>
      </c>
    </row>
    <row r="67" spans="2:11" x14ac:dyDescent="0.15">
      <c r="B67" s="82">
        <v>44595</v>
      </c>
      <c r="C67" s="12">
        <v>-9.1286307053941584E-3</v>
      </c>
      <c r="D67" s="12">
        <v>1.477104874446189E-3</v>
      </c>
      <c r="E67" s="63">
        <v>1.0938676979701301E-2</v>
      </c>
      <c r="G67" s="48">
        <v>44965</v>
      </c>
      <c r="H67" s="156">
        <v>-3311400</v>
      </c>
      <c r="I67" s="258">
        <v>6619200</v>
      </c>
      <c r="J67" s="157">
        <v>6090132.4799999995</v>
      </c>
      <c r="K67" s="160" cm="1">
        <f t="array" ref="K67">_xlfn.NORM.S.INV(0.99)*SQRT(MMULT(MMULT(H67:J67,$C$7:$E$9),TRANSPOSE(H67:J67)))</f>
        <v>301117.30078668502</v>
      </c>
    </row>
    <row r="68" spans="2:11" x14ac:dyDescent="0.15">
      <c r="B68" s="82">
        <v>44596</v>
      </c>
      <c r="C68" s="12">
        <v>-2.5125628140704181E-3</v>
      </c>
      <c r="D68" s="12">
        <v>-2.5565388397246869E-2</v>
      </c>
      <c r="E68" s="63">
        <v>4.529373291114025E-3</v>
      </c>
      <c r="G68" s="48">
        <v>44966</v>
      </c>
      <c r="H68" s="156">
        <v>-3270000</v>
      </c>
      <c r="I68" s="258">
        <v>6655600</v>
      </c>
      <c r="J68" s="157">
        <v>6072692.7999999998</v>
      </c>
      <c r="K68" s="160" cm="1">
        <f t="array" ref="K68">_xlfn.NORM.S.INV(0.99)*SQRT(MMULT(MMULT(H68:J68,$C$7:$E$9),TRANSPOSE(H68:J68)))</f>
        <v>302223.78678178246</v>
      </c>
    </row>
    <row r="69" spans="2:11" x14ac:dyDescent="0.15">
      <c r="B69" s="82">
        <v>44599</v>
      </c>
      <c r="C69" s="12">
        <v>-5.0377833753134649E-4</v>
      </c>
      <c r="D69" s="12">
        <v>5.2472250252271202E-3</v>
      </c>
      <c r="E69" s="63">
        <v>7.0141139931949592E-3</v>
      </c>
      <c r="G69" s="48">
        <v>44967</v>
      </c>
      <c r="H69" s="156">
        <v>-3284400</v>
      </c>
      <c r="I69" s="258">
        <v>6589800</v>
      </c>
      <c r="J69" s="157">
        <v>6048428.8000000007</v>
      </c>
      <c r="K69" s="160" cm="1">
        <f t="array" ref="K69">_xlfn.NORM.S.INV(0.99)*SQRT(MMULT(MMULT(H69:J69,$C$7:$E$9),TRANSPOSE(H69:J69)))</f>
        <v>299599.7536881878</v>
      </c>
    </row>
    <row r="70" spans="2:11" x14ac:dyDescent="0.15">
      <c r="B70" s="82">
        <v>44600</v>
      </c>
      <c r="C70" s="12">
        <v>-1.0080645161290369E-2</v>
      </c>
      <c r="D70" s="12">
        <v>5.822124071471535E-3</v>
      </c>
      <c r="E70" s="63">
        <v>-2.2388247731569555E-3</v>
      </c>
      <c r="G70" s="48">
        <v>44970</v>
      </c>
      <c r="H70" s="156">
        <v>-3328800</v>
      </c>
      <c r="I70" s="258">
        <v>6655600</v>
      </c>
      <c r="J70" s="157">
        <v>6097714.3999999994</v>
      </c>
      <c r="K70" s="160" cm="1">
        <f t="array" ref="K70">_xlfn.NORM.S.INV(0.99)*SQRT(MMULT(MMULT(H70:J70,$C$7:$E$9),TRANSPOSE(H70:J70)))</f>
        <v>302363.22198818589</v>
      </c>
    </row>
    <row r="71" spans="2:11" x14ac:dyDescent="0.15">
      <c r="B71" s="82">
        <v>44601</v>
      </c>
      <c r="C71" s="12">
        <v>8.9952477936183772E-3</v>
      </c>
      <c r="D71" s="12">
        <v>1.1477045908183436E-2</v>
      </c>
      <c r="E71" s="63">
        <v>4.6121971263737294E-3</v>
      </c>
      <c r="G71" s="48">
        <v>44971</v>
      </c>
      <c r="H71" s="156">
        <v>-3339000</v>
      </c>
      <c r="I71" s="258">
        <v>6666800</v>
      </c>
      <c r="J71" s="157">
        <v>6097714.3999999994</v>
      </c>
      <c r="K71" s="160" cm="1">
        <f t="array" ref="K71">_xlfn.NORM.S.INV(0.99)*SQRT(MMULT(MMULT(H71:J71,$C$7:$E$9),TRANSPOSE(H71:J71)))</f>
        <v>302688.5291130956</v>
      </c>
    </row>
    <row r="72" spans="2:11" x14ac:dyDescent="0.15">
      <c r="B72" s="82">
        <v>44602</v>
      </c>
      <c r="C72" s="12">
        <v>-7.4011774600505342E-3</v>
      </c>
      <c r="D72" s="12">
        <v>-6.4134188455845509E-3</v>
      </c>
      <c r="E72" s="63">
        <v>-5.4596239586135464E-3</v>
      </c>
      <c r="G72" s="48">
        <v>44972</v>
      </c>
      <c r="H72" s="156">
        <v>-3321000</v>
      </c>
      <c r="I72" s="258">
        <v>6701800</v>
      </c>
      <c r="J72" s="157">
        <v>6118944.8000000007</v>
      </c>
      <c r="K72" s="160" cm="1">
        <f t="array" ref="K72">_xlfn.NORM.S.INV(0.99)*SQRT(MMULT(MMULT(H72:J72,$C$7:$E$9),TRANSPOSE(H72:J72)))</f>
        <v>304261.34558720211</v>
      </c>
    </row>
    <row r="73" spans="2:11" x14ac:dyDescent="0.15">
      <c r="B73" s="82">
        <v>44603</v>
      </c>
      <c r="C73" s="12">
        <v>1.067615658362997E-2</v>
      </c>
      <c r="D73" s="12">
        <v>-3.4756703078451245E-3</v>
      </c>
      <c r="E73" s="63">
        <v>-4.7412293444144549E-3</v>
      </c>
      <c r="G73" s="48">
        <v>44973</v>
      </c>
      <c r="H73" s="156">
        <v>-3237000</v>
      </c>
      <c r="I73" s="258">
        <v>6731200</v>
      </c>
      <c r="J73" s="157">
        <v>6017341.9199999999</v>
      </c>
      <c r="K73" s="160" cm="1">
        <f t="array" ref="K73">_xlfn.NORM.S.INV(0.99)*SQRT(MMULT(MMULT(H73:J73,$C$7:$E$9),TRANSPOSE(H73:J73)))</f>
        <v>303994.47593149391</v>
      </c>
    </row>
    <row r="74" spans="2:11" x14ac:dyDescent="0.15">
      <c r="B74" s="82">
        <v>44606</v>
      </c>
      <c r="C74" s="12">
        <v>-1.6599597585513104E-2</v>
      </c>
      <c r="D74" s="12">
        <v>-2.2820129546586854E-2</v>
      </c>
      <c r="E74" s="63">
        <v>-7.2707808017844489E-3</v>
      </c>
      <c r="G74" s="48">
        <v>44974</v>
      </c>
      <c r="H74" s="156">
        <v>-3278400</v>
      </c>
      <c r="I74" s="258">
        <v>6729800</v>
      </c>
      <c r="J74" s="157">
        <v>6087857.5999999996</v>
      </c>
      <c r="K74" s="160" cm="1">
        <f t="array" ref="K74">_xlfn.NORM.S.INV(0.99)*SQRT(MMULT(MMULT(H74:J74,$C$7:$E$9),TRANSPOSE(H74:J74)))</f>
        <v>304881.55760753859</v>
      </c>
    </row>
    <row r="75" spans="2:11" x14ac:dyDescent="0.15">
      <c r="B75" s="82">
        <v>44607</v>
      </c>
      <c r="C75" s="12">
        <v>4.2625745950555238E-3</v>
      </c>
      <c r="D75" s="12">
        <v>9.1780542524984021E-3</v>
      </c>
      <c r="E75" s="63">
        <v>1.1365033811578495E-2</v>
      </c>
      <c r="G75" s="48">
        <v>44978</v>
      </c>
      <c r="H75" s="156">
        <v>-3288600</v>
      </c>
      <c r="I75" s="258">
        <v>6755000</v>
      </c>
      <c r="J75" s="157">
        <v>6121220</v>
      </c>
      <c r="K75" s="160" cm="1">
        <f t="array" ref="K75">_xlfn.NORM.S.INV(0.99)*SQRT(MMULT(MMULT(H75:J75,$C$7:$E$9),TRANSPOSE(H75:J75)))</f>
        <v>306200.74809175549</v>
      </c>
    </row>
    <row r="76" spans="2:11" x14ac:dyDescent="0.15">
      <c r="B76" s="82">
        <v>44608</v>
      </c>
      <c r="C76" s="12">
        <v>-4.2444821731748572E-3</v>
      </c>
      <c r="D76" s="12">
        <v>4.8504446240906773E-3</v>
      </c>
      <c r="E76" s="63">
        <v>7.9910513503993474E-3</v>
      </c>
      <c r="G76" s="48">
        <v>44979</v>
      </c>
      <c r="H76" s="156">
        <v>-3310800</v>
      </c>
      <c r="I76" s="258">
        <v>6795600</v>
      </c>
      <c r="J76" s="157">
        <v>6150791.2000000002</v>
      </c>
      <c r="K76" s="160" cm="1">
        <f t="array" ref="K76">_xlfn.NORM.S.INV(0.99)*SQRT(MMULT(MMULT(H76:J76,$C$7:$E$9),TRANSPOSE(H76:J76)))</f>
        <v>307915.22773693246</v>
      </c>
    </row>
    <row r="77" spans="2:11" x14ac:dyDescent="0.15">
      <c r="B77" s="82">
        <v>44609</v>
      </c>
      <c r="C77" s="12">
        <v>6.8201193520889269E-4</v>
      </c>
      <c r="D77" s="12">
        <v>-1.327433628318575E-2</v>
      </c>
      <c r="E77" s="63">
        <v>-9.2902395274143679E-3</v>
      </c>
      <c r="G77" s="48">
        <v>44980</v>
      </c>
      <c r="H77" s="156">
        <v>-3259800</v>
      </c>
      <c r="I77" s="258">
        <v>6787200</v>
      </c>
      <c r="J77" s="157">
        <v>6104538.4000000004</v>
      </c>
      <c r="K77" s="160" cm="1">
        <f t="array" ref="K77">_xlfn.NORM.S.INV(0.99)*SQRT(MMULT(MMULT(H77:J77,$C$7:$E$9),TRANSPOSE(H77:J77)))</f>
        <v>307131.89032444172</v>
      </c>
    </row>
    <row r="78" spans="2:11" x14ac:dyDescent="0.15">
      <c r="B78" s="82">
        <v>44610</v>
      </c>
      <c r="C78" s="12">
        <v>6.9858578974271168E-3</v>
      </c>
      <c r="D78" s="12">
        <v>-3.2613126783531676E-3</v>
      </c>
      <c r="E78" s="63">
        <v>-1.8754187174215842E-3</v>
      </c>
      <c r="G78" s="48">
        <v>44981</v>
      </c>
      <c r="H78" s="156">
        <v>-3249600</v>
      </c>
      <c r="I78" s="258">
        <v>6797000</v>
      </c>
      <c r="J78" s="157">
        <v>6118187.2000000002</v>
      </c>
      <c r="K78" s="160" cm="1">
        <f t="array" ref="K78">_xlfn.NORM.S.INV(0.99)*SQRT(MMULT(MMULT(H78:J78,$C$7:$E$9),TRANSPOSE(H78:J78)))</f>
        <v>307720.5291572407</v>
      </c>
    </row>
    <row r="79" spans="2:11" x14ac:dyDescent="0.15">
      <c r="B79" s="82">
        <v>44614</v>
      </c>
      <c r="C79" s="12">
        <v>5.0761421319795996E-3</v>
      </c>
      <c r="D79" s="12">
        <v>-1.7586912065439608E-2</v>
      </c>
      <c r="E79" s="63">
        <v>-6.6391901693632072E-3</v>
      </c>
      <c r="G79" s="48">
        <v>44984</v>
      </c>
      <c r="H79" s="156">
        <v>-3259200</v>
      </c>
      <c r="I79" s="258">
        <v>6827800</v>
      </c>
      <c r="J79" s="157">
        <v>6094681.6000000006</v>
      </c>
      <c r="K79" s="160" cm="1">
        <f t="array" ref="K79">_xlfn.NORM.S.INV(0.99)*SQRT(MMULT(MMULT(H79:J79,$C$7:$E$9),TRANSPOSE(H79:J79)))</f>
        <v>308324.30600851221</v>
      </c>
    </row>
    <row r="80" spans="2:11" x14ac:dyDescent="0.15">
      <c r="B80" s="82">
        <v>44615</v>
      </c>
      <c r="C80" s="12">
        <v>8.4175084175086567E-4</v>
      </c>
      <c r="D80" s="12">
        <v>-5.2039966694421569E-3</v>
      </c>
      <c r="E80" s="63">
        <v>4.4136032957147187E-3</v>
      </c>
      <c r="G80" s="48">
        <v>44985</v>
      </c>
      <c r="H80" s="156">
        <v>-3182400</v>
      </c>
      <c r="I80" s="258">
        <v>6874000</v>
      </c>
      <c r="J80" s="157">
        <v>6011275.6000000006</v>
      </c>
      <c r="K80" s="160" cm="1">
        <f t="array" ref="K80">_xlfn.NORM.S.INV(0.99)*SQRT(MMULT(MMULT(H80:J80,$C$7:$E$9),TRANSPOSE(H80:J80)))</f>
        <v>308895.6281987023</v>
      </c>
    </row>
    <row r="81" spans="2:11" x14ac:dyDescent="0.15">
      <c r="B81" s="82">
        <v>44616</v>
      </c>
      <c r="C81" s="12">
        <v>-3.1455004205214521E-2</v>
      </c>
      <c r="D81" s="12">
        <v>-3.7037037037036979E-2</v>
      </c>
      <c r="E81" s="63">
        <v>-1.2178303740427832E-2</v>
      </c>
      <c r="G81" s="48">
        <v>44986</v>
      </c>
      <c r="H81" s="156">
        <v>-3168000</v>
      </c>
      <c r="I81" s="258">
        <v>6825000</v>
      </c>
      <c r="J81" s="157">
        <v>5959716</v>
      </c>
      <c r="K81" s="160" cm="1">
        <f t="array" ref="K81">_xlfn.NORM.S.INV(0.99)*SQRT(MMULT(MMULT(H81:J81,$C$7:$E$9),TRANSPOSE(H81:J81)))</f>
        <v>306517.85503480234</v>
      </c>
    </row>
    <row r="82" spans="2:11" x14ac:dyDescent="0.15">
      <c r="B82" s="82">
        <v>44617</v>
      </c>
      <c r="C82" s="12">
        <v>2.9003126085446418E-2</v>
      </c>
      <c r="D82" s="12">
        <v>-4.193828770099961E-2</v>
      </c>
      <c r="E82" s="63">
        <v>2.7834341102932703E-2</v>
      </c>
      <c r="G82" s="48">
        <v>44987</v>
      </c>
      <c r="H82" s="156">
        <v>-3232200</v>
      </c>
      <c r="I82" s="258">
        <v>6865600</v>
      </c>
      <c r="J82" s="157">
        <v>6051462.4000000004</v>
      </c>
      <c r="K82" s="160" cm="1">
        <f t="array" ref="K82">_xlfn.NORM.S.INV(0.99)*SQRT(MMULT(MMULT(H82:J82,$C$7:$E$9),TRANSPOSE(H82:J82)))</f>
        <v>309019.59252352483</v>
      </c>
    </row>
    <row r="83" spans="2:11" x14ac:dyDescent="0.15">
      <c r="B83" s="82">
        <v>44620</v>
      </c>
      <c r="C83" s="12">
        <v>1.0801687763713153E-2</v>
      </c>
      <c r="D83" s="12">
        <v>-4.0825584032662121E-3</v>
      </c>
      <c r="E83" s="63">
        <v>-6.5537312548777926E-3</v>
      </c>
      <c r="G83" s="48">
        <v>44988</v>
      </c>
      <c r="H83" s="156">
        <v>-3226800</v>
      </c>
      <c r="I83" s="258">
        <v>6865600</v>
      </c>
      <c r="J83" s="157">
        <v>6016583.2000000002</v>
      </c>
      <c r="K83" s="160" cm="1">
        <f t="array" ref="K83">_xlfn.NORM.S.INV(0.99)*SQRT(MMULT(MMULT(H83:J83,$C$7:$E$9),TRANSPOSE(H83:J83)))</f>
        <v>308494.32527454774</v>
      </c>
    </row>
    <row r="84" spans="2:11" x14ac:dyDescent="0.15">
      <c r="B84" s="82">
        <v>44621</v>
      </c>
      <c r="C84" s="12">
        <v>5.5101018533978419E-3</v>
      </c>
      <c r="D84" s="12">
        <v>-7.0143475290366575E-2</v>
      </c>
      <c r="E84" s="63">
        <v>2.9873028793123702E-3</v>
      </c>
      <c r="G84" s="48">
        <v>44991</v>
      </c>
      <c r="H84" s="156">
        <v>-3150000</v>
      </c>
      <c r="I84" s="258">
        <v>6928600</v>
      </c>
      <c r="J84" s="157">
        <v>6006726.4000000004</v>
      </c>
      <c r="K84" s="160" cm="1">
        <f t="array" ref="K84">_xlfn.NORM.S.INV(0.99)*SQRT(MMULT(MMULT(H84:J84,$C$7:$E$9),TRANSPOSE(H84:J84)))</f>
        <v>310796.64840594423</v>
      </c>
    </row>
    <row r="85" spans="2:11" x14ac:dyDescent="0.15">
      <c r="B85" s="82">
        <v>44622</v>
      </c>
      <c r="C85" s="12">
        <v>-3.3211557622051524E-3</v>
      </c>
      <c r="D85" s="12">
        <v>-6.6127847171196796E-3</v>
      </c>
      <c r="E85" s="63">
        <v>5.5844284399686472E-3</v>
      </c>
      <c r="G85" s="48">
        <v>44992</v>
      </c>
      <c r="H85" s="156">
        <v>-3155400</v>
      </c>
      <c r="I85" s="258">
        <v>6876800</v>
      </c>
      <c r="J85" s="157">
        <v>5997627.5999999996</v>
      </c>
      <c r="K85" s="160" cm="1">
        <f t="array" ref="K85">_xlfn.NORM.S.INV(0.99)*SQRT(MMULT(MMULT(H85:J85,$C$7:$E$9),TRANSPOSE(H85:J85)))</f>
        <v>308900.39726070681</v>
      </c>
    </row>
    <row r="86" spans="2:11" x14ac:dyDescent="0.15">
      <c r="B86" s="82">
        <v>44623</v>
      </c>
      <c r="C86" s="12">
        <v>-1.6327890703099035E-2</v>
      </c>
      <c r="D86" s="12">
        <v>-8.3826429980277117E-3</v>
      </c>
      <c r="E86" s="63">
        <v>-1.9128620234641902E-2</v>
      </c>
      <c r="G86" s="48">
        <v>44993</v>
      </c>
      <c r="H86" s="156">
        <v>-3159600</v>
      </c>
      <c r="I86" s="258">
        <v>6921600</v>
      </c>
      <c r="J86" s="157">
        <v>5959716</v>
      </c>
      <c r="K86" s="160" cm="1">
        <f t="array" ref="K86">_xlfn.NORM.S.INV(0.99)*SQRT(MMULT(MMULT(H86:J86,$C$7:$E$9),TRANSPOSE(H86:J86)))</f>
        <v>309778.89517500339</v>
      </c>
    </row>
    <row r="87" spans="2:11" x14ac:dyDescent="0.15">
      <c r="B87" s="82">
        <v>44624</v>
      </c>
      <c r="C87" s="12">
        <v>-1.8462059620596105E-2</v>
      </c>
      <c r="D87" s="12">
        <v>-4.2018896071606138E-2</v>
      </c>
      <c r="E87" s="63">
        <v>-2.6673389042500828E-2</v>
      </c>
      <c r="G87" s="48">
        <v>44994</v>
      </c>
      <c r="H87" s="156">
        <v>-3169800</v>
      </c>
      <c r="I87" s="258">
        <v>6879600</v>
      </c>
      <c r="J87" s="157">
        <v>5725421.5999999996</v>
      </c>
      <c r="K87" s="160" cm="1">
        <f t="array" ref="K87">_xlfn.NORM.S.INV(0.99)*SQRT(MMULT(MMULT(H87:J87,$C$7:$E$9),TRANSPOSE(H87:J87)))</f>
        <v>304688.26558983215</v>
      </c>
    </row>
    <row r="88" spans="2:11" x14ac:dyDescent="0.15">
      <c r="B88" s="82">
        <v>44627</v>
      </c>
      <c r="C88" s="12">
        <v>-2.2433132010353796E-2</v>
      </c>
      <c r="D88" s="12">
        <v>-2.6732416298987816E-2</v>
      </c>
      <c r="E88" s="63">
        <v>-6.592582580833839E-3</v>
      </c>
      <c r="G88" s="48">
        <v>44995</v>
      </c>
      <c r="H88" s="156">
        <v>-3163800</v>
      </c>
      <c r="I88" s="258">
        <v>6692000</v>
      </c>
      <c r="J88" s="157">
        <v>5657939.1999999993</v>
      </c>
      <c r="K88" s="160" cm="1">
        <f t="array" ref="K88">_xlfn.NORM.S.INV(0.99)*SQRT(MMULT(MMULT(H88:J88,$C$7:$E$9),TRANSPOSE(H88:J88)))</f>
        <v>297391.38221805473</v>
      </c>
    </row>
    <row r="89" spans="2:11" x14ac:dyDescent="0.15">
      <c r="B89" s="82">
        <v>44628</v>
      </c>
      <c r="C89" s="12">
        <v>-2.5948808473080343E-2</v>
      </c>
      <c r="D89" s="12">
        <v>3.1466666666666754E-2</v>
      </c>
      <c r="E89" s="63">
        <v>-3.2270655459264552E-2</v>
      </c>
      <c r="G89" s="48">
        <v>44998</v>
      </c>
      <c r="H89" s="156">
        <v>-3202800</v>
      </c>
      <c r="I89" s="258">
        <v>6402200</v>
      </c>
      <c r="J89" s="157">
        <v>5665521.2800000003</v>
      </c>
      <c r="K89" s="160" cm="1">
        <f t="array" ref="K89">_xlfn.NORM.S.INV(0.99)*SQRT(MMULT(MMULT(H89:J89,$C$7:$E$9),TRANSPOSE(H89:J89)))</f>
        <v>287688.54812140903</v>
      </c>
    </row>
    <row r="90" spans="2:11" x14ac:dyDescent="0.15">
      <c r="B90" s="82">
        <v>44629</v>
      </c>
      <c r="C90" s="12">
        <v>4.4037694816962736E-2</v>
      </c>
      <c r="D90" s="12">
        <v>4.7828335056876892E-2</v>
      </c>
      <c r="E90" s="63">
        <v>1.7211188002830058E-2</v>
      </c>
      <c r="G90" s="48">
        <v>44999</v>
      </c>
      <c r="H90" s="156">
        <v>-3214800</v>
      </c>
      <c r="I90" s="258">
        <v>6420400</v>
      </c>
      <c r="J90" s="157">
        <v>5676136.4800000004</v>
      </c>
      <c r="K90" s="160" cm="1">
        <f t="array" ref="K90">_xlfn.NORM.S.INV(0.99)*SQRT(MMULT(MMULT(H90:J90,$C$7:$E$9),TRANSPOSE(H90:J90)))</f>
        <v>288408.44616427412</v>
      </c>
    </row>
    <row r="91" spans="2:11" x14ac:dyDescent="0.15">
      <c r="B91" s="82">
        <v>44630</v>
      </c>
      <c r="C91" s="12">
        <v>-1.4927963895157048E-2</v>
      </c>
      <c r="D91" s="12">
        <v>-4.9346163335806104E-4</v>
      </c>
      <c r="E91" s="63">
        <v>1.2293505508890634E-2</v>
      </c>
      <c r="G91" s="48">
        <v>45000</v>
      </c>
      <c r="H91" s="156">
        <v>-3217200</v>
      </c>
      <c r="I91" s="258">
        <v>6090000</v>
      </c>
      <c r="J91" s="157">
        <v>5722388.7999999998</v>
      </c>
      <c r="K91" s="160" cm="1">
        <f t="array" ref="K91">_xlfn.NORM.S.INV(0.99)*SQRT(MMULT(MMULT(H91:J91,$C$7:$E$9),TRANSPOSE(H91:J91)))</f>
        <v>278225.98280807788</v>
      </c>
    </row>
    <row r="92" spans="2:11" x14ac:dyDescent="0.15">
      <c r="B92" s="82">
        <v>44631</v>
      </c>
      <c r="C92" s="12">
        <v>-4.5814977973568372E-3</v>
      </c>
      <c r="D92" s="12">
        <v>1.5798568254751899E-2</v>
      </c>
      <c r="E92" s="63">
        <v>1.1752515192835267E-2</v>
      </c>
      <c r="G92" s="48">
        <v>45001</v>
      </c>
      <c r="H92" s="156">
        <v>-3292200</v>
      </c>
      <c r="I92" s="258">
        <v>6312600.0000000009</v>
      </c>
      <c r="J92" s="157">
        <v>5837640.4000000004</v>
      </c>
      <c r="K92" s="160" cm="1">
        <f t="array" ref="K92">_xlfn.NORM.S.INV(0.99)*SQRT(MMULT(MMULT(H92:J92,$C$7:$E$9),TRANSPOSE(H92:J92)))</f>
        <v>287072.59070171992</v>
      </c>
    </row>
    <row r="93" spans="2:11" x14ac:dyDescent="0.15">
      <c r="B93" s="82">
        <v>44634</v>
      </c>
      <c r="C93" s="12">
        <v>1.5577978403257031E-2</v>
      </c>
      <c r="D93" s="12">
        <v>2.7946537059538201E-2</v>
      </c>
      <c r="E93" s="63">
        <v>2.5167723316410928E-2</v>
      </c>
      <c r="G93" s="48">
        <v>45002</v>
      </c>
      <c r="H93" s="156">
        <v>-3280200</v>
      </c>
      <c r="I93" s="258">
        <v>6157200</v>
      </c>
      <c r="J93" s="157">
        <v>5780772.7999999998</v>
      </c>
      <c r="K93" s="160" cm="1">
        <f t="array" ref="K93">_xlfn.NORM.S.INV(0.99)*SQRT(MMULT(MMULT(H93:J93,$C$7:$E$9),TRANSPOSE(H93:J93)))</f>
        <v>281108.72944175143</v>
      </c>
    </row>
    <row r="94" spans="2:11" x14ac:dyDescent="0.15">
      <c r="B94" s="82">
        <v>44635</v>
      </c>
      <c r="C94" s="12">
        <v>8.7153564580790821E-3</v>
      </c>
      <c r="D94" s="12">
        <v>4.7281323877079728E-4</v>
      </c>
      <c r="E94" s="63">
        <v>2.5178286978542186E-3</v>
      </c>
      <c r="G94" s="48">
        <v>45005</v>
      </c>
      <c r="H94" s="156">
        <v>-3269400</v>
      </c>
      <c r="I94" s="258">
        <v>6249600</v>
      </c>
      <c r="J94" s="157">
        <v>5818684.7999999998</v>
      </c>
      <c r="K94" s="160" cm="1">
        <f t="array" ref="K94">_xlfn.NORM.S.INV(0.99)*SQRT(MMULT(MMULT(H94:J94,$C$7:$E$9),TRANSPOSE(H94:J94)))</f>
        <v>284792.00629247742</v>
      </c>
    </row>
    <row r="95" spans="2:11" x14ac:dyDescent="0.15">
      <c r="B95" s="82">
        <v>44636</v>
      </c>
      <c r="C95" s="12">
        <v>6.2208398133747345E-3</v>
      </c>
      <c r="D95" s="12">
        <v>1.1342155009451682E-2</v>
      </c>
      <c r="E95" s="63">
        <v>-2.3859630247610175E-3</v>
      </c>
      <c r="G95" s="48">
        <v>45006</v>
      </c>
      <c r="H95" s="156">
        <v>-3238200</v>
      </c>
      <c r="I95" s="258">
        <v>6494600</v>
      </c>
      <c r="J95" s="157">
        <v>5830058</v>
      </c>
      <c r="K95" s="160" cm="1">
        <f t="array" ref="K95">_xlfn.NORM.S.INV(0.99)*SQRT(MMULT(MMULT(H95:J95,$C$7:$E$9),TRANSPOSE(H95:J95)))</f>
        <v>293186.82923385518</v>
      </c>
    </row>
    <row r="96" spans="2:11" x14ac:dyDescent="0.15">
      <c r="B96" s="82">
        <v>44637</v>
      </c>
      <c r="C96" s="12">
        <v>2.0951399622187949E-2</v>
      </c>
      <c r="D96" s="12">
        <v>9.345794392525697E-4</v>
      </c>
      <c r="E96" s="63">
        <v>1.4728075184551548E-2</v>
      </c>
      <c r="G96" s="48">
        <v>45007</v>
      </c>
      <c r="H96" s="156">
        <v>-3289800</v>
      </c>
      <c r="I96" s="258">
        <v>6483400</v>
      </c>
      <c r="J96" s="157">
        <v>5777740</v>
      </c>
      <c r="K96" s="160" cm="1">
        <f t="array" ref="K96">_xlfn.NORM.S.INV(0.99)*SQRT(MMULT(MMULT(H96:J96,$C$7:$E$9),TRANSPOSE(H96:J96)))</f>
        <v>291777.37203105609</v>
      </c>
    </row>
    <row r="97" spans="2:11" x14ac:dyDescent="0.15">
      <c r="B97" s="82">
        <v>44638</v>
      </c>
      <c r="C97" s="12">
        <v>1.799831791421358E-2</v>
      </c>
      <c r="D97" s="12">
        <v>1.8674136321195078E-3</v>
      </c>
      <c r="E97" s="63">
        <v>2.1089897307002836E-3</v>
      </c>
      <c r="G97" s="48">
        <v>45008</v>
      </c>
      <c r="H97" s="156">
        <v>-3289200</v>
      </c>
      <c r="I97" s="258">
        <v>6388200</v>
      </c>
      <c r="J97" s="157">
        <v>5747410.8799999999</v>
      </c>
      <c r="K97" s="160" cm="1">
        <f t="array" ref="K97">_xlfn.NORM.S.INV(0.99)*SQRT(MMULT(MMULT(H97:J97,$C$7:$E$9),TRANSPOSE(H97:J97)))</f>
        <v>288153.52755916188</v>
      </c>
    </row>
    <row r="98" spans="2:11" x14ac:dyDescent="0.15">
      <c r="B98" s="82">
        <v>44641</v>
      </c>
      <c r="C98" s="12">
        <v>-5.2875082617316327E-3</v>
      </c>
      <c r="D98" s="12">
        <v>6.9897483690586348E-3</v>
      </c>
      <c r="E98" s="63">
        <v>-2.2282408234617357E-3</v>
      </c>
      <c r="G98" s="48">
        <v>45009</v>
      </c>
      <c r="H98" s="156">
        <v>-3289200</v>
      </c>
      <c r="I98" s="258">
        <v>6347600.0000000009</v>
      </c>
      <c r="J98" s="157">
        <v>5789872</v>
      </c>
      <c r="K98" s="160" cm="1">
        <f t="array" ref="K98">_xlfn.NORM.S.INV(0.99)*SQRT(MMULT(MMULT(H98:J98,$C$7:$E$9),TRANSPOSE(H98:J98)))</f>
        <v>287481.25622014521</v>
      </c>
    </row>
    <row r="99" spans="2:11" x14ac:dyDescent="0.15">
      <c r="B99" s="82">
        <v>44642</v>
      </c>
      <c r="C99" s="12">
        <v>1.3289036544850141E-3</v>
      </c>
      <c r="D99" s="12">
        <v>6.7098565478944661E-3</v>
      </c>
      <c r="E99" s="63">
        <v>-4.9628207336784858E-3</v>
      </c>
      <c r="G99" s="48">
        <v>45012</v>
      </c>
      <c r="H99" s="156">
        <v>-3286200</v>
      </c>
      <c r="I99" s="258">
        <v>6428800</v>
      </c>
      <c r="J99" s="157">
        <v>6236471.5200000005</v>
      </c>
      <c r="K99" s="160" cm="1">
        <f t="array" ref="K99">_xlfn.NORM.S.INV(0.99)*SQRT(MMULT(MMULT(H99:J99,$C$7:$E$9),TRANSPOSE(H99:J99)))</f>
        <v>297344.27239512006</v>
      </c>
    </row>
    <row r="100" spans="2:11" x14ac:dyDescent="0.15">
      <c r="B100" s="82">
        <v>44643</v>
      </c>
      <c r="C100" s="12">
        <v>-1.575978765759789E-2</v>
      </c>
      <c r="D100" s="12">
        <v>-7.584463341760439E-3</v>
      </c>
      <c r="E100" s="63">
        <v>-3.6159642334485653E-3</v>
      </c>
      <c r="G100" s="48">
        <v>45013</v>
      </c>
      <c r="H100" s="156">
        <v>-3307800</v>
      </c>
      <c r="I100" s="258">
        <v>6456800</v>
      </c>
      <c r="J100" s="157">
        <v>6328976</v>
      </c>
      <c r="K100" s="160" cm="1">
        <f t="array" ref="K100">_xlfn.NORM.S.INV(0.99)*SQRT(MMULT(MMULT(H100:J100,$C$7:$E$9),TRANSPOSE(H100:J100)))</f>
        <v>299678.41201630991</v>
      </c>
    </row>
    <row r="101" spans="2:11" x14ac:dyDescent="0.15">
      <c r="B101" s="82">
        <v>44644</v>
      </c>
      <c r="C101" s="12">
        <v>1.0618574077195353E-2</v>
      </c>
      <c r="D101" s="12">
        <v>2.3158869847139663E-4</v>
      </c>
      <c r="E101" s="63">
        <v>7.0078372749446949E-3</v>
      </c>
      <c r="G101" s="48">
        <v>45014</v>
      </c>
      <c r="H101" s="156">
        <v>-3360000</v>
      </c>
      <c r="I101" s="258">
        <v>6519800</v>
      </c>
      <c r="J101" s="157">
        <v>6293338.4000000004</v>
      </c>
      <c r="K101" s="160" cm="1">
        <f t="array" ref="K101">_xlfn.NORM.S.INV(0.99)*SQRT(MMULT(MMULT(H101:J101,$C$7:$E$9),TRANSPOSE(H101:J101)))</f>
        <v>300918.16430196696</v>
      </c>
    </row>
    <row r="102" spans="2:11" x14ac:dyDescent="0.15">
      <c r="B102" s="82">
        <v>44645</v>
      </c>
      <c r="C102" s="12">
        <v>-6.0040026684455849E-3</v>
      </c>
      <c r="D102" s="12">
        <v>7.409122482056052E-3</v>
      </c>
      <c r="E102" s="63">
        <v>2.9824769807635931E-3</v>
      </c>
      <c r="G102" s="48">
        <v>45015</v>
      </c>
      <c r="H102" s="156">
        <v>-3322200</v>
      </c>
      <c r="I102" s="258">
        <v>6535200</v>
      </c>
      <c r="J102" s="157">
        <v>6319876.7999999998</v>
      </c>
      <c r="K102" s="160" cm="1">
        <f t="array" ref="K102">_xlfn.NORM.S.INV(0.99)*SQRT(MMULT(MMULT(H102:J102,$C$7:$E$9),TRANSPOSE(H102:J102)))</f>
        <v>302024.58246716217</v>
      </c>
    </row>
    <row r="103" spans="2:11" x14ac:dyDescent="0.15">
      <c r="B103" s="82">
        <v>44648</v>
      </c>
      <c r="C103" s="12">
        <v>9.2281879194631156E-3</v>
      </c>
      <c r="D103" s="12">
        <v>2.0684900022984731E-3</v>
      </c>
      <c r="E103" s="63">
        <v>6.0711441038514558E-3</v>
      </c>
      <c r="G103" s="48">
        <v>45016</v>
      </c>
      <c r="H103" s="156">
        <v>-3343800</v>
      </c>
      <c r="I103" s="258">
        <v>6568800</v>
      </c>
      <c r="J103" s="157">
        <v>6350964.8000000007</v>
      </c>
      <c r="K103" s="160" cm="1">
        <f t="array" ref="K103">_xlfn.NORM.S.INV(0.99)*SQRT(MMULT(MMULT(H103:J103,$C$7:$E$9),TRANSPOSE(H103:J103)))</f>
        <v>303533.94300782034</v>
      </c>
    </row>
    <row r="104" spans="2:11" x14ac:dyDescent="0.15">
      <c r="B104" s="82">
        <v>44649</v>
      </c>
      <c r="C104" s="12">
        <v>4.8212801330007604E-3</v>
      </c>
      <c r="D104" s="12">
        <v>2.4999999999999911E-2</v>
      </c>
      <c r="E104" s="63">
        <v>4.4334310325360171E-3</v>
      </c>
      <c r="G104" s="48">
        <v>45019</v>
      </c>
      <c r="H104" s="156">
        <v>-3363000</v>
      </c>
      <c r="I104" s="258">
        <v>6514200</v>
      </c>
      <c r="J104" s="157">
        <v>6397974.8800000008</v>
      </c>
      <c r="K104" s="160" cm="1">
        <f t="array" ref="K104">_xlfn.NORM.S.INV(0.99)*SQRT(MMULT(MMULT(H104:J104,$C$7:$E$9),TRANSPOSE(H104:J104)))</f>
        <v>302435.00159724214</v>
      </c>
    </row>
    <row r="105" spans="2:11" x14ac:dyDescent="0.15">
      <c r="B105" s="82">
        <v>44650</v>
      </c>
      <c r="C105" s="12">
        <v>-2.4818001323626548E-3</v>
      </c>
      <c r="D105" s="12">
        <v>-6.0416200492279248E-3</v>
      </c>
      <c r="E105" s="63">
        <v>1.1035303008681829E-3</v>
      </c>
      <c r="G105" s="48">
        <v>45020</v>
      </c>
      <c r="H105" s="156">
        <v>-3339000</v>
      </c>
      <c r="I105" s="258">
        <v>6577200</v>
      </c>
      <c r="J105" s="157">
        <v>6429821.2000000002</v>
      </c>
      <c r="K105" s="160" cm="1">
        <f t="array" ref="K105">_xlfn.NORM.S.INV(0.99)*SQRT(MMULT(MMULT(H105:J105,$C$7:$E$9),TRANSPOSE(H105:J105)))</f>
        <v>305123.74796611397</v>
      </c>
    </row>
    <row r="106" spans="2:11" x14ac:dyDescent="0.15">
      <c r="B106" s="82">
        <v>44651</v>
      </c>
      <c r="C106" s="12">
        <v>-3.1514347321279779E-3</v>
      </c>
      <c r="D106" s="12">
        <v>-8.1044574515983792E-3</v>
      </c>
      <c r="E106" s="63">
        <v>-4.8989358255107085E-3</v>
      </c>
      <c r="G106" s="48">
        <v>45021</v>
      </c>
      <c r="H106" s="156">
        <v>-3385200</v>
      </c>
      <c r="I106" s="258">
        <v>6514200</v>
      </c>
      <c r="J106" s="157">
        <v>6537490.4000000004</v>
      </c>
      <c r="K106" s="160" cm="1">
        <f t="array" ref="K106">_xlfn.NORM.S.INV(0.99)*SQRT(MMULT(MMULT(H106:J106,$C$7:$E$9),TRANSPOSE(H106:J106)))</f>
        <v>304639.83528875053</v>
      </c>
    </row>
    <row r="107" spans="2:11" x14ac:dyDescent="0.15">
      <c r="B107" s="82">
        <v>44652</v>
      </c>
      <c r="C107" s="12">
        <v>5.4908485856903777E-3</v>
      </c>
      <c r="D107" s="12">
        <v>-2.4965955515205973E-3</v>
      </c>
      <c r="E107" s="63">
        <v>-7.9999376688946189E-3</v>
      </c>
      <c r="G107" s="48">
        <v>45022</v>
      </c>
      <c r="H107" s="156">
        <v>-3411600</v>
      </c>
      <c r="I107" s="258">
        <v>6595400</v>
      </c>
      <c r="J107" s="157">
        <v>6604214.3999999994</v>
      </c>
      <c r="K107" s="160" cm="1">
        <f t="array" ref="K107">_xlfn.NORM.S.INV(0.99)*SQRT(MMULT(MMULT(H107:J107,$C$7:$E$9),TRANSPOSE(H107:J107)))</f>
        <v>308264.55174106738</v>
      </c>
    </row>
    <row r="108" spans="2:11" x14ac:dyDescent="0.15">
      <c r="B108" s="82">
        <v>44655</v>
      </c>
      <c r="C108" s="12">
        <v>8.7704782392852287E-3</v>
      </c>
      <c r="D108" s="12">
        <v>-3.1854379977247493E-3</v>
      </c>
      <c r="E108" s="63">
        <v>1.4019785307474608E-2</v>
      </c>
      <c r="G108" s="48">
        <v>45027</v>
      </c>
      <c r="H108" s="156">
        <v>-3402600</v>
      </c>
      <c r="I108" s="258">
        <v>6615000</v>
      </c>
      <c r="J108" s="157">
        <v>6585258.8000000007</v>
      </c>
      <c r="K108" s="160" cm="1">
        <f t="array" ref="K108">_xlfn.NORM.S.INV(0.99)*SQRT(MMULT(MMULT(H108:J108,$C$7:$E$9),TRANSPOSE(H108:J108)))</f>
        <v>308628.90438140568</v>
      </c>
    </row>
    <row r="109" spans="2:11" x14ac:dyDescent="0.15">
      <c r="B109" s="82">
        <v>44656</v>
      </c>
      <c r="C109" s="12">
        <v>1.3615485564304475E-2</v>
      </c>
      <c r="D109" s="12">
        <v>-1.141291942479028E-3</v>
      </c>
      <c r="E109" s="63">
        <v>4.2824294011698516E-3</v>
      </c>
      <c r="G109" s="48">
        <v>45028</v>
      </c>
      <c r="H109" s="156">
        <v>-3388200</v>
      </c>
      <c r="I109" s="258">
        <v>6616400</v>
      </c>
      <c r="J109" s="157">
        <v>6577676.4000000004</v>
      </c>
      <c r="K109" s="160" cm="1">
        <f t="array" ref="K109">_xlfn.NORM.S.INV(0.99)*SQRT(MMULT(MMULT(H109:J109,$C$7:$E$9),TRANSPOSE(H109:J109)))</f>
        <v>308615.44462338527</v>
      </c>
    </row>
    <row r="110" spans="2:11" x14ac:dyDescent="0.15">
      <c r="B110" s="82">
        <v>44657</v>
      </c>
      <c r="C110" s="12">
        <v>-9.5484706263149199E-3</v>
      </c>
      <c r="D110" s="12">
        <v>-2.2851919561239775E-4</v>
      </c>
      <c r="E110" s="63">
        <v>2.3757252576233734E-2</v>
      </c>
      <c r="G110" s="48">
        <v>45029</v>
      </c>
      <c r="H110" s="156">
        <v>-3348600</v>
      </c>
      <c r="I110" s="258">
        <v>6589800</v>
      </c>
      <c r="J110" s="157">
        <v>6604973.1200000001</v>
      </c>
      <c r="K110" s="160" cm="1">
        <f t="array" ref="K110">_xlfn.NORM.S.INV(0.99)*SQRT(MMULT(MMULT(H110:J110,$C$7:$E$9),TRANSPOSE(H110:J110)))</f>
        <v>308389.65607101331</v>
      </c>
    </row>
    <row r="111" spans="2:11" x14ac:dyDescent="0.15">
      <c r="B111" s="82">
        <v>44658</v>
      </c>
      <c r="C111" s="12">
        <v>6.0457516339869066E-3</v>
      </c>
      <c r="D111" s="12">
        <v>-1.0514285714285698E-2</v>
      </c>
      <c r="E111" s="63">
        <v>9.5204899466319048E-3</v>
      </c>
      <c r="G111" s="48">
        <v>45030</v>
      </c>
      <c r="H111" s="156">
        <v>-3389400</v>
      </c>
      <c r="I111" s="258">
        <v>6213200</v>
      </c>
      <c r="J111" s="157">
        <v>6630752.7999999998</v>
      </c>
      <c r="K111" s="160" cm="1">
        <f t="array" ref="K111">_xlfn.NORM.S.INV(0.99)*SQRT(MMULT(MMULT(H111:J111,$C$7:$E$9),TRANSPOSE(H111:J111)))</f>
        <v>296472.07001894992</v>
      </c>
    </row>
    <row r="112" spans="2:11" x14ac:dyDescent="0.15">
      <c r="B112" s="82">
        <v>44659</v>
      </c>
      <c r="C112" s="12">
        <v>1.1044339775864831E-2</v>
      </c>
      <c r="D112" s="12">
        <v>1.501501501501501E-2</v>
      </c>
      <c r="E112" s="63">
        <v>2.2397675656582239E-2</v>
      </c>
      <c r="G112" s="48">
        <v>45033</v>
      </c>
      <c r="H112" s="156">
        <v>-3408000</v>
      </c>
      <c r="I112" s="258">
        <v>5972399.9999999991</v>
      </c>
      <c r="J112" s="157">
        <v>6680037.6000000006</v>
      </c>
      <c r="K112" s="160" cm="1">
        <f t="array" ref="K112">_xlfn.NORM.S.INV(0.99)*SQRT(MMULT(MMULT(H112:J112,$C$7:$E$9),TRANSPOSE(H112:J112)))</f>
        <v>289549.53480034013</v>
      </c>
    </row>
    <row r="113" spans="2:11" x14ac:dyDescent="0.15">
      <c r="B113" s="82">
        <v>44662</v>
      </c>
      <c r="C113" s="12">
        <v>-3.3734939759035854E-3</v>
      </c>
      <c r="D113" s="12">
        <v>1.6158397815202674E-2</v>
      </c>
      <c r="E113" s="63">
        <v>1.2337169411936522E-2</v>
      </c>
      <c r="G113" s="48">
        <v>45034</v>
      </c>
      <c r="H113" s="156">
        <v>-3420000</v>
      </c>
      <c r="I113" s="258">
        <v>6193600</v>
      </c>
      <c r="J113" s="157">
        <v>6651983.6799999997</v>
      </c>
      <c r="K113" s="160" cm="1">
        <f t="array" ref="K113">_xlfn.NORM.S.INV(0.99)*SQRT(MMULT(MMULT(H113:J113,$C$7:$E$9),TRANSPOSE(H113:J113)))</f>
        <v>296066.08218196774</v>
      </c>
    </row>
    <row r="114" spans="2:11" x14ac:dyDescent="0.15">
      <c r="B114" s="82">
        <v>44663</v>
      </c>
      <c r="C114" s="12">
        <v>-9.9935525467439446E-3</v>
      </c>
      <c r="D114" s="12">
        <v>-1.0526315789473606E-2</v>
      </c>
      <c r="E114" s="63">
        <v>-1.2870171579695944E-2</v>
      </c>
      <c r="G114" s="48">
        <v>45035</v>
      </c>
      <c r="H114" s="156">
        <v>-3429000</v>
      </c>
      <c r="I114" s="258">
        <v>6235600</v>
      </c>
      <c r="J114" s="157">
        <v>6690652.8000000007</v>
      </c>
      <c r="K114" s="160" cm="1">
        <f t="array" ref="K114">_xlfn.NORM.S.INV(0.99)*SQRT(MMULT(MMULT(H114:J114,$C$7:$E$9),TRANSPOSE(H114:J114)))</f>
        <v>298028.41471641365</v>
      </c>
    </row>
    <row r="115" spans="2:11" x14ac:dyDescent="0.15">
      <c r="B115" s="82">
        <v>44664</v>
      </c>
      <c r="C115" s="12">
        <v>7.652230543796712E-3</v>
      </c>
      <c r="D115" s="12">
        <v>-8.8275237664101613E-3</v>
      </c>
      <c r="E115" s="63">
        <v>1.153568025100693E-4</v>
      </c>
      <c r="G115" s="48">
        <v>45036</v>
      </c>
      <c r="H115" s="156">
        <v>-3442200</v>
      </c>
      <c r="I115" s="258">
        <v>6312600.0000000009</v>
      </c>
      <c r="J115" s="157">
        <v>6683829.6000000006</v>
      </c>
      <c r="K115" s="160" cm="1">
        <f t="array" ref="K115">_xlfn.NORM.S.INV(0.99)*SQRT(MMULT(MMULT(H115:J115,$C$7:$E$9),TRANSPOSE(H115:J115)))</f>
        <v>300322.47347451624</v>
      </c>
    </row>
    <row r="116" spans="2:11" x14ac:dyDescent="0.15">
      <c r="B116" s="82">
        <v>44665</v>
      </c>
      <c r="C116" s="12">
        <v>2.9083858458556211E-3</v>
      </c>
      <c r="D116" s="12">
        <v>1.8269011189769424E-2</v>
      </c>
      <c r="E116" s="63">
        <v>7.9603080094956535E-3</v>
      </c>
      <c r="G116" s="48">
        <v>45037</v>
      </c>
      <c r="H116" s="156">
        <v>-3489000</v>
      </c>
      <c r="I116" s="258">
        <v>6252399.9999999991</v>
      </c>
      <c r="J116" s="157">
        <v>6741455.2000000002</v>
      </c>
      <c r="K116" s="160" cm="1">
        <f t="array" ref="K116">_xlfn.NORM.S.INV(0.99)*SQRT(MMULT(MMULT(H116:J116,$C$7:$E$9),TRANSPOSE(H116:J116)))</f>
        <v>299160.92556778912</v>
      </c>
    </row>
    <row r="117" spans="2:11" x14ac:dyDescent="0.15">
      <c r="B117" s="82">
        <v>44670</v>
      </c>
      <c r="C117" s="12">
        <v>-2.0138553246334734E-2</v>
      </c>
      <c r="D117" s="12">
        <v>-7.5801749271137031E-2</v>
      </c>
      <c r="E117" s="63">
        <v>-3.2048126024034618E-3</v>
      </c>
      <c r="G117" s="48">
        <v>45040</v>
      </c>
      <c r="H117" s="156">
        <v>-3439800</v>
      </c>
      <c r="I117" s="258">
        <v>6284600</v>
      </c>
      <c r="J117" s="157">
        <v>6786948.7999999998</v>
      </c>
      <c r="K117" s="160" cm="1">
        <f t="array" ref="K117">_xlfn.NORM.S.INV(0.99)*SQRT(MMULT(MMULT(H117:J117,$C$7:$E$9),TRANSPOSE(H117:J117)))</f>
        <v>301189.85943329072</v>
      </c>
    </row>
    <row r="118" spans="2:11" x14ac:dyDescent="0.15">
      <c r="B118" s="82">
        <v>44671</v>
      </c>
      <c r="C118" s="12">
        <v>1.3153567905292984E-3</v>
      </c>
      <c r="D118" s="12">
        <v>1.189031788400885E-2</v>
      </c>
      <c r="E118" s="63">
        <v>-8.3820351040424512E-3</v>
      </c>
      <c r="G118" s="48">
        <v>45041</v>
      </c>
      <c r="H118" s="156">
        <v>-3465600</v>
      </c>
      <c r="I118" s="258">
        <v>6237000</v>
      </c>
      <c r="J118" s="157">
        <v>7060671.2000000002</v>
      </c>
      <c r="K118" s="160" cm="1">
        <f t="array" ref="K118">_xlfn.NORM.S.INV(0.99)*SQRT(MMULT(MMULT(H118:J118,$C$7:$E$9),TRANSPOSE(H118:J118)))</f>
        <v>304280.92625799892</v>
      </c>
    </row>
    <row r="119" spans="2:11" x14ac:dyDescent="0.15">
      <c r="B119" s="82">
        <v>44672</v>
      </c>
      <c r="C119" s="12">
        <v>7.2249589490969157E-3</v>
      </c>
      <c r="D119" s="12">
        <v>6.4748201438848962E-3</v>
      </c>
      <c r="E119" s="63">
        <v>-1.3895927396162522E-3</v>
      </c>
      <c r="G119" s="48">
        <v>45042</v>
      </c>
      <c r="H119" s="156">
        <v>-3451200</v>
      </c>
      <c r="I119" s="258">
        <v>6224400</v>
      </c>
      <c r="J119" s="157">
        <v>6949969.5999999996</v>
      </c>
      <c r="K119" s="160" cm="1">
        <f t="array" ref="K119">_xlfn.NORM.S.INV(0.99)*SQRT(MMULT(MMULT(H119:J119,$C$7:$E$9),TRANSPOSE(H119:J119)))</f>
        <v>302023.6473804792</v>
      </c>
    </row>
    <row r="120" spans="2:11" x14ac:dyDescent="0.15">
      <c r="B120" s="82">
        <v>44673</v>
      </c>
      <c r="C120" s="12">
        <v>1.8584936419954179E-2</v>
      </c>
      <c r="D120" s="12">
        <v>-2.4541339051703637E-2</v>
      </c>
      <c r="E120" s="63">
        <v>-2.4351100191613018E-3</v>
      </c>
      <c r="G120" s="48">
        <v>45043</v>
      </c>
      <c r="H120" s="156">
        <v>-3411000</v>
      </c>
      <c r="I120" s="258">
        <v>6221600</v>
      </c>
      <c r="J120" s="157">
        <v>6926463.5999999996</v>
      </c>
      <c r="K120" s="160" cm="1">
        <f t="array" ref="K120">_xlfn.NORM.S.INV(0.99)*SQRT(MMULT(MMULT(H120:J120,$C$7:$E$9),TRANSPOSE(H120:J120)))</f>
        <v>301717.76368633041</v>
      </c>
    </row>
    <row r="121" spans="2:11" x14ac:dyDescent="0.15">
      <c r="B121" s="82">
        <v>44676</v>
      </c>
      <c r="C121" s="12">
        <v>7.2023047375160409E-3</v>
      </c>
      <c r="D121" s="12">
        <v>-3.6394723986321376E-2</v>
      </c>
      <c r="E121" s="63">
        <v>-1.2785365055590914E-3</v>
      </c>
      <c r="G121" s="48">
        <v>45044</v>
      </c>
      <c r="H121" s="156">
        <v>-3435600</v>
      </c>
      <c r="I121" s="258">
        <v>6280400</v>
      </c>
      <c r="J121" s="157">
        <v>6909782.7199999997</v>
      </c>
      <c r="K121" s="160" cm="1">
        <f t="array" ref="K121">_xlfn.NORM.S.INV(0.99)*SQRT(MMULT(MMULT(H121:J121,$C$7:$E$9),TRANSPOSE(H121:J121)))</f>
        <v>303184.52642426849</v>
      </c>
    </row>
    <row r="122" spans="2:11" x14ac:dyDescent="0.15">
      <c r="B122" s="82">
        <v>44677</v>
      </c>
      <c r="C122" s="12">
        <v>-1.7003019227713301E-2</v>
      </c>
      <c r="D122" s="12">
        <v>1.343472750316832E-2</v>
      </c>
      <c r="E122" s="63">
        <v>3.6079396038204425E-3</v>
      </c>
      <c r="G122" s="48">
        <v>45048</v>
      </c>
      <c r="H122" s="156">
        <v>-3436800</v>
      </c>
      <c r="I122" s="258">
        <v>6199200</v>
      </c>
      <c r="J122" s="157">
        <v>6992430.3999999994</v>
      </c>
      <c r="K122" s="160" cm="1">
        <f t="array" ref="K122">_xlfn.NORM.S.INV(0.99)*SQRT(MMULT(MMULT(H122:J122,$C$7:$E$9),TRANSPOSE(H122:J122)))</f>
        <v>302030.19394100696</v>
      </c>
    </row>
    <row r="123" spans="2:11" x14ac:dyDescent="0.15">
      <c r="B123" s="82">
        <v>44678</v>
      </c>
      <c r="C123" s="12">
        <v>1.1962495958616204E-2</v>
      </c>
      <c r="D123" s="12">
        <v>1.0005002501252136E-3</v>
      </c>
      <c r="E123" s="63">
        <v>6.7262544950879022E-3</v>
      </c>
      <c r="G123" s="48">
        <v>45049</v>
      </c>
      <c r="H123" s="156">
        <v>-3483600</v>
      </c>
      <c r="I123" s="258">
        <v>6269200</v>
      </c>
      <c r="J123" s="157">
        <v>7014419.2000000002</v>
      </c>
      <c r="K123" s="160" cm="1">
        <f t="array" ref="K123">_xlfn.NORM.S.INV(0.99)*SQRT(MMULT(MMULT(H123:J123,$C$7:$E$9),TRANSPOSE(H123:J123)))</f>
        <v>304412.1017009542</v>
      </c>
    </row>
    <row r="124" spans="2:11" x14ac:dyDescent="0.15">
      <c r="B124" s="82">
        <v>44679</v>
      </c>
      <c r="C124" s="12">
        <v>5.2715654952075752E-3</v>
      </c>
      <c r="D124" s="12">
        <v>1.0744627686156916E-2</v>
      </c>
      <c r="E124" s="63">
        <v>9.2152412781354442E-4</v>
      </c>
      <c r="G124" s="48">
        <v>45050</v>
      </c>
      <c r="H124" s="156">
        <v>-3468000</v>
      </c>
      <c r="I124" s="258">
        <v>6154400</v>
      </c>
      <c r="J124" s="157">
        <v>7028067.6000000006</v>
      </c>
      <c r="K124" s="160" cm="1">
        <f t="array" ref="K124">_xlfn.NORM.S.INV(0.99)*SQRT(MMULT(MMULT(H124:J124,$C$7:$E$9),TRANSPOSE(H124:J124)))</f>
        <v>301085.75715814071</v>
      </c>
    </row>
    <row r="125" spans="2:11" x14ac:dyDescent="0.15">
      <c r="B125" s="82">
        <v>44680</v>
      </c>
      <c r="C125" s="12">
        <v>1.1123470522802492E-3</v>
      </c>
      <c r="D125" s="12">
        <v>-7.1693448702102591E-3</v>
      </c>
      <c r="E125" s="63">
        <v>-4.3733461949377883E-3</v>
      </c>
      <c r="G125" s="48">
        <v>45051</v>
      </c>
      <c r="H125" s="156">
        <v>-3493800</v>
      </c>
      <c r="I125" s="258">
        <v>6214600</v>
      </c>
      <c r="J125" s="157">
        <v>7067495.1999999993</v>
      </c>
      <c r="K125" s="160" cm="1">
        <f t="array" ref="K125">_xlfn.NORM.S.INV(0.99)*SQRT(MMULT(MMULT(H125:J125,$C$7:$E$9),TRANSPOSE(H125:J125)))</f>
        <v>303556.93565702747</v>
      </c>
    </row>
    <row r="126" spans="2:11" x14ac:dyDescent="0.15">
      <c r="B126" s="82">
        <v>44683</v>
      </c>
      <c r="C126" s="12">
        <v>-1.5873015873015817E-3</v>
      </c>
      <c r="D126" s="12">
        <v>-1.1952191235059639E-2</v>
      </c>
      <c r="E126" s="63">
        <v>-1.0056579617960804E-2</v>
      </c>
      <c r="G126" s="48">
        <v>45054</v>
      </c>
      <c r="H126" s="156">
        <v>-3491400</v>
      </c>
      <c r="I126" s="258">
        <v>6287399.9999999991</v>
      </c>
      <c r="J126" s="157">
        <v>7105407.1999999993</v>
      </c>
      <c r="K126" s="160" cm="1">
        <f t="array" ref="K126">_xlfn.NORM.S.INV(0.99)*SQRT(MMULT(MMULT(H126:J126,$C$7:$E$9),TRANSPOSE(H126:J126)))</f>
        <v>306535.35420662694</v>
      </c>
    </row>
    <row r="127" spans="2:11" x14ac:dyDescent="0.15">
      <c r="B127" s="82">
        <v>44684</v>
      </c>
      <c r="C127" s="12">
        <v>-3.9745627980921627E-3</v>
      </c>
      <c r="D127" s="12">
        <v>1.3104838709677491E-2</v>
      </c>
      <c r="E127" s="63">
        <v>2.45204721857184E-3</v>
      </c>
      <c r="G127" s="48">
        <v>45055</v>
      </c>
      <c r="H127" s="156">
        <v>-3492600</v>
      </c>
      <c r="I127" s="258">
        <v>6381200</v>
      </c>
      <c r="J127" s="157">
        <v>7086450.7999999998</v>
      </c>
      <c r="K127" s="160" cm="1">
        <f t="array" ref="K127">_xlfn.NORM.S.INV(0.99)*SQRT(MMULT(MMULT(H127:J127,$C$7:$E$9),TRANSPOSE(H127:J127)))</f>
        <v>309178.99534850568</v>
      </c>
    </row>
    <row r="128" spans="2:11" x14ac:dyDescent="0.15">
      <c r="B128" s="82">
        <v>44685</v>
      </c>
      <c r="C128" s="12">
        <v>-1.053471667996797E-2</v>
      </c>
      <c r="D128" s="12">
        <v>-7.4626865671645337E-4</v>
      </c>
      <c r="E128" s="63">
        <v>-6.290069528612996E-3</v>
      </c>
      <c r="G128" s="48">
        <v>45056</v>
      </c>
      <c r="H128" s="156">
        <v>-3437400</v>
      </c>
      <c r="I128" s="258">
        <v>6232800</v>
      </c>
      <c r="J128" s="157">
        <v>6971200</v>
      </c>
      <c r="K128" s="160" cm="1">
        <f t="array" ref="K128">_xlfn.NORM.S.INV(0.99)*SQRT(MMULT(MMULT(H128:J128,$C$7:$E$9),TRANSPOSE(H128:J128)))</f>
        <v>302724.36239407037</v>
      </c>
    </row>
    <row r="129" spans="2:11" x14ac:dyDescent="0.15">
      <c r="B129" s="82">
        <v>44686</v>
      </c>
      <c r="C129" s="12">
        <v>6.6139699951603959E-3</v>
      </c>
      <c r="D129" s="12">
        <v>-3.2362459546925626E-2</v>
      </c>
      <c r="E129" s="63">
        <v>-9.3771492649963317E-4</v>
      </c>
      <c r="G129" s="48">
        <v>45057</v>
      </c>
      <c r="H129" s="156">
        <v>-3455400</v>
      </c>
      <c r="I129" s="258">
        <v>6262200</v>
      </c>
      <c r="J129" s="157">
        <v>7019726.3999999994</v>
      </c>
      <c r="K129" s="160" cm="1">
        <f t="array" ref="K129">_xlfn.NORM.S.INV(0.99)*SQRT(MMULT(MMULT(H129:J129,$C$7:$E$9),TRANSPOSE(H129:J129)))</f>
        <v>304415.66387257562</v>
      </c>
    </row>
    <row r="130" spans="2:11" x14ac:dyDescent="0.15">
      <c r="B130" s="82">
        <v>44687</v>
      </c>
      <c r="C130" s="12">
        <v>-1.1538461538461497E-2</v>
      </c>
      <c r="D130" s="12">
        <v>5.402624131721101E-3</v>
      </c>
      <c r="E130" s="63">
        <v>-6.570413012775056E-3</v>
      </c>
      <c r="G130" s="48">
        <v>45058</v>
      </c>
      <c r="H130" s="156">
        <v>-3449400</v>
      </c>
      <c r="I130" s="258">
        <v>6300000</v>
      </c>
      <c r="J130" s="157">
        <v>7015935.2000000002</v>
      </c>
      <c r="K130" s="160" cm="1">
        <f t="array" ref="K130">_xlfn.NORM.S.INV(0.99)*SQRT(MMULT(MMULT(H130:J130,$C$7:$E$9),TRANSPOSE(H130:J130)))</f>
        <v>305579.71457553579</v>
      </c>
    </row>
    <row r="131" spans="2:11" x14ac:dyDescent="0.15">
      <c r="B131" s="82">
        <v>44690</v>
      </c>
      <c r="C131" s="12">
        <v>-2.4156939040207548E-2</v>
      </c>
      <c r="D131" s="12">
        <v>-2.5588536335722223E-3</v>
      </c>
      <c r="E131" s="63">
        <v>-1.5235724063250244E-2</v>
      </c>
      <c r="G131" s="48">
        <v>45061</v>
      </c>
      <c r="H131" s="156">
        <v>-3445800</v>
      </c>
      <c r="I131" s="258">
        <v>6284600</v>
      </c>
      <c r="J131" s="157">
        <v>7012902.4000000004</v>
      </c>
      <c r="K131" s="160" cm="1">
        <f t="array" ref="K131">_xlfn.NORM.S.INV(0.99)*SQRT(MMULT(MMULT(H131:J131,$C$7:$E$9),TRANSPOSE(H131:J131)))</f>
        <v>305054.66840831214</v>
      </c>
    </row>
    <row r="132" spans="2:11" x14ac:dyDescent="0.15">
      <c r="B132" s="82">
        <v>44691</v>
      </c>
      <c r="C132" s="12">
        <v>-3.4889516530984821E-3</v>
      </c>
      <c r="D132" s="12">
        <v>2.4114930733709627E-2</v>
      </c>
      <c r="E132" s="63">
        <v>6.3565705293477937E-3</v>
      </c>
      <c r="G132" s="48">
        <v>45062</v>
      </c>
      <c r="H132" s="156">
        <v>-3433800</v>
      </c>
      <c r="I132" s="258">
        <v>6249600</v>
      </c>
      <c r="J132" s="157">
        <v>7013660.7999999998</v>
      </c>
      <c r="K132" s="160" cm="1">
        <f t="array" ref="K132">_xlfn.NORM.S.INV(0.99)*SQRT(MMULT(MMULT(H132:J132,$C$7:$E$9),TRANSPOSE(H132:J132)))</f>
        <v>304013.56762295385</v>
      </c>
    </row>
    <row r="133" spans="2:11" x14ac:dyDescent="0.15">
      <c r="B133" s="82">
        <v>44692</v>
      </c>
      <c r="C133" s="12">
        <v>1.5171723907969392E-2</v>
      </c>
      <c r="D133" s="12">
        <v>1.1523046092184464E-2</v>
      </c>
      <c r="E133" s="63">
        <v>9.5339788905286493E-3</v>
      </c>
      <c r="G133" s="48">
        <v>45063</v>
      </c>
      <c r="H133" s="156">
        <v>-3398400</v>
      </c>
      <c r="I133" s="258">
        <v>6258000</v>
      </c>
      <c r="J133" s="157">
        <v>6904475.2000000002</v>
      </c>
      <c r="K133" s="160" cm="1">
        <f t="array" ref="K133">_xlfn.NORM.S.INV(0.99)*SQRT(MMULT(MMULT(H133:J133,$C$7:$E$9),TRANSPOSE(H133:J133)))</f>
        <v>302556.06974666141</v>
      </c>
    </row>
    <row r="134" spans="2:11" x14ac:dyDescent="0.15">
      <c r="B134" s="82">
        <v>44693</v>
      </c>
      <c r="C134" s="12">
        <v>-4.9269173920185594E-4</v>
      </c>
      <c r="D134" s="12">
        <v>5.6958890539871021E-3</v>
      </c>
      <c r="E134" s="63">
        <v>5.6663892468389321E-3</v>
      </c>
      <c r="G134" s="48">
        <v>45065</v>
      </c>
      <c r="H134" s="156">
        <v>-3414600</v>
      </c>
      <c r="I134" s="258">
        <v>6420400</v>
      </c>
      <c r="J134" s="157">
        <v>6862772</v>
      </c>
      <c r="K134" s="160" cm="1">
        <f t="array" ref="K134">_xlfn.NORM.S.INV(0.99)*SQRT(MMULT(MMULT(H134:J134,$C$7:$E$9),TRANSPOSE(H134:J134)))</f>
        <v>306954.83343177201</v>
      </c>
    </row>
    <row r="135" spans="2:11" x14ac:dyDescent="0.15">
      <c r="B135" s="82">
        <v>44694</v>
      </c>
      <c r="C135" s="12">
        <v>6.7367729214591332E-3</v>
      </c>
      <c r="D135" s="12">
        <v>3.9399162767792539E-3</v>
      </c>
      <c r="E135" s="63">
        <v>1.3734048034242274E-2</v>
      </c>
      <c r="G135" s="48">
        <v>45068</v>
      </c>
      <c r="H135" s="156">
        <v>-3388800</v>
      </c>
      <c r="I135" s="258">
        <v>6381200</v>
      </c>
      <c r="J135" s="157">
        <v>6918123.2000000002</v>
      </c>
      <c r="K135" s="160" cm="1">
        <f t="array" ref="K135">_xlfn.NORM.S.INV(0.99)*SQRT(MMULT(MMULT(H135:J135,$C$7:$E$9),TRANSPOSE(H135:J135)))</f>
        <v>306772.28499796131</v>
      </c>
    </row>
    <row r="136" spans="2:11" x14ac:dyDescent="0.15">
      <c r="B136" s="82">
        <v>44697</v>
      </c>
      <c r="C136" s="12">
        <v>6.3652684837602891E-3</v>
      </c>
      <c r="D136" s="12">
        <v>-4.905567819475376E-4</v>
      </c>
      <c r="E136" s="63">
        <v>1.3547930564833832E-2</v>
      </c>
      <c r="G136" s="48">
        <v>45069</v>
      </c>
      <c r="H136" s="156">
        <v>-3372600</v>
      </c>
      <c r="I136" s="258">
        <v>6448400</v>
      </c>
      <c r="J136" s="157">
        <v>6885518.7999999998</v>
      </c>
      <c r="K136" s="160" cm="1">
        <f t="array" ref="K136">_xlfn.NORM.S.INV(0.99)*SQRT(MMULT(MMULT(H136:J136,$C$7:$E$9),TRANSPOSE(H136:J136)))</f>
        <v>308445.51283973851</v>
      </c>
    </row>
    <row r="137" spans="2:11" x14ac:dyDescent="0.15">
      <c r="B137" s="82">
        <v>44698</v>
      </c>
      <c r="C137" s="12">
        <v>-5.8384690236782388E-3</v>
      </c>
      <c r="D137" s="12">
        <v>1.6687116564417126E-2</v>
      </c>
      <c r="E137" s="63">
        <v>-1.3709218474258211E-3</v>
      </c>
      <c r="G137" s="48">
        <v>45070</v>
      </c>
      <c r="H137" s="156">
        <v>-3366600</v>
      </c>
      <c r="I137" s="258">
        <v>6318200</v>
      </c>
      <c r="J137" s="157">
        <v>6868837.6000000006</v>
      </c>
      <c r="K137" s="160" cm="1">
        <f t="array" ref="K137">_xlfn.NORM.S.INV(0.99)*SQRT(MMULT(MMULT(H137:J137,$C$7:$E$9),TRANSPOSE(H137:J137)))</f>
        <v>304016.28963891917</v>
      </c>
    </row>
    <row r="138" spans="2:11" x14ac:dyDescent="0.15">
      <c r="B138" s="82">
        <v>44699</v>
      </c>
      <c r="C138" s="12">
        <v>-2.6264274061990167E-2</v>
      </c>
      <c r="D138" s="12">
        <v>-1.1344436398744828E-2</v>
      </c>
      <c r="E138" s="63">
        <v>-4.6906505553934164E-3</v>
      </c>
      <c r="G138" s="48">
        <v>45071</v>
      </c>
      <c r="H138" s="156">
        <v>-3339000</v>
      </c>
      <c r="I138" s="258">
        <v>6308400</v>
      </c>
      <c r="J138" s="157">
        <v>6714159.2000000002</v>
      </c>
      <c r="K138" s="160" cm="1">
        <f t="array" ref="K138">_xlfn.NORM.S.INV(0.99)*SQRT(MMULT(MMULT(H138:J138,$C$7:$E$9),TRANSPOSE(H138:J138)))</f>
        <v>301183.44204485655</v>
      </c>
    </row>
    <row r="139" spans="2:11" x14ac:dyDescent="0.15">
      <c r="B139" s="82">
        <v>44700</v>
      </c>
      <c r="C139" s="12">
        <v>-5.025967498743511E-2</v>
      </c>
      <c r="D139" s="12">
        <v>-3.5156249999999889E-2</v>
      </c>
      <c r="E139" s="63">
        <v>-1.5057380796745901E-2</v>
      </c>
      <c r="G139" s="48">
        <v>45072</v>
      </c>
      <c r="H139" s="156">
        <v>-3361800</v>
      </c>
      <c r="I139" s="258">
        <v>6393800</v>
      </c>
      <c r="J139" s="157">
        <v>6741455.2000000002</v>
      </c>
      <c r="K139" s="160" cm="1">
        <f t="array" ref="K139">_xlfn.NORM.S.INV(0.99)*SQRT(MMULT(MMULT(H139:J139,$C$7:$E$9),TRANSPOSE(H139:J139)))</f>
        <v>304284.67649695917</v>
      </c>
    </row>
    <row r="140" spans="2:11" x14ac:dyDescent="0.15">
      <c r="B140" s="82">
        <v>44701</v>
      </c>
      <c r="C140" s="12">
        <v>-1.5875815840535878E-3</v>
      </c>
      <c r="D140" s="12">
        <v>-1.0121457489880026E-3</v>
      </c>
      <c r="E140" s="63">
        <v>1.1786550236836613E-2</v>
      </c>
      <c r="G140" s="48">
        <v>45076</v>
      </c>
      <c r="H140" s="156">
        <v>-3250200</v>
      </c>
      <c r="I140" s="258">
        <v>6437200</v>
      </c>
      <c r="J140" s="157">
        <v>6598148</v>
      </c>
      <c r="K140" s="160" cm="1">
        <f t="array" ref="K140">_xlfn.NORM.S.INV(0.99)*SQRT(MMULT(MMULT(H140:J140,$C$7:$E$9),TRANSPOSE(H140:J140)))</f>
        <v>303799.3708628348</v>
      </c>
    </row>
    <row r="141" spans="2:11" x14ac:dyDescent="0.15">
      <c r="B141" s="82">
        <v>44704</v>
      </c>
      <c r="C141" s="12">
        <v>1.2897526501766787E-2</v>
      </c>
      <c r="D141" s="12">
        <v>7.8520770010133134E-3</v>
      </c>
      <c r="E141" s="63">
        <v>1.130339247806722E-2</v>
      </c>
      <c r="G141" s="48">
        <v>45077</v>
      </c>
      <c r="H141" s="156">
        <v>-3237000</v>
      </c>
      <c r="I141" s="258">
        <v>6385400</v>
      </c>
      <c r="J141" s="157">
        <v>6608764</v>
      </c>
      <c r="K141" s="160" cm="1">
        <f t="array" ref="K141">_xlfn.NORM.S.INV(0.99)*SQRT(MMULT(MMULT(H141:J141,$C$7:$E$9),TRANSPOSE(H141:J141)))</f>
        <v>302368.13990751468</v>
      </c>
    </row>
    <row r="142" spans="2:11" x14ac:dyDescent="0.15">
      <c r="B142" s="82">
        <v>44705</v>
      </c>
      <c r="C142" s="12">
        <v>6.9771498342929839E-4</v>
      </c>
      <c r="D142" s="12">
        <v>-1.1058054787634997E-2</v>
      </c>
      <c r="E142" s="63">
        <v>0</v>
      </c>
      <c r="G142" s="48">
        <v>45078</v>
      </c>
      <c r="H142" s="156">
        <v>-3263400</v>
      </c>
      <c r="I142" s="258">
        <v>6494600</v>
      </c>
      <c r="J142" s="157">
        <v>6677004.7999999998</v>
      </c>
      <c r="K142" s="160" cm="1">
        <f t="array" ref="K142">_xlfn.NORM.S.INV(0.99)*SQRT(MMULT(MMULT(H142:J142,$C$7:$E$9),TRANSPOSE(H142:J142)))</f>
        <v>306924.51533279166</v>
      </c>
    </row>
    <row r="143" spans="2:11" x14ac:dyDescent="0.15">
      <c r="B143" s="82">
        <v>44706</v>
      </c>
      <c r="C143" s="12">
        <v>-4.3576782290395411E-3</v>
      </c>
      <c r="D143" s="12">
        <v>3.0495552731892861E-3</v>
      </c>
      <c r="E143" s="63">
        <v>1.5967047883094221E-3</v>
      </c>
      <c r="G143" s="48">
        <v>45079</v>
      </c>
      <c r="H143" s="156">
        <v>-3288000</v>
      </c>
      <c r="I143" s="258">
        <v>6524000</v>
      </c>
      <c r="J143" s="157">
        <v>6776333.6000000006</v>
      </c>
      <c r="K143" s="160" cm="1">
        <f t="array" ref="K143">_xlfn.NORM.S.INV(0.99)*SQRT(MMULT(MMULT(H143:J143,$C$7:$E$9),TRANSPOSE(H143:J143)))</f>
        <v>309436.31572861067</v>
      </c>
    </row>
    <row r="144" spans="2:11" x14ac:dyDescent="0.15">
      <c r="B144" s="82">
        <v>44708</v>
      </c>
      <c r="C144" s="12">
        <v>2.0483193277310852E-2</v>
      </c>
      <c r="D144" s="12">
        <v>1.7988345578920706E-2</v>
      </c>
      <c r="E144" s="63">
        <v>-7.9707969319189331E-3</v>
      </c>
      <c r="G144" s="48">
        <v>45082</v>
      </c>
      <c r="H144" s="156">
        <v>-3263400</v>
      </c>
      <c r="I144" s="258">
        <v>6459600</v>
      </c>
      <c r="J144" s="157">
        <v>6852915.2000000002</v>
      </c>
      <c r="K144" s="160" cm="1">
        <f t="array" ref="K144">_xlfn.NORM.S.INV(0.99)*SQRT(MMULT(MMULT(H144:J144,$C$7:$E$9),TRANSPOSE(H144:J144)))</f>
        <v>308792.26252565451</v>
      </c>
    </row>
    <row r="145" spans="2:11" x14ac:dyDescent="0.15">
      <c r="B145" s="82">
        <v>44712</v>
      </c>
      <c r="C145" s="12">
        <v>3.6026762738035067E-3</v>
      </c>
      <c r="D145" s="12">
        <v>-1.7919362867098054E-2</v>
      </c>
      <c r="E145" s="63">
        <v>-2.9844387249666759E-3</v>
      </c>
      <c r="G145" s="48">
        <v>45083</v>
      </c>
      <c r="H145" s="156">
        <v>-3274800</v>
      </c>
      <c r="I145" s="258">
        <v>6470800</v>
      </c>
      <c r="J145" s="157">
        <v>6863530.3999999994</v>
      </c>
      <c r="K145" s="160" cm="1">
        <f t="array" ref="K145">_xlfn.NORM.S.INV(0.99)*SQRT(MMULT(MMULT(H145:J145,$C$7:$E$9),TRANSPOSE(H145:J145)))</f>
        <v>309276.65518087958</v>
      </c>
    </row>
    <row r="146" spans="2:11" x14ac:dyDescent="0.15">
      <c r="B146" s="82">
        <v>44713</v>
      </c>
      <c r="C146" s="12">
        <v>-1.6410256410256396E-2</v>
      </c>
      <c r="D146" s="12">
        <v>-1.0136847440445962E-2</v>
      </c>
      <c r="E146" s="63">
        <v>-7.8285861645540633E-3</v>
      </c>
      <c r="G146" s="48">
        <v>45084</v>
      </c>
      <c r="H146" s="156">
        <v>-3234600</v>
      </c>
      <c r="I146" s="258">
        <v>6388200</v>
      </c>
      <c r="J146" s="157">
        <v>6786190.8000000007</v>
      </c>
      <c r="K146" s="160" cm="1">
        <f t="array" ref="K146">_xlfn.NORM.S.INV(0.99)*SQRT(MMULT(MMULT(H146:J146,$C$7:$E$9),TRANSPOSE(H146:J146)))</f>
        <v>305496.89307101117</v>
      </c>
    </row>
    <row r="147" spans="2:11" x14ac:dyDescent="0.15">
      <c r="B147" s="82">
        <v>44714</v>
      </c>
      <c r="C147" s="12">
        <v>-2.9544664581161451E-3</v>
      </c>
      <c r="D147" s="12">
        <v>4.0962621607782967E-3</v>
      </c>
      <c r="E147" s="63">
        <v>-6.7301071782911448E-3</v>
      </c>
      <c r="G147" s="48">
        <v>45085</v>
      </c>
      <c r="H147" s="156">
        <v>-3210000</v>
      </c>
      <c r="I147" s="258">
        <v>6279000</v>
      </c>
      <c r="J147" s="157">
        <v>6852156.7999999998</v>
      </c>
      <c r="K147" s="160" cm="1">
        <f t="array" ref="K147">_xlfn.NORM.S.INV(0.99)*SQRT(MMULT(MMULT(H147:J147,$C$7:$E$9),TRANSPOSE(H147:J147)))</f>
        <v>303259.80957158911</v>
      </c>
    </row>
    <row r="148" spans="2:11" x14ac:dyDescent="0.15">
      <c r="B148" s="82">
        <v>44715</v>
      </c>
      <c r="C148" s="12">
        <v>1.394457033292662E-3</v>
      </c>
      <c r="D148" s="12">
        <v>2.5497195308517018E-3</v>
      </c>
      <c r="E148" s="63">
        <v>2.6868891052742594E-3</v>
      </c>
      <c r="G148" s="48">
        <v>45086</v>
      </c>
      <c r="H148" s="156">
        <v>-3214800</v>
      </c>
      <c r="I148" s="258">
        <v>6169800</v>
      </c>
      <c r="J148" s="157">
        <v>6836992</v>
      </c>
      <c r="K148" s="160" cm="1">
        <f t="array" ref="K148">_xlfn.NORM.S.INV(0.99)*SQRT(MMULT(MMULT(H148:J148,$C$7:$E$9),TRANSPOSE(H148:J148)))</f>
        <v>299484.01104535849</v>
      </c>
    </row>
    <row r="149" spans="2:11" x14ac:dyDescent="0.15">
      <c r="B149" s="82">
        <v>44719</v>
      </c>
      <c r="C149" s="12">
        <v>-9.2254134029591262E-3</v>
      </c>
      <c r="D149" s="12">
        <v>1.8565615462868612E-2</v>
      </c>
      <c r="E149" s="63">
        <v>1.1649806592557432E-3</v>
      </c>
      <c r="G149" s="48">
        <v>45089</v>
      </c>
      <c r="H149" s="156">
        <v>-3214800</v>
      </c>
      <c r="I149" s="258">
        <v>6186600</v>
      </c>
      <c r="J149" s="157">
        <v>6887793.5999999996</v>
      </c>
      <c r="K149" s="160" cm="1">
        <f t="array" ref="K149">_xlfn.NORM.S.INV(0.99)*SQRT(MMULT(MMULT(H149:J149,$C$7:$E$9),TRANSPOSE(H149:J149)))</f>
        <v>300907.02112440643</v>
      </c>
    </row>
    <row r="150" spans="2:11" x14ac:dyDescent="0.15">
      <c r="B150" s="82">
        <v>44720</v>
      </c>
      <c r="C150" s="12">
        <v>-1.2825017568517283E-2</v>
      </c>
      <c r="D150" s="12">
        <v>-1.6229712858926271E-2</v>
      </c>
      <c r="E150" s="63">
        <v>-1.7454989799096099E-3</v>
      </c>
      <c r="G150" s="48">
        <v>45090</v>
      </c>
      <c r="H150" s="156">
        <v>-3199200</v>
      </c>
      <c r="I150" s="258">
        <v>6192200</v>
      </c>
      <c r="J150" s="157">
        <v>6823344</v>
      </c>
      <c r="K150" s="160" cm="1">
        <f t="array" ref="K150">_xlfn.NORM.S.INV(0.99)*SQRT(MMULT(MMULT(H150:J150,$C$7:$E$9),TRANSPOSE(H150:J150)))</f>
        <v>300040.78128252679</v>
      </c>
    </row>
    <row r="151" spans="2:11" x14ac:dyDescent="0.15">
      <c r="B151" s="82">
        <v>44721</v>
      </c>
      <c r="C151" s="12">
        <v>-1.6373020110339809E-2</v>
      </c>
      <c r="D151" s="12">
        <v>1.0152284263960087E-3</v>
      </c>
      <c r="E151" s="63">
        <v>-5.2460222185048977E-3</v>
      </c>
      <c r="G151" s="48">
        <v>45091</v>
      </c>
      <c r="H151" s="156">
        <v>-3195600</v>
      </c>
      <c r="I151" s="258">
        <v>6192200</v>
      </c>
      <c r="J151" s="157">
        <v>6798322.7199999997</v>
      </c>
      <c r="K151" s="160" cm="1">
        <f t="array" ref="K151">_xlfn.NORM.S.INV(0.99)*SQRT(MMULT(MMULT(H151:J151,$C$7:$E$9),TRANSPOSE(H151:J151)))</f>
        <v>299623.66665611713</v>
      </c>
    </row>
    <row r="152" spans="2:11" x14ac:dyDescent="0.15">
      <c r="B152" s="82">
        <v>44722</v>
      </c>
      <c r="C152" s="12">
        <v>-3.9804595621495409E-3</v>
      </c>
      <c r="D152" s="12">
        <v>-2.33265720081135E-2</v>
      </c>
      <c r="E152" s="63">
        <v>-1.6524074347243456E-2</v>
      </c>
      <c r="G152" s="48">
        <v>45092</v>
      </c>
      <c r="H152" s="156">
        <v>-3237600</v>
      </c>
      <c r="I152" s="258">
        <v>6178200</v>
      </c>
      <c r="J152" s="157">
        <v>6852156.7999999998</v>
      </c>
      <c r="K152" s="160" cm="1">
        <f t="array" ref="K152">_xlfn.NORM.S.INV(0.99)*SQRT(MMULT(MMULT(H152:J152,$C$7:$E$9),TRANSPOSE(H152:J152)))</f>
        <v>299899.72703552287</v>
      </c>
    </row>
    <row r="153" spans="2:11" x14ac:dyDescent="0.15">
      <c r="B153" s="82">
        <v>44725</v>
      </c>
      <c r="C153" s="12">
        <v>5.8128973660309669E-3</v>
      </c>
      <c r="D153" s="12">
        <v>-1.5576323987538943E-2</v>
      </c>
      <c r="E153" s="63">
        <v>-1.3584380253417239E-2</v>
      </c>
      <c r="G153" s="48">
        <v>45093</v>
      </c>
      <c r="H153" s="156">
        <v>-3241800</v>
      </c>
      <c r="I153" s="258">
        <v>6182399.9999999991</v>
      </c>
      <c r="J153" s="157">
        <v>6881728.7999999998</v>
      </c>
      <c r="K153" s="160" cm="1">
        <f t="array" ref="K153">_xlfn.NORM.S.INV(0.99)*SQRT(MMULT(MMULT(H153:J153,$C$7:$E$9),TRANSPOSE(H153:J153)))</f>
        <v>300528.32766787044</v>
      </c>
    </row>
    <row r="154" spans="2:11" x14ac:dyDescent="0.15">
      <c r="B154" s="82">
        <v>44726</v>
      </c>
      <c r="C154" s="12">
        <v>-1.9143940762145428E-2</v>
      </c>
      <c r="D154" s="12">
        <v>2.1097046413500742E-3</v>
      </c>
      <c r="E154" s="63">
        <v>-2.4885219165053707E-2</v>
      </c>
      <c r="G154" s="48">
        <v>45097</v>
      </c>
      <c r="H154" s="156">
        <v>-3220800</v>
      </c>
      <c r="I154" s="258">
        <v>6134800</v>
      </c>
      <c r="J154" s="157">
        <v>6874146.3999999994</v>
      </c>
      <c r="K154" s="160" cm="1">
        <f t="array" ref="K154">_xlfn.NORM.S.INV(0.99)*SQRT(MMULT(MMULT(H154:J154,$C$7:$E$9),TRANSPOSE(H154:J154)))</f>
        <v>298988.64138512651</v>
      </c>
    </row>
    <row r="155" spans="2:11" x14ac:dyDescent="0.15">
      <c r="B155" s="82">
        <v>44727</v>
      </c>
      <c r="C155" s="12">
        <v>-7.9175105873687812E-3</v>
      </c>
      <c r="D155" s="12">
        <v>1.8157894736842151E-2</v>
      </c>
      <c r="E155" s="63">
        <v>4.2121006036537345E-3</v>
      </c>
      <c r="G155" s="48">
        <v>45098</v>
      </c>
      <c r="H155" s="156">
        <v>-3243000</v>
      </c>
      <c r="I155" s="258">
        <v>6106800</v>
      </c>
      <c r="J155" s="157">
        <v>6863530.3999999994</v>
      </c>
      <c r="K155" s="160" cm="1">
        <f t="array" ref="K155">_xlfn.NORM.S.INV(0.99)*SQRT(MMULT(MMULT(H155:J155,$C$7:$E$9),TRANSPOSE(H155:J155)))</f>
        <v>297799.27402018302</v>
      </c>
    </row>
    <row r="156" spans="2:11" x14ac:dyDescent="0.15">
      <c r="B156" s="82">
        <v>44728</v>
      </c>
      <c r="C156" s="12">
        <v>-1.1692650334075738E-2</v>
      </c>
      <c r="D156" s="12">
        <v>-4.7040578960971802E-2</v>
      </c>
      <c r="E156" s="63">
        <v>-2.2822662877424071E-2</v>
      </c>
      <c r="G156" s="48">
        <v>45099</v>
      </c>
      <c r="H156" s="156">
        <v>-3245400</v>
      </c>
      <c r="I156" s="258">
        <v>6140400</v>
      </c>
      <c r="J156" s="157">
        <v>6828652</v>
      </c>
      <c r="K156" s="160" cm="1">
        <f t="array" ref="K156">_xlfn.NORM.S.INV(0.99)*SQRT(MMULT(MMULT(H156:J156,$C$7:$E$9),TRANSPOSE(H156:J156)))</f>
        <v>298246.10242714861</v>
      </c>
    </row>
    <row r="157" spans="2:11" x14ac:dyDescent="0.15">
      <c r="B157" s="82">
        <v>44729</v>
      </c>
      <c r="C157" s="12">
        <v>9.3896713615015948E-4</v>
      </c>
      <c r="D157" s="12">
        <v>1.3561160835369179E-3</v>
      </c>
      <c r="E157" s="63">
        <v>-2.9036451742666669E-3</v>
      </c>
      <c r="G157" s="48">
        <v>45100</v>
      </c>
      <c r="H157" s="156">
        <v>-3263400</v>
      </c>
      <c r="I157" s="258">
        <v>6195000</v>
      </c>
      <c r="J157" s="157">
        <v>6876420.7999999998</v>
      </c>
      <c r="K157" s="160" cm="1">
        <f t="array" ref="K157">_xlfn.NORM.S.INV(0.99)*SQRT(MMULT(MMULT(H157:J157,$C$7:$E$9),TRANSPOSE(H157:J157)))</f>
        <v>300727.11999294197</v>
      </c>
    </row>
    <row r="158" spans="2:11" x14ac:dyDescent="0.15">
      <c r="B158" s="82">
        <v>44733</v>
      </c>
      <c r="C158" s="12">
        <v>7.1294559099437382E-3</v>
      </c>
      <c r="D158" s="12">
        <v>5.4171180931743557E-3</v>
      </c>
      <c r="E158" s="63">
        <v>-1.7726557481029248E-3</v>
      </c>
      <c r="G158" s="48">
        <v>45103</v>
      </c>
      <c r="H158" s="156">
        <v>-3240000</v>
      </c>
      <c r="I158" s="258">
        <v>6162800</v>
      </c>
      <c r="J158" s="157">
        <v>6742213.1200000001</v>
      </c>
      <c r="K158" s="160" cm="1">
        <f t="array" ref="K158">_xlfn.NORM.S.INV(0.99)*SQRT(MMULT(MMULT(H158:J158,$C$7:$E$9),TRANSPOSE(H158:J158)))</f>
        <v>297485.401597736</v>
      </c>
    </row>
    <row r="159" spans="2:11" x14ac:dyDescent="0.15">
      <c r="B159" s="82">
        <v>44734</v>
      </c>
      <c r="C159" s="12">
        <v>1.8256333830104277E-2</v>
      </c>
      <c r="D159" s="12">
        <v>-2.9633620689655249E-3</v>
      </c>
      <c r="E159" s="63">
        <v>-3.2978063314803574E-3</v>
      </c>
      <c r="G159" s="48">
        <v>45104</v>
      </c>
      <c r="H159" s="156">
        <v>-3237000</v>
      </c>
      <c r="I159" s="258">
        <v>6259400</v>
      </c>
      <c r="J159" s="157">
        <v>6727048.3200000003</v>
      </c>
      <c r="K159" s="160" cm="1">
        <f t="array" ref="K159">_xlfn.NORM.S.INV(0.99)*SQRT(MMULT(MMULT(H159:J159,$C$7:$E$9),TRANSPOSE(H159:J159)))</f>
        <v>300331.09027891944</v>
      </c>
    </row>
    <row r="160" spans="2:11" x14ac:dyDescent="0.15">
      <c r="B160" s="82">
        <v>44735</v>
      </c>
      <c r="C160" s="12">
        <v>-7.6838638858396369E-3</v>
      </c>
      <c r="D160" s="12">
        <v>-1.4320453931369936E-2</v>
      </c>
      <c r="E160" s="63">
        <v>-4.4539632041843413E-3</v>
      </c>
      <c r="G160" s="48">
        <v>45105</v>
      </c>
      <c r="H160" s="156">
        <v>-3209400</v>
      </c>
      <c r="I160" s="258">
        <v>6235600</v>
      </c>
      <c r="J160" s="157">
        <v>6712642.3999999994</v>
      </c>
      <c r="K160" s="160" cm="1">
        <f t="array" ref="K160">_xlfn.NORM.S.INV(0.99)*SQRT(MMULT(MMULT(H160:J160,$C$7:$E$9),TRANSPOSE(H160:J160)))</f>
        <v>299458.53148573107</v>
      </c>
    </row>
    <row r="161" spans="2:11" x14ac:dyDescent="0.15">
      <c r="B161" s="82">
        <v>44736</v>
      </c>
      <c r="C161" s="12">
        <v>2.912979351032452E-2</v>
      </c>
      <c r="D161" s="12">
        <v>2.9605263157894912E-2</v>
      </c>
      <c r="E161" s="63">
        <v>3.0295322309013661E-2</v>
      </c>
      <c r="G161" s="48">
        <v>45106</v>
      </c>
      <c r="H161" s="156">
        <v>-3207600</v>
      </c>
      <c r="I161" s="258">
        <v>6280400</v>
      </c>
      <c r="J161" s="157">
        <v>6758135.9999999991</v>
      </c>
      <c r="K161" s="160" cm="1">
        <f t="array" ref="K161">_xlfn.NORM.S.INV(0.99)*SQRT(MMULT(MMULT(H161:J161,$C$7:$E$9),TRANSPOSE(H161:J161)))</f>
        <v>301689.15433236613</v>
      </c>
    </row>
    <row r="162" spans="2:11" x14ac:dyDescent="0.15">
      <c r="B162" s="82">
        <v>44739</v>
      </c>
      <c r="C162" s="12">
        <v>8.4199211752060688E-3</v>
      </c>
      <c r="D162" s="12">
        <v>-7.1884984025559762E-3</v>
      </c>
      <c r="E162" s="63">
        <v>1.7865997556813618E-2</v>
      </c>
      <c r="G162" s="48">
        <v>45107</v>
      </c>
      <c r="H162" s="156">
        <v>-3228000</v>
      </c>
      <c r="I162" s="258">
        <v>6302800</v>
      </c>
      <c r="J162" s="157">
        <v>6824102.4000000004</v>
      </c>
      <c r="K162" s="160" cm="1">
        <f t="array" ref="K162">_xlfn.NORM.S.INV(0.99)*SQRT(MMULT(MMULT(H162:J162,$C$7:$E$9),TRANSPOSE(H162:J162)))</f>
        <v>303442.63544094464</v>
      </c>
    </row>
    <row r="163" spans="2:11" x14ac:dyDescent="0.15">
      <c r="B163" s="82">
        <v>44740</v>
      </c>
      <c r="C163" s="12">
        <v>-1.7232190442352135E-2</v>
      </c>
      <c r="D163" s="12">
        <v>9.6540627514078992E-3</v>
      </c>
      <c r="E163" s="63">
        <v>-1.0970350397379702E-2</v>
      </c>
      <c r="G163" s="48">
        <v>45110</v>
      </c>
      <c r="H163" s="156">
        <v>-3235200</v>
      </c>
      <c r="I163" s="258">
        <v>6332200</v>
      </c>
      <c r="J163" s="157">
        <v>6713400</v>
      </c>
      <c r="K163" s="160" cm="1">
        <f t="array" ref="K163">_xlfn.NORM.S.INV(0.99)*SQRT(MMULT(MMULT(H163:J163,$C$7:$E$9),TRANSPOSE(H163:J163)))</f>
        <v>302444.28777680214</v>
      </c>
    </row>
    <row r="164" spans="2:11" x14ac:dyDescent="0.15">
      <c r="B164" s="82">
        <v>44741</v>
      </c>
      <c r="C164" s="12">
        <v>1.5907447577729661E-2</v>
      </c>
      <c r="D164" s="12">
        <v>-1.0624169986719778E-2</v>
      </c>
      <c r="E164" s="63">
        <v>6.1622410532424787E-4</v>
      </c>
      <c r="G164" s="48">
        <v>45112</v>
      </c>
      <c r="H164" s="156">
        <v>-3207000</v>
      </c>
      <c r="I164" s="258">
        <v>6193600</v>
      </c>
      <c r="J164" s="157">
        <v>6745246</v>
      </c>
      <c r="K164" s="160" cm="1">
        <f t="array" ref="K164">_xlfn.NORM.S.INV(0.99)*SQRT(MMULT(MMULT(H164:J164,$C$7:$E$9),TRANSPOSE(H164:J164)))</f>
        <v>298688.78119140019</v>
      </c>
    </row>
    <row r="165" spans="2:11" x14ac:dyDescent="0.15">
      <c r="B165" s="82">
        <v>44742</v>
      </c>
      <c r="C165" s="12">
        <v>-8.5409252669039759E-3</v>
      </c>
      <c r="D165" s="12">
        <v>-6.9798657718119772E-3</v>
      </c>
      <c r="E165" s="63">
        <v>-4.1877173373316978E-3</v>
      </c>
      <c r="G165" s="48">
        <v>45113</v>
      </c>
      <c r="H165" s="156">
        <v>-3182400</v>
      </c>
      <c r="I165" s="258">
        <v>6076000</v>
      </c>
      <c r="J165" s="157">
        <v>6647434.0800000001</v>
      </c>
      <c r="K165" s="160" cm="1">
        <f t="array" ref="K165">_xlfn.NORM.S.INV(0.99)*SQRT(MMULT(MMULT(H165:J165,$C$7:$E$9),TRANSPOSE(H165:J165)))</f>
        <v>293358.51871737593</v>
      </c>
    </row>
    <row r="166" spans="2:11" x14ac:dyDescent="0.15">
      <c r="B166" s="82">
        <v>44743</v>
      </c>
      <c r="C166" s="12">
        <v>1.1844938980617448E-2</v>
      </c>
      <c r="D166" s="12">
        <v>-5.4068667207363141E-4</v>
      </c>
      <c r="E166" s="63">
        <v>-6.4316398313014611E-3</v>
      </c>
      <c r="G166" s="48">
        <v>45114</v>
      </c>
      <c r="H166" s="156">
        <v>-3139800</v>
      </c>
      <c r="I166" s="258">
        <v>6218800</v>
      </c>
      <c r="J166" s="157">
        <v>6438161.5999999996</v>
      </c>
      <c r="K166" s="160" cm="1">
        <f t="array" ref="K166">_xlfn.NORM.S.INV(0.99)*SQRT(MMULT(MMULT(H166:J166,$C$7:$E$9),TRANSPOSE(H166:J166)))</f>
        <v>294573.22531718621</v>
      </c>
    </row>
    <row r="167" spans="2:11" x14ac:dyDescent="0.15">
      <c r="B167" s="82">
        <v>44747</v>
      </c>
      <c r="C167" s="12">
        <v>7.0947144377431215E-4</v>
      </c>
      <c r="D167" s="12">
        <v>-3.1647281579659237E-2</v>
      </c>
      <c r="E167" s="63">
        <v>7.2202251414670293E-3</v>
      </c>
      <c r="G167" s="48">
        <v>45117</v>
      </c>
      <c r="H167" s="156">
        <v>-3167400</v>
      </c>
      <c r="I167" s="258">
        <v>6202000</v>
      </c>
      <c r="J167" s="157">
        <v>6504127.9999999991</v>
      </c>
      <c r="K167" s="160" cm="1">
        <f t="array" ref="K167">_xlfn.NORM.S.INV(0.99)*SQRT(MMULT(MMULT(H167:J167,$C$7:$E$9),TRANSPOSE(H167:J167)))</f>
        <v>295015.10632521956</v>
      </c>
    </row>
    <row r="168" spans="2:11" x14ac:dyDescent="0.15">
      <c r="B168" s="82">
        <v>44748</v>
      </c>
      <c r="C168" s="12">
        <v>1.8787663948954147E-2</v>
      </c>
      <c r="D168" s="12">
        <v>-2.5139664804467721E-3</v>
      </c>
      <c r="E168" s="63">
        <v>3.8314760806588133E-3</v>
      </c>
      <c r="G168" s="48">
        <v>45118</v>
      </c>
      <c r="H168" s="156">
        <v>-3152400</v>
      </c>
      <c r="I168" s="258">
        <v>6241200</v>
      </c>
      <c r="J168" s="157">
        <v>6488204.7999999998</v>
      </c>
      <c r="K168" s="160" cm="1">
        <f t="array" ref="K168">_xlfn.NORM.S.INV(0.99)*SQRT(MMULT(MMULT(H168:J168,$C$7:$E$9),TRANSPOSE(H168:J168)))</f>
        <v>296083.67511482904</v>
      </c>
    </row>
    <row r="169" spans="2:11" x14ac:dyDescent="0.15">
      <c r="B169" s="82">
        <v>44749</v>
      </c>
      <c r="C169" s="12">
        <v>-5.0452331245650628E-3</v>
      </c>
      <c r="D169" s="12">
        <v>3.1083730047605673E-2</v>
      </c>
      <c r="E169" s="63">
        <v>1.0957880177974388E-2</v>
      </c>
      <c r="G169" s="48">
        <v>45119</v>
      </c>
      <c r="H169" s="156">
        <v>-3141000</v>
      </c>
      <c r="I169" s="258">
        <v>6333600</v>
      </c>
      <c r="J169" s="157">
        <v>6448018.7999999998</v>
      </c>
      <c r="K169" s="160" cm="1">
        <f t="array" ref="K169">_xlfn.NORM.S.INV(0.99)*SQRT(MMULT(MMULT(H169:J169,$C$7:$E$9),TRANSPOSE(H169:J169)))</f>
        <v>298451.04937993281</v>
      </c>
    </row>
    <row r="170" spans="2:11" x14ac:dyDescent="0.15">
      <c r="B170" s="82">
        <v>44750</v>
      </c>
      <c r="C170" s="12">
        <v>2.2731246721454657E-3</v>
      </c>
      <c r="D170" s="12">
        <v>4.888647474198704E-3</v>
      </c>
      <c r="E170" s="63">
        <v>7.9162250888564767E-3</v>
      </c>
      <c r="G170" s="48">
        <v>45120</v>
      </c>
      <c r="H170" s="156">
        <v>-3153000</v>
      </c>
      <c r="I170" s="258">
        <v>6343400</v>
      </c>
      <c r="J170" s="157">
        <v>6414656.4000000004</v>
      </c>
      <c r="K170" s="160" cm="1">
        <f t="array" ref="K170">_xlfn.NORM.S.INV(0.99)*SQRT(MMULT(MMULT(H170:J170,$C$7:$E$9),TRANSPOSE(H170:J170)))</f>
        <v>298147.77662536799</v>
      </c>
    </row>
    <row r="171" spans="2:11" x14ac:dyDescent="0.15">
      <c r="B171" s="82">
        <v>44753</v>
      </c>
      <c r="C171" s="12">
        <v>4.7103977669225028E-3</v>
      </c>
      <c r="D171" s="12">
        <v>-1.7297297297297343E-2</v>
      </c>
      <c r="E171" s="63">
        <v>2.8998230095718114E-3</v>
      </c>
      <c r="G171" s="48">
        <v>45121</v>
      </c>
      <c r="H171" s="156">
        <v>-3156000</v>
      </c>
      <c r="I171" s="258">
        <v>6309800</v>
      </c>
      <c r="J171" s="157">
        <v>6441952.7999999998</v>
      </c>
      <c r="K171" s="160" cm="1">
        <f t="array" ref="K171">_xlfn.NORM.S.INV(0.99)*SQRT(MMULT(MMULT(H171:J171,$C$7:$E$9),TRANSPOSE(H171:J171)))</f>
        <v>297502.3172660094</v>
      </c>
    </row>
    <row r="172" spans="2:11" x14ac:dyDescent="0.15">
      <c r="B172" s="82">
        <v>44754</v>
      </c>
      <c r="C172" s="12">
        <v>3.9937489147421346E-3</v>
      </c>
      <c r="D172" s="12">
        <v>1.6226622662266266E-2</v>
      </c>
      <c r="E172" s="63">
        <v>-9.6381278337120957E-4</v>
      </c>
      <c r="G172" s="48">
        <v>45124</v>
      </c>
      <c r="H172" s="156">
        <v>-3142200</v>
      </c>
      <c r="I172" s="258">
        <v>6326600</v>
      </c>
      <c r="J172" s="157">
        <v>6438919.6800000006</v>
      </c>
      <c r="K172" s="160" cm="1">
        <f t="array" ref="K172">_xlfn.NORM.S.INV(0.99)*SQRT(MMULT(MMULT(H172:J172,$C$7:$E$9),TRANSPOSE(H172:J172)))</f>
        <v>298064.58070385386</v>
      </c>
    </row>
    <row r="173" spans="2:11" x14ac:dyDescent="0.15">
      <c r="B173" s="82">
        <v>44755</v>
      </c>
      <c r="C173" s="12">
        <v>-1.57384987893463E-2</v>
      </c>
      <c r="D173" s="12">
        <v>-1.4614343707713306E-2</v>
      </c>
      <c r="E173" s="63">
        <v>-1.7607252543582974E-2</v>
      </c>
      <c r="G173" s="48">
        <v>45125</v>
      </c>
      <c r="H173" s="156">
        <v>-3131400</v>
      </c>
      <c r="I173" s="258">
        <v>6370000</v>
      </c>
      <c r="J173" s="157">
        <v>6737663.5999999996</v>
      </c>
      <c r="K173" s="160" cm="1">
        <f t="array" ref="K173">_xlfn.NORM.S.INV(0.99)*SQRT(MMULT(MMULT(H173:J173,$C$7:$E$9),TRANSPOSE(H173:J173)))</f>
        <v>304612.23336859274</v>
      </c>
    </row>
    <row r="174" spans="2:11" x14ac:dyDescent="0.15">
      <c r="B174" s="82">
        <v>44756</v>
      </c>
      <c r="C174" s="12">
        <v>-6.6772096292391225E-3</v>
      </c>
      <c r="D174" s="12">
        <v>-2.0324086789343498E-2</v>
      </c>
      <c r="E174" s="63">
        <v>-5.4014434416298496E-3</v>
      </c>
      <c r="G174" s="48">
        <v>45126</v>
      </c>
      <c r="H174" s="156">
        <v>-3142800</v>
      </c>
      <c r="I174" s="258">
        <v>6370000</v>
      </c>
      <c r="J174" s="157">
        <v>6744487.2000000002</v>
      </c>
      <c r="K174" s="160" cm="1">
        <f t="array" ref="K174">_xlfn.NORM.S.INV(0.99)*SQRT(MMULT(MMULT(H174:J174,$C$7:$E$9),TRANSPOSE(H174:J174)))</f>
        <v>304669.60062794731</v>
      </c>
    </row>
    <row r="175" spans="2:11" x14ac:dyDescent="0.15">
      <c r="B175" s="82">
        <v>44757</v>
      </c>
      <c r="C175" s="12">
        <v>1.9104900053069196E-2</v>
      </c>
      <c r="D175" s="12">
        <v>8.1300813008129413E-3</v>
      </c>
      <c r="E175" s="63">
        <v>1.9748246225978816E-2</v>
      </c>
      <c r="G175" s="48">
        <v>45127</v>
      </c>
      <c r="H175" s="156">
        <v>-3121800</v>
      </c>
      <c r="I175" s="258">
        <v>6477800</v>
      </c>
      <c r="J175" s="157">
        <v>6896134</v>
      </c>
      <c r="K175" s="160" cm="1">
        <f t="array" ref="K175">_xlfn.NORM.S.INV(0.99)*SQRT(MMULT(MMULT(H175:J175,$C$7:$E$9),TRANSPOSE(H175:J175)))</f>
        <v>310870.26525499526</v>
      </c>
    </row>
    <row r="176" spans="2:11" x14ac:dyDescent="0.15">
      <c r="B176" s="82">
        <v>44760</v>
      </c>
      <c r="C176" s="12">
        <v>-2.430133657351119E-3</v>
      </c>
      <c r="D176" s="12">
        <v>7.230255839822064E-3</v>
      </c>
      <c r="E176" s="63">
        <v>-6.1728656774435731E-3</v>
      </c>
      <c r="G176" s="48">
        <v>45128</v>
      </c>
      <c r="H176" s="156">
        <v>-3139800</v>
      </c>
      <c r="I176" s="258">
        <v>6521200</v>
      </c>
      <c r="J176" s="157">
        <v>6920397.9199999999</v>
      </c>
      <c r="K176" s="160" cm="1">
        <f t="array" ref="K176">_xlfn.NORM.S.INV(0.99)*SQRT(MMULT(MMULT(H176:J176,$C$7:$E$9),TRANSPOSE(H176:J176)))</f>
        <v>312589.30527271377</v>
      </c>
    </row>
    <row r="177" spans="2:11" x14ac:dyDescent="0.15">
      <c r="B177" s="82">
        <v>44761</v>
      </c>
      <c r="C177" s="12">
        <v>2.9580650774316819E-3</v>
      </c>
      <c r="D177" s="12">
        <v>7.1783545002759297E-3</v>
      </c>
      <c r="E177" s="63">
        <v>1.4614484389514404E-2</v>
      </c>
      <c r="G177" s="48">
        <v>45131</v>
      </c>
      <c r="H177" s="156">
        <v>-3132000</v>
      </c>
      <c r="I177" s="258">
        <v>6529600</v>
      </c>
      <c r="J177" s="157">
        <v>6884761.6000000006</v>
      </c>
      <c r="K177" s="160" cm="1">
        <f t="array" ref="K177">_xlfn.NORM.S.INV(0.99)*SQRT(MMULT(MMULT(H177:J177,$C$7:$E$9),TRANSPOSE(H177:J177)))</f>
        <v>312286.99286517332</v>
      </c>
    </row>
    <row r="178" spans="2:11" x14ac:dyDescent="0.15">
      <c r="B178" s="82">
        <v>44762</v>
      </c>
      <c r="C178" s="12">
        <v>-1.7522553782095773E-2</v>
      </c>
      <c r="D178" s="12">
        <v>-1.0142543859649078E-2</v>
      </c>
      <c r="E178" s="63">
        <v>-1.2363515704994499E-2</v>
      </c>
      <c r="G178" s="48">
        <v>45132</v>
      </c>
      <c r="H178" s="156">
        <v>-3138000</v>
      </c>
      <c r="I178" s="258">
        <v>6547800</v>
      </c>
      <c r="J178" s="157">
        <v>6882486</v>
      </c>
      <c r="K178" s="160" cm="1">
        <f t="array" ref="K178">_xlfn.NORM.S.INV(0.99)*SQRT(MMULT(MMULT(H178:J178,$C$7:$E$9),TRANSPOSE(H178:J178)))</f>
        <v>312802.29663555132</v>
      </c>
    </row>
    <row r="179" spans="2:11" x14ac:dyDescent="0.15">
      <c r="B179" s="82">
        <v>44763</v>
      </c>
      <c r="C179" s="12">
        <v>1.5539466713755834E-2</v>
      </c>
      <c r="D179" s="12">
        <v>-9.4156743284408151E-3</v>
      </c>
      <c r="E179" s="63">
        <v>8.3861217229310725E-3</v>
      </c>
      <c r="G179" s="48">
        <v>45133</v>
      </c>
      <c r="H179" s="156">
        <v>-3157200</v>
      </c>
      <c r="I179" s="258">
        <v>6540800</v>
      </c>
      <c r="J179" s="157">
        <v>6804388</v>
      </c>
      <c r="K179" s="160" cm="1">
        <f t="array" ref="K179">_xlfn.NORM.S.INV(0.99)*SQRT(MMULT(MMULT(H179:J179,$C$7:$E$9),TRANSPOSE(H179:J179)))</f>
        <v>311132.29039227165</v>
      </c>
    </row>
    <row r="180" spans="2:11" x14ac:dyDescent="0.15">
      <c r="B180" s="82">
        <v>44764</v>
      </c>
      <c r="C180" s="12">
        <v>1.0606850982437743E-2</v>
      </c>
      <c r="D180" s="12">
        <v>0</v>
      </c>
      <c r="E180" s="63">
        <v>-2.4105300538901364E-4</v>
      </c>
      <c r="G180" s="48">
        <v>45134</v>
      </c>
      <c r="H180" s="156">
        <v>-3240000</v>
      </c>
      <c r="I180" s="258">
        <v>6536600</v>
      </c>
      <c r="J180" s="157">
        <v>6880969.5999999996</v>
      </c>
      <c r="K180" s="160" cm="1">
        <f t="array" ref="K180">_xlfn.NORM.S.INV(0.99)*SQRT(MMULT(MMULT(H180:J180,$C$7:$E$9),TRANSPOSE(H180:J180)))</f>
        <v>311873.80499466276</v>
      </c>
    </row>
    <row r="181" spans="2:11" x14ac:dyDescent="0.15">
      <c r="B181" s="82">
        <v>44767</v>
      </c>
      <c r="C181" s="12">
        <v>5.5058499655884496E-3</v>
      </c>
      <c r="D181" s="12">
        <v>1.3698630136986134E-2</v>
      </c>
      <c r="E181" s="63">
        <v>4.8219681287098304E-4</v>
      </c>
      <c r="G181" s="48">
        <v>45135</v>
      </c>
      <c r="H181" s="156">
        <v>-3220800</v>
      </c>
      <c r="I181" s="258">
        <v>6538000</v>
      </c>
      <c r="J181" s="157">
        <v>6843058.3999999994</v>
      </c>
      <c r="K181" s="160" cm="1">
        <f t="array" ref="K181">_xlfn.NORM.S.INV(0.99)*SQRT(MMULT(MMULT(H181:J181,$C$7:$E$9),TRANSPOSE(H181:J181)))</f>
        <v>311369.29561066348</v>
      </c>
    </row>
    <row r="182" spans="2:11" x14ac:dyDescent="0.15">
      <c r="B182" s="82">
        <v>44768</v>
      </c>
      <c r="C182" s="12">
        <v>3.4223134839150848E-3</v>
      </c>
      <c r="D182" s="12">
        <v>-1.654715940430096E-3</v>
      </c>
      <c r="E182" s="63">
        <v>1.0724121333491654E-2</v>
      </c>
      <c r="G182" s="48">
        <v>45138</v>
      </c>
      <c r="H182" s="156">
        <v>-3206400</v>
      </c>
      <c r="I182" s="258">
        <v>6363000</v>
      </c>
      <c r="J182" s="157">
        <v>6905233.1200000001</v>
      </c>
      <c r="K182" s="160" cm="1">
        <f t="array" ref="K182">_xlfn.NORM.S.INV(0.99)*SQRT(MMULT(MMULT(H182:J182,$C$7:$E$9),TRANSPOSE(H182:J182)))</f>
        <v>306889.29242842243</v>
      </c>
    </row>
    <row r="183" spans="2:11" x14ac:dyDescent="0.15">
      <c r="B183" s="82">
        <v>44769</v>
      </c>
      <c r="C183" s="12">
        <v>1.5347885402454686E-3</v>
      </c>
      <c r="D183" s="12">
        <v>3.5911602209943716E-3</v>
      </c>
      <c r="E183" s="63">
        <v>-1.1564086344299174E-2</v>
      </c>
      <c r="G183" s="48">
        <v>45140</v>
      </c>
      <c r="H183" s="156">
        <v>-3219000</v>
      </c>
      <c r="I183" s="258">
        <v>6203400</v>
      </c>
      <c r="J183" s="157">
        <v>6881728.7999999998</v>
      </c>
      <c r="K183" s="160" cm="1">
        <f t="array" ref="K183">_xlfn.NORM.S.INV(0.99)*SQRT(MMULT(MMULT(H183:J183,$C$7:$E$9),TRANSPOSE(H183:J183)))</f>
        <v>301314.50413904851</v>
      </c>
    </row>
    <row r="184" spans="2:11" x14ac:dyDescent="0.15">
      <c r="B184" s="82">
        <v>44770</v>
      </c>
      <c r="C184" s="12">
        <v>-3.9162268006128764E-3</v>
      </c>
      <c r="D184" s="12">
        <v>-1.3762730525736289E-2</v>
      </c>
      <c r="E184" s="63">
        <v>3.1359060427453844E-3</v>
      </c>
      <c r="G184" s="48">
        <v>45141</v>
      </c>
      <c r="H184" s="156">
        <v>-3160800</v>
      </c>
      <c r="I184" s="258">
        <v>6237000</v>
      </c>
      <c r="J184" s="157">
        <v>6752828.3999999994</v>
      </c>
      <c r="K184" s="160" cm="1">
        <f t="array" ref="K184">_xlfn.NORM.S.INV(0.99)*SQRT(MMULT(MMULT(H184:J184,$C$7:$E$9),TRANSPOSE(H184:J184)))</f>
        <v>300447.05430475215</v>
      </c>
    </row>
    <row r="185" spans="2:11" x14ac:dyDescent="0.15">
      <c r="B185" s="82">
        <v>44771</v>
      </c>
      <c r="C185" s="12">
        <v>-4.7863247863247915E-3</v>
      </c>
      <c r="D185" s="12">
        <v>-5.0237231370360291E-3</v>
      </c>
      <c r="E185" s="63">
        <v>-1.7554402720053486E-2</v>
      </c>
      <c r="G185" s="48">
        <v>45142</v>
      </c>
      <c r="H185" s="156">
        <v>-3124800</v>
      </c>
      <c r="I185" s="258">
        <v>6137600.0000000009</v>
      </c>
      <c r="J185" s="157">
        <v>6753586.4000000004</v>
      </c>
      <c r="K185" s="160" cm="1">
        <f t="array" ref="K185">_xlfn.NORM.S.INV(0.99)*SQRT(MMULT(MMULT(H185:J185,$C$7:$E$9),TRANSPOSE(H185:J185)))</f>
        <v>297468.43393643864</v>
      </c>
    </row>
    <row r="186" spans="2:11" x14ac:dyDescent="0.15">
      <c r="B186" s="82">
        <v>44775</v>
      </c>
      <c r="C186" s="12">
        <v>4.809343868086513E-3</v>
      </c>
      <c r="D186" s="12">
        <v>2.8050490883591017E-4</v>
      </c>
      <c r="E186" s="63">
        <v>3.6718104897470738E-4</v>
      </c>
      <c r="G186" s="48">
        <v>45145</v>
      </c>
      <c r="H186" s="156">
        <v>-3130800</v>
      </c>
      <c r="I186" s="258">
        <v>6120800</v>
      </c>
      <c r="J186" s="157">
        <v>6812728.7999999998</v>
      </c>
      <c r="K186" s="160" cm="1">
        <f t="array" ref="K186">_xlfn.NORM.S.INV(0.99)*SQRT(MMULT(MMULT(H186:J186,$C$7:$E$9),TRANSPOSE(H186:J186)))</f>
        <v>297935.59500563081</v>
      </c>
    </row>
    <row r="187" spans="2:11" x14ac:dyDescent="0.15">
      <c r="B187" s="82">
        <v>44776</v>
      </c>
      <c r="C187" s="12">
        <v>-2.564102564102555E-3</v>
      </c>
      <c r="D187" s="12">
        <v>1.6825574873808202E-2</v>
      </c>
      <c r="E187" s="63">
        <v>1.8350377656488615E-3</v>
      </c>
      <c r="G187" s="48">
        <v>45146</v>
      </c>
      <c r="H187" s="156">
        <v>-3121200</v>
      </c>
      <c r="I187" s="258">
        <v>6123600</v>
      </c>
      <c r="J187" s="157">
        <v>6822586.0800000001</v>
      </c>
      <c r="K187" s="160" cm="1">
        <f t="array" ref="K187">_xlfn.NORM.S.INV(0.99)*SQRT(MMULT(MMULT(H187:J187,$C$7:$E$9),TRANSPOSE(H187:J187)))</f>
        <v>298248.67077353667</v>
      </c>
    </row>
    <row r="188" spans="2:11" x14ac:dyDescent="0.15">
      <c r="B188" s="82">
        <v>44777</v>
      </c>
      <c r="C188" s="12">
        <v>1.5424164524420192E-3</v>
      </c>
      <c r="D188" s="12">
        <v>4.964147821290732E-3</v>
      </c>
      <c r="E188" s="63">
        <v>-6.4720355432738019E-3</v>
      </c>
      <c r="G188" s="48">
        <v>45147</v>
      </c>
      <c r="H188" s="156">
        <v>-3129000</v>
      </c>
      <c r="I188" s="258">
        <v>6112399.9999999991</v>
      </c>
      <c r="J188" s="157">
        <v>6874903.6000000006</v>
      </c>
      <c r="K188" s="160" cm="1">
        <f t="array" ref="K188">_xlfn.NORM.S.INV(0.99)*SQRT(MMULT(MMULT(H188:J188,$C$7:$E$9),TRANSPOSE(H188:J188)))</f>
        <v>298770.88895936596</v>
      </c>
    </row>
    <row r="189" spans="2:11" x14ac:dyDescent="0.15">
      <c r="B189" s="82">
        <v>44778</v>
      </c>
      <c r="C189" s="12">
        <v>-1.1806981519507098E-2</v>
      </c>
      <c r="D189" s="12">
        <v>4.1163556531285117E-3</v>
      </c>
      <c r="E189" s="63">
        <v>8.4808064491865842E-3</v>
      </c>
      <c r="G189" s="48">
        <v>45148</v>
      </c>
      <c r="H189" s="156">
        <v>-3151200</v>
      </c>
      <c r="I189" s="258">
        <v>6129200</v>
      </c>
      <c r="J189" s="157">
        <v>6868080</v>
      </c>
      <c r="K189" s="160" cm="1">
        <f t="array" ref="K189">_xlfn.NORM.S.INV(0.99)*SQRT(MMULT(MMULT(H189:J189,$C$7:$E$9),TRANSPOSE(H189:J189)))</f>
        <v>299067.04608768359</v>
      </c>
    </row>
    <row r="190" spans="2:11" x14ac:dyDescent="0.15">
      <c r="B190" s="82">
        <v>44781</v>
      </c>
      <c r="C190" s="12">
        <v>0</v>
      </c>
      <c r="D190" s="12">
        <v>7.3790653183929411E-3</v>
      </c>
      <c r="E190" s="63">
        <v>2.8030766783595507E-3</v>
      </c>
      <c r="G190" s="48">
        <v>45149</v>
      </c>
      <c r="H190" s="156">
        <v>-3122400</v>
      </c>
      <c r="I190" s="258">
        <v>5962600.0000000009</v>
      </c>
      <c r="J190" s="157">
        <v>6883244.7999999998</v>
      </c>
      <c r="K190" s="160" cm="1">
        <f t="array" ref="K190">_xlfn.NORM.S.INV(0.99)*SQRT(MMULT(MMULT(H190:J190,$C$7:$E$9),TRANSPOSE(H190:J190)))</f>
        <v>294205.34279768204</v>
      </c>
    </row>
    <row r="191" spans="2:11" x14ac:dyDescent="0.15">
      <c r="B191" s="82">
        <v>44782</v>
      </c>
      <c r="C191" s="12">
        <v>5.1948051948058627E-4</v>
      </c>
      <c r="D191" s="12">
        <v>6.2398263700489398E-3</v>
      </c>
      <c r="E191" s="63">
        <v>1.191059946409756E-2</v>
      </c>
      <c r="G191" s="48">
        <v>45152</v>
      </c>
      <c r="H191" s="156">
        <v>-3135000</v>
      </c>
      <c r="I191" s="258">
        <v>5989200</v>
      </c>
      <c r="J191" s="157">
        <v>6893860</v>
      </c>
      <c r="K191" s="160" cm="1">
        <f t="array" ref="K191">_xlfn.NORM.S.INV(0.99)*SQRT(MMULT(MMULT(H191:J191,$C$7:$E$9),TRANSPOSE(H191:J191)))</f>
        <v>295167.83290426841</v>
      </c>
    </row>
    <row r="192" spans="2:11" x14ac:dyDescent="0.15">
      <c r="B192" s="82">
        <v>44783</v>
      </c>
      <c r="C192" s="12">
        <v>-1.0557286258220833E-2</v>
      </c>
      <c r="D192" s="12">
        <v>9.7061202480452913E-3</v>
      </c>
      <c r="E192" s="63">
        <v>-9.0078765062761024E-3</v>
      </c>
      <c r="G192" s="48">
        <v>45153</v>
      </c>
      <c r="H192" s="156">
        <v>-3090000</v>
      </c>
      <c r="I192" s="258">
        <v>5937399.9999999991</v>
      </c>
      <c r="J192" s="157">
        <v>6841541.6000000006</v>
      </c>
      <c r="K192" s="160" cm="1">
        <f t="array" ref="K192">_xlfn.NORM.S.INV(0.99)*SQRT(MMULT(MMULT(H192:J192,$C$7:$E$9),TRANSPOSE(H192:J192)))</f>
        <v>292840.32174220111</v>
      </c>
    </row>
    <row r="193" spans="2:11" x14ac:dyDescent="0.15">
      <c r="B193" s="82">
        <v>44784</v>
      </c>
      <c r="C193" s="12">
        <v>7.3465104075565169E-3</v>
      </c>
      <c r="D193" s="12">
        <v>6.6755674232310547E-3</v>
      </c>
      <c r="E193" s="63">
        <v>-1.7815967608122096E-2</v>
      </c>
      <c r="G193" s="48">
        <v>45154</v>
      </c>
      <c r="H193" s="156">
        <v>-3126600</v>
      </c>
      <c r="I193" s="258">
        <v>5908000</v>
      </c>
      <c r="J193" s="157">
        <v>6830925.6000000006</v>
      </c>
      <c r="K193" s="160" cm="1">
        <f t="array" ref="K193">_xlfn.NORM.S.INV(0.99)*SQRT(MMULT(MMULT(H193:J193,$C$7:$E$9),TRANSPOSE(H193:J193)))</f>
        <v>291527.96720665356</v>
      </c>
    </row>
    <row r="194" spans="2:11" x14ac:dyDescent="0.15">
      <c r="B194" s="82">
        <v>44785</v>
      </c>
      <c r="C194" s="12">
        <v>-5.209237714881132E-3</v>
      </c>
      <c r="D194" s="12">
        <v>7.9575596816976457E-3</v>
      </c>
      <c r="E194" s="63">
        <v>-1.1599281178642173E-2</v>
      </c>
      <c r="G194" s="48">
        <v>45155</v>
      </c>
      <c r="H194" s="156">
        <v>-3099000</v>
      </c>
      <c r="I194" s="258">
        <v>5905200</v>
      </c>
      <c r="J194" s="157">
        <v>6813487.1999999993</v>
      </c>
      <c r="K194" s="160" cm="1">
        <f t="array" ref="K194">_xlfn.NORM.S.INV(0.99)*SQRT(MMULT(MMULT(H194:J194,$C$7:$E$9),TRANSPOSE(H194:J194)))</f>
        <v>291275.55509134266</v>
      </c>
    </row>
    <row r="195" spans="2:11" x14ac:dyDescent="0.15">
      <c r="B195" s="82">
        <v>44788</v>
      </c>
      <c r="C195" s="12">
        <v>9.2511782160935585E-3</v>
      </c>
      <c r="D195" s="12">
        <v>2.1052631578946102E-3</v>
      </c>
      <c r="E195" s="63">
        <v>4.3694431923648747E-3</v>
      </c>
      <c r="G195" s="48">
        <v>45156</v>
      </c>
      <c r="H195" s="156">
        <v>-3115800</v>
      </c>
      <c r="I195" s="258">
        <v>5871600</v>
      </c>
      <c r="J195" s="157">
        <v>6777850.3999999994</v>
      </c>
      <c r="K195" s="160" cm="1">
        <f t="array" ref="K195">_xlfn.NORM.S.INV(0.99)*SQRT(MMULT(MMULT(H195:J195,$C$7:$E$9),TRANSPOSE(H195:J195)))</f>
        <v>289492.23675162555</v>
      </c>
    </row>
    <row r="196" spans="2:11" x14ac:dyDescent="0.15">
      <c r="B196" s="82">
        <v>44789</v>
      </c>
      <c r="C196" s="12">
        <v>-3.6319612590799411E-3</v>
      </c>
      <c r="D196" s="12">
        <v>-3.9390756302520868E-3</v>
      </c>
      <c r="E196" s="63">
        <v>6.588077669913206E-3</v>
      </c>
      <c r="G196" s="48">
        <v>45159</v>
      </c>
      <c r="H196" s="156">
        <v>-3124800</v>
      </c>
      <c r="I196" s="258">
        <v>5856200</v>
      </c>
      <c r="J196" s="157">
        <v>6824102.4000000004</v>
      </c>
      <c r="K196" s="160" cm="1">
        <f t="array" ref="K196">_xlfn.NORM.S.INV(0.99)*SQRT(MMULT(MMULT(H196:J196,$C$7:$E$9),TRANSPOSE(H196:J196)))</f>
        <v>289781.42796176579</v>
      </c>
    </row>
    <row r="197" spans="2:11" x14ac:dyDescent="0.15">
      <c r="B197" s="82">
        <v>44790</v>
      </c>
      <c r="C197" s="12">
        <v>1.4233639993056713E-2</v>
      </c>
      <c r="D197" s="12">
        <v>-1.4500395465330773E-2</v>
      </c>
      <c r="E197" s="63">
        <v>3.0870776342568629E-3</v>
      </c>
      <c r="G197" s="48">
        <v>45160</v>
      </c>
      <c r="H197" s="156">
        <v>-3124800</v>
      </c>
      <c r="I197" s="258">
        <v>5822600.0000000009</v>
      </c>
      <c r="J197" s="157">
        <v>6872629.6000000006</v>
      </c>
      <c r="K197" s="160" cm="1">
        <f t="array" ref="K197">_xlfn.NORM.S.INV(0.99)*SQRT(MMULT(MMULT(H197:J197,$C$7:$E$9),TRANSPOSE(H197:J197)))</f>
        <v>289590.37566302152</v>
      </c>
    </row>
    <row r="198" spans="2:11" x14ac:dyDescent="0.15">
      <c r="B198" s="82">
        <v>44791</v>
      </c>
      <c r="C198" s="12">
        <v>-3.7651891151805339E-3</v>
      </c>
      <c r="D198" s="12">
        <v>4.0128410914928025E-3</v>
      </c>
      <c r="E198" s="63">
        <v>-1.6003555826185067E-3</v>
      </c>
      <c r="G198" s="48">
        <v>45161</v>
      </c>
      <c r="H198" s="156">
        <v>-3141600</v>
      </c>
      <c r="I198" s="258">
        <v>5894000</v>
      </c>
      <c r="J198" s="157">
        <v>6852156.7999999998</v>
      </c>
      <c r="K198" s="160" cm="1">
        <f t="array" ref="K198">_xlfn.NORM.S.INV(0.99)*SQRT(MMULT(MMULT(H198:J198,$C$7:$E$9),TRANSPOSE(H198:J198)))</f>
        <v>291384.80200607562</v>
      </c>
    </row>
    <row r="199" spans="2:11" x14ac:dyDescent="0.15">
      <c r="B199" s="82">
        <v>44792</v>
      </c>
      <c r="C199" s="12">
        <v>4.294794708812999E-3</v>
      </c>
      <c r="D199" s="12">
        <v>-4.2632560618173221E-3</v>
      </c>
      <c r="E199" s="63">
        <v>1.1220758013335663E-2</v>
      </c>
      <c r="G199" s="48">
        <v>45162</v>
      </c>
      <c r="H199" s="156">
        <v>-3171000</v>
      </c>
      <c r="I199" s="258">
        <v>5915000</v>
      </c>
      <c r="J199" s="157">
        <v>6813487.1999999993</v>
      </c>
      <c r="K199" s="160" cm="1">
        <f t="array" ref="K199">_xlfn.NORM.S.INV(0.99)*SQRT(MMULT(MMULT(H199:J199,$C$7:$E$9),TRANSPOSE(H199:J199)))</f>
        <v>291208.63653786789</v>
      </c>
    </row>
    <row r="200" spans="2:11" x14ac:dyDescent="0.15">
      <c r="B200" s="82">
        <v>44795</v>
      </c>
      <c r="C200" s="12">
        <v>2.7369141293192012E-3</v>
      </c>
      <c r="D200" s="12">
        <v>-8.8306127910088295E-3</v>
      </c>
      <c r="E200" s="63">
        <v>-1.8291120890344681E-3</v>
      </c>
      <c r="G200" s="48">
        <v>45163</v>
      </c>
      <c r="H200" s="156">
        <v>-3187200</v>
      </c>
      <c r="I200" s="258">
        <v>5922000</v>
      </c>
      <c r="J200" s="157">
        <v>6802872</v>
      </c>
      <c r="K200" s="160" cm="1">
        <f t="array" ref="K200">_xlfn.NORM.S.INV(0.99)*SQRT(MMULT(MMULT(H200:J200,$C$7:$E$9),TRANSPOSE(H200:J200)))</f>
        <v>291159.09809823259</v>
      </c>
    </row>
    <row r="201" spans="2:11" x14ac:dyDescent="0.15">
      <c r="B201" s="82">
        <v>44796</v>
      </c>
      <c r="C201" s="12">
        <v>-1.7911975435005112E-2</v>
      </c>
      <c r="D201" s="12">
        <v>-4.3196544276457027E-3</v>
      </c>
      <c r="E201" s="63">
        <v>-2.0278464289742226E-2</v>
      </c>
      <c r="G201" s="48">
        <v>45166</v>
      </c>
      <c r="H201" s="156">
        <v>-3196800</v>
      </c>
      <c r="I201" s="258">
        <v>5966800</v>
      </c>
      <c r="J201" s="157">
        <v>6858981.5999999996</v>
      </c>
      <c r="K201" s="160" cm="1">
        <f t="array" ref="K201">_xlfn.NORM.S.INV(0.99)*SQRT(MMULT(MMULT(H201:J201,$C$7:$E$9),TRANSPOSE(H201:J201)))</f>
        <v>293518.19084816758</v>
      </c>
    </row>
    <row r="202" spans="2:11" x14ac:dyDescent="0.15">
      <c r="B202" s="82">
        <v>44797</v>
      </c>
      <c r="C202" s="12">
        <v>9.9009900990099098E-3</v>
      </c>
      <c r="D202" s="12">
        <v>0</v>
      </c>
      <c r="E202" s="63">
        <v>7.6059438316540273E-3</v>
      </c>
      <c r="G202" s="48">
        <v>45167</v>
      </c>
      <c r="H202" s="156">
        <v>-3208800</v>
      </c>
      <c r="I202" s="258">
        <v>6013000</v>
      </c>
      <c r="J202" s="157">
        <v>6867321.6000000006</v>
      </c>
      <c r="K202" s="160" cm="1">
        <f t="array" ref="K202">_xlfn.NORM.S.INV(0.99)*SQRT(MMULT(MMULT(H202:J202,$C$7:$E$9),TRANSPOSE(H202:J202)))</f>
        <v>295065.54356082401</v>
      </c>
    </row>
    <row r="203" spans="2:11" x14ac:dyDescent="0.15">
      <c r="B203" s="82">
        <v>44798</v>
      </c>
      <c r="C203" s="12">
        <v>4.8159614723082278E-3</v>
      </c>
      <c r="D203" s="12">
        <v>1.1117136659435811E-2</v>
      </c>
      <c r="E203" s="63">
        <v>-7.5485301354323298E-3</v>
      </c>
      <c r="G203" s="48">
        <v>45168</v>
      </c>
      <c r="H203" s="156">
        <v>-3189600</v>
      </c>
      <c r="I203" s="258">
        <v>6001800</v>
      </c>
      <c r="J203" s="157">
        <v>6818794.4000000004</v>
      </c>
      <c r="K203" s="160" cm="1">
        <f t="array" ref="K203">_xlfn.NORM.S.INV(0.99)*SQRT(MMULT(MMULT(H203:J203,$C$7:$E$9),TRANSPOSE(H203:J203)))</f>
        <v>293953.93013406004</v>
      </c>
    </row>
    <row r="204" spans="2:11" x14ac:dyDescent="0.15">
      <c r="B204" s="82">
        <v>44799</v>
      </c>
      <c r="C204" s="12">
        <v>-1.146867511126326E-2</v>
      </c>
      <c r="D204" s="12">
        <v>-8.0450522928398049E-3</v>
      </c>
      <c r="E204" s="63">
        <v>2.1196396612577217E-3</v>
      </c>
      <c r="G204" s="48">
        <v>45169</v>
      </c>
      <c r="H204" s="156">
        <v>-3192000</v>
      </c>
      <c r="I204" s="258">
        <v>6013000</v>
      </c>
      <c r="J204" s="157">
        <v>6771784</v>
      </c>
      <c r="K204" s="160" cm="1">
        <f t="array" ref="K204">_xlfn.NORM.S.INV(0.99)*SQRT(MMULT(MMULT(H204:J204,$C$7:$E$9),TRANSPOSE(H204:J204)))</f>
        <v>293470.87262830936</v>
      </c>
    </row>
    <row r="205" spans="2:11" x14ac:dyDescent="0.15">
      <c r="B205" s="82">
        <v>44802</v>
      </c>
      <c r="C205" s="12">
        <v>-3.4632034632042785E-4</v>
      </c>
      <c r="D205" s="12">
        <v>-2.9737766964044177E-3</v>
      </c>
      <c r="E205" s="63">
        <v>-4.9768923901110096E-3</v>
      </c>
      <c r="G205" s="48">
        <v>45170</v>
      </c>
      <c r="H205" s="156">
        <v>-3163800</v>
      </c>
      <c r="I205" s="258">
        <v>5994800</v>
      </c>
      <c r="J205" s="157">
        <v>6774816.7999999998</v>
      </c>
      <c r="K205" s="160" cm="1">
        <f t="array" ref="K205">_xlfn.NORM.S.INV(0.99)*SQRT(MMULT(MMULT(H205:J205,$C$7:$E$9),TRANSPOSE(H205:J205)))</f>
        <v>293090.72379075241</v>
      </c>
    </row>
    <row r="206" spans="2:11" x14ac:dyDescent="0.15">
      <c r="B206" s="82">
        <v>44803</v>
      </c>
      <c r="C206" s="12">
        <v>-2.5983024424042211E-3</v>
      </c>
      <c r="D206" s="12">
        <v>5.9652928416484841E-3</v>
      </c>
      <c r="E206" s="63">
        <v>-1.0128856903753203E-2</v>
      </c>
      <c r="G206" s="48">
        <v>45174</v>
      </c>
      <c r="H206" s="156">
        <v>-3112200</v>
      </c>
      <c r="I206" s="258">
        <v>6006000</v>
      </c>
      <c r="J206" s="157">
        <v>6656532.7999999998</v>
      </c>
      <c r="K206" s="160" cm="1">
        <f t="array" ref="K206">_xlfn.NORM.S.INV(0.99)*SQRT(MMULT(MMULT(H206:J206,$C$7:$E$9),TRANSPOSE(H206:J206)))</f>
        <v>291640.37814736337</v>
      </c>
    </row>
    <row r="207" spans="2:11" x14ac:dyDescent="0.15">
      <c r="B207" s="82">
        <v>44804</v>
      </c>
      <c r="C207" s="12">
        <v>-5.0364709968738763E-3</v>
      </c>
      <c r="D207" s="12">
        <v>2.6684636118598393E-2</v>
      </c>
      <c r="E207" s="63">
        <v>-3.7898248494216968E-4</v>
      </c>
      <c r="G207" s="48">
        <v>45175</v>
      </c>
      <c r="H207" s="156">
        <v>-3126000</v>
      </c>
      <c r="I207" s="258">
        <v>6076000</v>
      </c>
      <c r="J207" s="157">
        <v>6612555.2000000002</v>
      </c>
      <c r="K207" s="160" cm="1">
        <f t="array" ref="K207">_xlfn.NORM.S.INV(0.99)*SQRT(MMULT(MMULT(H207:J207,$C$7:$E$9),TRANSPOSE(H207:J207)))</f>
        <v>293039.9991636083</v>
      </c>
    </row>
    <row r="208" spans="2:11" x14ac:dyDescent="0.15">
      <c r="B208" s="82">
        <v>44805</v>
      </c>
      <c r="C208" s="12">
        <v>-1.4138593122709042E-2</v>
      </c>
      <c r="D208" s="12">
        <v>0</v>
      </c>
      <c r="E208" s="63">
        <v>-7.2033971752606396E-3</v>
      </c>
      <c r="G208" s="48">
        <v>45176</v>
      </c>
      <c r="H208" s="156">
        <v>-3156000</v>
      </c>
      <c r="I208" s="258">
        <v>6193600</v>
      </c>
      <c r="J208" s="157">
        <v>6720223.9999999991</v>
      </c>
      <c r="K208" s="160" cm="1">
        <f t="array" ref="K208">_xlfn.NORM.S.INV(0.99)*SQRT(MMULT(MMULT(H208:J208,$C$7:$E$9),TRANSPOSE(H208:J208)))</f>
        <v>298516.56055543333</v>
      </c>
    </row>
    <row r="209" spans="2:11" x14ac:dyDescent="0.15">
      <c r="B209" s="82">
        <v>44806</v>
      </c>
      <c r="C209" s="12">
        <v>4.0722379603399528E-3</v>
      </c>
      <c r="D209" s="12">
        <v>3.7017589918613814E-2</v>
      </c>
      <c r="E209" s="63">
        <v>1.1328936452066118E-2</v>
      </c>
      <c r="G209" s="48">
        <v>45177</v>
      </c>
      <c r="H209" s="156">
        <v>-3156600</v>
      </c>
      <c r="I209" s="258">
        <v>6224400</v>
      </c>
      <c r="J209" s="157">
        <v>6681554.4000000004</v>
      </c>
      <c r="K209" s="160" cm="1">
        <f t="array" ref="K209">_xlfn.NORM.S.INV(0.99)*SQRT(MMULT(MMULT(H209:J209,$C$7:$E$9),TRANSPOSE(H209:J209)))</f>
        <v>298832.2852030049</v>
      </c>
    </row>
    <row r="210" spans="2:11" x14ac:dyDescent="0.15">
      <c r="B210" s="82">
        <v>44810</v>
      </c>
      <c r="C210" s="12">
        <v>-8.8167871627579109E-3</v>
      </c>
      <c r="D210" s="12">
        <v>2.5316455696202667E-3</v>
      </c>
      <c r="E210" s="63">
        <v>-3.5242059082839505E-3</v>
      </c>
      <c r="G210" s="48">
        <v>45180</v>
      </c>
      <c r="H210" s="156">
        <v>-3183000</v>
      </c>
      <c r="I210" s="258">
        <v>6323800</v>
      </c>
      <c r="J210" s="157">
        <v>6695960.8000000007</v>
      </c>
      <c r="K210" s="160" cm="1">
        <f t="array" ref="K210">_xlfn.NORM.S.INV(0.99)*SQRT(MMULT(MMULT(H210:J210,$C$7:$E$9),TRANSPOSE(H210:J210)))</f>
        <v>302139.69284072722</v>
      </c>
    </row>
    <row r="211" spans="2:11" x14ac:dyDescent="0.15">
      <c r="B211" s="82">
        <v>44811</v>
      </c>
      <c r="C211" s="12">
        <v>-1.0852161537093008E-2</v>
      </c>
      <c r="D211" s="12">
        <v>7.575757575757347E-4</v>
      </c>
      <c r="E211" s="63">
        <v>-1.6419967351969378E-3</v>
      </c>
      <c r="G211" s="48">
        <v>45181</v>
      </c>
      <c r="H211" s="156">
        <v>-3154200</v>
      </c>
      <c r="I211" s="258">
        <v>6372800</v>
      </c>
      <c r="J211" s="157">
        <v>6799080.8000000007</v>
      </c>
      <c r="K211" s="160" cm="1">
        <f t="array" ref="K211">_xlfn.NORM.S.INV(0.99)*SQRT(MMULT(MMULT(H211:J211,$C$7:$E$9),TRANSPOSE(H211:J211)))</f>
        <v>305640.6873385699</v>
      </c>
    </row>
    <row r="212" spans="2:11" x14ac:dyDescent="0.15">
      <c r="B212" s="82">
        <v>44812</v>
      </c>
      <c r="C212" s="12">
        <v>-9.8920863309353013E-3</v>
      </c>
      <c r="D212" s="12">
        <v>2.2710068130204375E-2</v>
      </c>
      <c r="E212" s="63">
        <v>-3.2895281329875514E-3</v>
      </c>
      <c r="G212" s="48">
        <v>45182</v>
      </c>
      <c r="H212" s="156">
        <v>-3129000</v>
      </c>
      <c r="I212" s="258">
        <v>6421800</v>
      </c>
      <c r="J212" s="157">
        <v>6810454.3999999994</v>
      </c>
      <c r="K212" s="160" cm="1">
        <f t="array" ref="K212">_xlfn.NORM.S.INV(0.99)*SQRT(MMULT(MMULT(H212:J212,$C$7:$E$9),TRANSPOSE(H212:J212)))</f>
        <v>307547.645397619</v>
      </c>
    </row>
    <row r="213" spans="2:11" x14ac:dyDescent="0.15">
      <c r="B213" s="82">
        <v>44813</v>
      </c>
      <c r="C213" s="12">
        <v>1.3805631244323546E-2</v>
      </c>
      <c r="D213" s="12">
        <v>3.9476930668640442E-3</v>
      </c>
      <c r="E213" s="63">
        <v>7.3623372022866285E-3</v>
      </c>
      <c r="G213" s="48">
        <v>45183</v>
      </c>
      <c r="H213" s="156">
        <v>-3148800</v>
      </c>
      <c r="I213" s="258">
        <v>6514200</v>
      </c>
      <c r="J213" s="157">
        <v>6917365.1199999992</v>
      </c>
      <c r="K213" s="160" cm="1">
        <f t="array" ref="K213">_xlfn.NORM.S.INV(0.99)*SQRT(MMULT(MMULT(H213:J213,$C$7:$E$9),TRANSPOSE(H213:J213)))</f>
        <v>312262.62997595576</v>
      </c>
    </row>
    <row r="214" spans="2:11" x14ac:dyDescent="0.15">
      <c r="B214" s="82">
        <v>44816</v>
      </c>
      <c r="C214" s="12">
        <v>2.1501523024547442E-3</v>
      </c>
      <c r="D214" s="12">
        <v>2.5804866060457288E-2</v>
      </c>
      <c r="E214" s="63">
        <v>9.8286055182319476E-3</v>
      </c>
      <c r="G214" s="48">
        <v>45184</v>
      </c>
      <c r="H214" s="156">
        <v>-3162600</v>
      </c>
      <c r="I214" s="258">
        <v>6581400</v>
      </c>
      <c r="J214" s="157">
        <v>6995463.2000000002</v>
      </c>
      <c r="K214" s="160" cm="1">
        <f t="array" ref="K214">_xlfn.NORM.S.INV(0.99)*SQRT(MMULT(MMULT(H214:J214,$C$7:$E$9),TRANSPOSE(H214:J214)))</f>
        <v>315702.06605614256</v>
      </c>
    </row>
    <row r="215" spans="2:11" x14ac:dyDescent="0.15">
      <c r="B215" s="82">
        <v>44817</v>
      </c>
      <c r="C215" s="12">
        <v>1.9667441444661815E-3</v>
      </c>
      <c r="D215" s="12">
        <v>-3.833253473886078E-3</v>
      </c>
      <c r="E215" s="63">
        <v>-8.9843271207495912E-3</v>
      </c>
      <c r="G215" s="48">
        <v>45187</v>
      </c>
      <c r="H215" s="156">
        <v>-3171600</v>
      </c>
      <c r="I215" s="258">
        <v>6557600.0000000009</v>
      </c>
      <c r="J215" s="157">
        <v>6977264.8000000007</v>
      </c>
      <c r="K215" s="160" cm="1">
        <f t="array" ref="K215">_xlfn.NORM.S.INV(0.99)*SQRT(MMULT(MMULT(H215:J215,$C$7:$E$9),TRANSPOSE(H215:J215)))</f>
        <v>314572.0575695181</v>
      </c>
    </row>
    <row r="216" spans="2:11" x14ac:dyDescent="0.15">
      <c r="B216" s="82">
        <v>44818</v>
      </c>
      <c r="C216" s="12">
        <v>-2.658815132048542E-2</v>
      </c>
      <c r="D216" s="12">
        <v>-1.1544011544011523E-2</v>
      </c>
      <c r="E216" s="63">
        <v>-1.6746314738934509E-2</v>
      </c>
      <c r="G216" s="48">
        <v>45188</v>
      </c>
      <c r="H216" s="156">
        <v>-3168000</v>
      </c>
      <c r="I216" s="258">
        <v>6627600.0000000009</v>
      </c>
      <c r="J216" s="157">
        <v>6975748.7999999998</v>
      </c>
      <c r="K216" s="160" cm="1">
        <f t="array" ref="K216">_xlfn.NORM.S.INV(0.99)*SQRT(MMULT(MMULT(H216:J216,$C$7:$E$9),TRANSPOSE(H216:J216)))</f>
        <v>316820.96429441991</v>
      </c>
    </row>
    <row r="217" spans="2:11" x14ac:dyDescent="0.15">
      <c r="B217" s="82">
        <v>44819</v>
      </c>
      <c r="C217" s="12">
        <v>-3.2997250229147568E-3</v>
      </c>
      <c r="D217" s="12">
        <v>5.5961070559609194E-3</v>
      </c>
      <c r="E217" s="63">
        <v>-4.0979243128377307E-3</v>
      </c>
      <c r="G217" s="48">
        <v>45189</v>
      </c>
      <c r="H217" s="156">
        <v>-3201600</v>
      </c>
      <c r="I217" s="258">
        <v>6650000</v>
      </c>
      <c r="J217" s="157">
        <v>7043232</v>
      </c>
      <c r="K217" s="160" cm="1">
        <f t="array" ref="K217">_xlfn.NORM.S.INV(0.99)*SQRT(MMULT(MMULT(H217:J217,$C$7:$E$9),TRANSPOSE(H217:J217)))</f>
        <v>318525.03883782146</v>
      </c>
    </row>
    <row r="218" spans="2:11" x14ac:dyDescent="0.15">
      <c r="B218" s="82">
        <v>44820</v>
      </c>
      <c r="C218" s="12">
        <v>-1.7656796027220922E-2</v>
      </c>
      <c r="D218" s="12">
        <v>-3.8712799419307053E-3</v>
      </c>
      <c r="E218" s="63">
        <v>-3.0859541298318138E-3</v>
      </c>
      <c r="G218" s="48">
        <v>45190</v>
      </c>
      <c r="H218" s="156">
        <v>-3237600</v>
      </c>
      <c r="I218" s="258">
        <v>6651400</v>
      </c>
      <c r="J218" s="157">
        <v>7029584</v>
      </c>
      <c r="K218" s="160" cm="1">
        <f t="array" ref="K218">_xlfn.NORM.S.INV(0.99)*SQRT(MMULT(MMULT(H218:J218,$C$7:$E$9),TRANSPOSE(H218:J218)))</f>
        <v>318140.84045137122</v>
      </c>
    </row>
    <row r="219" spans="2:11" x14ac:dyDescent="0.15">
      <c r="B219" s="82">
        <v>44823</v>
      </c>
      <c r="C219" s="12">
        <v>9.5487736378956356E-3</v>
      </c>
      <c r="D219" s="12">
        <v>-1.0930289045421482E-2</v>
      </c>
      <c r="E219" s="63">
        <v>1.9346831955417976E-3</v>
      </c>
      <c r="G219" s="48">
        <v>45191</v>
      </c>
      <c r="H219" s="156">
        <v>-3207000</v>
      </c>
      <c r="I219" s="258">
        <v>6589800</v>
      </c>
      <c r="J219" s="157">
        <v>6971200</v>
      </c>
      <c r="K219" s="160" cm="1">
        <f t="array" ref="K219">_xlfn.NORM.S.INV(0.99)*SQRT(MMULT(MMULT(H219:J219,$C$7:$E$9),TRANSPOSE(H219:J219)))</f>
        <v>315313.54329890985</v>
      </c>
    </row>
    <row r="220" spans="2:11" x14ac:dyDescent="0.15">
      <c r="B220" s="82">
        <v>44824</v>
      </c>
      <c r="C220" s="12">
        <v>-1.4094955489614369E-2</v>
      </c>
      <c r="D220" s="12">
        <v>-1.5717092337917515E-2</v>
      </c>
      <c r="E220" s="63">
        <v>-1.068484286748117E-2</v>
      </c>
      <c r="G220" s="48">
        <v>45194</v>
      </c>
      <c r="H220" s="156">
        <v>-3214200</v>
      </c>
      <c r="I220" s="258">
        <v>6627600.0000000009</v>
      </c>
      <c r="J220" s="157">
        <v>7013660.7999999998</v>
      </c>
      <c r="K220" s="160" cm="1">
        <f t="array" ref="K220">_xlfn.NORM.S.INV(0.99)*SQRT(MMULT(MMULT(H220:J220,$C$7:$E$9),TRANSPOSE(H220:J220)))</f>
        <v>317224.89180146536</v>
      </c>
    </row>
    <row r="221" spans="2:11" x14ac:dyDescent="0.15">
      <c r="B221" s="82">
        <v>44825</v>
      </c>
      <c r="C221" s="12">
        <v>1.8811136192642408E-4</v>
      </c>
      <c r="D221" s="12">
        <v>-1.1976047904191489E-2</v>
      </c>
      <c r="E221" s="63">
        <v>-1.379316518203022E-2</v>
      </c>
      <c r="G221" s="48">
        <v>45195</v>
      </c>
      <c r="H221" s="156">
        <v>-3168000</v>
      </c>
      <c r="I221" s="258">
        <v>6622000</v>
      </c>
      <c r="J221" s="157">
        <v>7050814.4000000004</v>
      </c>
      <c r="K221" s="160" cm="1">
        <f t="array" ref="K221">_xlfn.NORM.S.INV(0.99)*SQRT(MMULT(MMULT(H221:J221,$C$7:$E$9),TRANSPOSE(H221:J221)))</f>
        <v>317938.18459420872</v>
      </c>
    </row>
    <row r="222" spans="2:11" x14ac:dyDescent="0.15">
      <c r="B222" s="82">
        <v>44826</v>
      </c>
      <c r="C222" s="12">
        <v>9.7799511002443218E-3</v>
      </c>
      <c r="D222" s="12">
        <v>-1.1363636363636465E-2</v>
      </c>
      <c r="E222" s="63">
        <v>-9.7637372160347402E-3</v>
      </c>
      <c r="G222" s="48">
        <v>45196</v>
      </c>
      <c r="H222" s="156">
        <v>-3111000</v>
      </c>
      <c r="I222" s="258">
        <v>6575800</v>
      </c>
      <c r="J222" s="157">
        <v>7010628</v>
      </c>
      <c r="K222" s="160" cm="1">
        <f t="array" ref="K222">_xlfn.NORM.S.INV(0.99)*SQRT(MMULT(MMULT(H222:J222,$C$7:$E$9),TRANSPOSE(H222:J222)))</f>
        <v>316069.59598469333</v>
      </c>
    </row>
    <row r="223" spans="2:11" x14ac:dyDescent="0.15">
      <c r="B223" s="82">
        <v>44827</v>
      </c>
      <c r="C223" s="12">
        <v>-2.7938163531383564E-3</v>
      </c>
      <c r="D223" s="12">
        <v>-2.7841634738186349E-2</v>
      </c>
      <c r="E223" s="63">
        <v>-9.1939201867405895E-3</v>
      </c>
      <c r="G223" s="48">
        <v>45197</v>
      </c>
      <c r="H223" s="156">
        <v>-3087000</v>
      </c>
      <c r="I223" s="258">
        <v>6650000</v>
      </c>
      <c r="J223" s="157">
        <v>7105407.1999999993</v>
      </c>
      <c r="K223" s="160" cm="1">
        <f t="array" ref="K223">_xlfn.NORM.S.INV(0.99)*SQRT(MMULT(MMULT(H223:J223,$C$7:$E$9),TRANSPOSE(H223:J223)))</f>
        <v>320242.59980392689</v>
      </c>
    </row>
    <row r="224" spans="2:11" x14ac:dyDescent="0.15">
      <c r="B224" s="82">
        <v>44830</v>
      </c>
      <c r="C224" s="12">
        <v>-5.2297347777362502E-3</v>
      </c>
      <c r="D224" s="12">
        <v>-2.6537046768260741E-2</v>
      </c>
      <c r="E224" s="63">
        <v>-5.1102609459631188E-3</v>
      </c>
      <c r="G224" s="48">
        <v>45198</v>
      </c>
      <c r="H224" s="156">
        <v>-3112200</v>
      </c>
      <c r="I224" s="258">
        <v>6602399.9999999991</v>
      </c>
      <c r="J224" s="157">
        <v>7117539.2000000002</v>
      </c>
      <c r="K224" s="160" cm="1">
        <f t="array" ref="K224">_xlfn.NORM.S.INV(0.99)*SQRT(MMULT(MMULT(H224:J224,$C$7:$E$9),TRANSPOSE(H224:J224)))</f>
        <v>318780.72406641574</v>
      </c>
    </row>
    <row r="225" spans="2:11" x14ac:dyDescent="0.15">
      <c r="B225" s="82">
        <v>44831</v>
      </c>
      <c r="C225" s="12">
        <v>-1.8775816748028973E-3</v>
      </c>
      <c r="D225" s="12">
        <v>-2.0782726045883826E-2</v>
      </c>
      <c r="E225" s="63">
        <v>5.5421138614883958E-3</v>
      </c>
      <c r="G225" s="48">
        <v>45201</v>
      </c>
      <c r="H225" s="156">
        <v>-3082800</v>
      </c>
      <c r="I225" s="258">
        <v>6504400</v>
      </c>
      <c r="J225" s="157">
        <v>7079627.2000000002</v>
      </c>
      <c r="K225" s="160" cm="1">
        <f t="array" ref="K225">_xlfn.NORM.S.INV(0.99)*SQRT(MMULT(MMULT(H225:J225,$C$7:$E$9),TRANSPOSE(H225:J225)))</f>
        <v>315139.55719437642</v>
      </c>
    </row>
    <row r="226" spans="2:11" x14ac:dyDescent="0.15">
      <c r="B226" s="82">
        <v>44832</v>
      </c>
      <c r="C226" s="12">
        <v>-5.2671181339352113E-3</v>
      </c>
      <c r="D226" s="12">
        <v>-1.8467475192943783E-2</v>
      </c>
      <c r="E226" s="63">
        <v>5.7802677067635422E-3</v>
      </c>
      <c r="G226" s="48">
        <v>45202</v>
      </c>
      <c r="H226" s="156">
        <v>-3079200</v>
      </c>
      <c r="I226" s="258">
        <v>6462399.9999999991</v>
      </c>
      <c r="J226" s="157">
        <v>6971200</v>
      </c>
      <c r="K226" s="160" cm="1">
        <f t="array" ref="K226">_xlfn.NORM.S.INV(0.99)*SQRT(MMULT(MMULT(H226:J226,$C$7:$E$9),TRANSPOSE(H226:J226)))</f>
        <v>311915.46091049077</v>
      </c>
    </row>
    <row r="227" spans="2:11" x14ac:dyDescent="0.15">
      <c r="B227" s="82">
        <v>44833</v>
      </c>
      <c r="C227" s="12">
        <v>7.5642965204236745E-3</v>
      </c>
      <c r="D227" s="12">
        <v>1.4883459702330848E-2</v>
      </c>
      <c r="E227" s="63">
        <v>1.3365523591002404E-3</v>
      </c>
      <c r="G227" s="48">
        <v>45203</v>
      </c>
      <c r="H227" s="156">
        <v>-3085200</v>
      </c>
      <c r="I227" s="258">
        <v>6435800</v>
      </c>
      <c r="J227" s="157">
        <v>7008000</v>
      </c>
      <c r="K227" s="160" cm="1">
        <f t="array" ref="K227">_xlfn.NORM.S.INV(0.99)*SQRT(MMULT(MMULT(H227:J227,$C$7:$E$9),TRANSPOSE(H227:J227)))</f>
        <v>311672.09355135536</v>
      </c>
    </row>
    <row r="228" spans="2:11" x14ac:dyDescent="0.15">
      <c r="B228" s="82">
        <v>44834</v>
      </c>
      <c r="C228" s="12">
        <v>4.8798798798799226E-3</v>
      </c>
      <c r="D228" s="12">
        <v>1.2174875484227909E-2</v>
      </c>
      <c r="E228" s="63">
        <v>8.1420448164184478E-3</v>
      </c>
      <c r="G228" s="48">
        <v>45204</v>
      </c>
      <c r="H228" s="156">
        <v>-3087000</v>
      </c>
      <c r="I228" s="258">
        <v>6454000</v>
      </c>
      <c r="J228" s="157">
        <v>6978400</v>
      </c>
      <c r="K228" s="160" cm="1">
        <f t="array" ref="K228">_xlfn.NORM.S.INV(0.99)*SQRT(MMULT(MMULT(H228:J228,$C$7:$E$9),TRANSPOSE(H228:J228)))</f>
        <v>311727.92997916252</v>
      </c>
    </row>
    <row r="229" spans="2:11" x14ac:dyDescent="0.15">
      <c r="B229" s="82">
        <v>44837</v>
      </c>
      <c r="C229" s="12">
        <v>-5.7900635039223047E-3</v>
      </c>
      <c r="D229" s="12">
        <v>2.7337342810285215E-4</v>
      </c>
      <c r="E229" s="63">
        <v>5.9579477928379809E-3</v>
      </c>
      <c r="G229" s="48">
        <v>45205</v>
      </c>
      <c r="H229" s="156">
        <v>-3009000</v>
      </c>
      <c r="I229" s="258">
        <v>6581400</v>
      </c>
      <c r="J229" s="157">
        <v>7070400</v>
      </c>
      <c r="K229" s="160" cm="1">
        <f t="array" ref="K229">_xlfn.NORM.S.INV(0.99)*SQRT(MMULT(MMULT(H229:J229,$C$7:$E$9),TRANSPOSE(H229:J229)))</f>
        <v>317874.84341528843</v>
      </c>
    </row>
    <row r="230" spans="2:11" x14ac:dyDescent="0.15">
      <c r="B230" s="82">
        <v>44838</v>
      </c>
      <c r="C230" s="12">
        <v>9.5810633101636178E-3</v>
      </c>
      <c r="D230" s="12">
        <v>3.1702650997540216E-2</v>
      </c>
      <c r="E230" s="63">
        <v>1.3029687318609762E-2</v>
      </c>
      <c r="G230" s="48">
        <v>45208</v>
      </c>
      <c r="H230" s="156">
        <v>-3042000</v>
      </c>
      <c r="I230" s="258">
        <v>6623400</v>
      </c>
      <c r="J230" s="157">
        <v>7050400</v>
      </c>
      <c r="K230" s="160" cm="1">
        <f t="array" ref="K230">_xlfn.NORM.S.INV(0.99)*SQRT(MMULT(MMULT(H230:J230,$C$7:$E$9),TRANSPOSE(H230:J230)))</f>
        <v>318685.56790966773</v>
      </c>
    </row>
    <row r="231" spans="2:11" x14ac:dyDescent="0.15">
      <c r="B231" s="82">
        <v>44839</v>
      </c>
      <c r="C231" s="12">
        <v>-3.9077037588388652E-3</v>
      </c>
      <c r="D231" s="12">
        <v>-1.5364238410595976E-2</v>
      </c>
      <c r="E231" s="63">
        <v>-8.055154414128296E-3</v>
      </c>
      <c r="G231" s="48">
        <v>45209</v>
      </c>
      <c r="H231" s="156">
        <v>-3099000</v>
      </c>
      <c r="I231" s="258">
        <v>6756400</v>
      </c>
      <c r="J231" s="157">
        <v>7129600</v>
      </c>
      <c r="K231" s="160" cm="1">
        <f t="array" ref="K231">_xlfn.NORM.S.INV(0.99)*SQRT(MMULT(MMULT(H231:J231,$C$7:$E$9),TRANSPOSE(H231:J231)))</f>
        <v>324023.3717158566</v>
      </c>
    </row>
    <row r="232" spans="2:11" x14ac:dyDescent="0.15">
      <c r="B232" s="82">
        <v>44840</v>
      </c>
      <c r="C232" s="12">
        <v>-6.7252008219689241E-3</v>
      </c>
      <c r="D232" s="12">
        <v>-2.4751143395211228E-2</v>
      </c>
      <c r="E232" s="63">
        <v>-1.0608934171249973E-2</v>
      </c>
      <c r="G232" s="48">
        <v>45210</v>
      </c>
      <c r="H232" s="156">
        <v>-3154800</v>
      </c>
      <c r="I232" s="258">
        <v>6809600</v>
      </c>
      <c r="J232" s="157">
        <v>7174400.0000000009</v>
      </c>
      <c r="K232" s="160" cm="1">
        <f t="array" ref="K232">_xlfn.NORM.S.INV(0.99)*SQRT(MMULT(MMULT(H232:J232,$C$7:$E$9),TRANSPOSE(H232:J232)))</f>
        <v>326199.49841657432</v>
      </c>
    </row>
    <row r="233" spans="2:11" x14ac:dyDescent="0.15">
      <c r="B233" s="82">
        <v>44841</v>
      </c>
      <c r="C233" s="12">
        <v>-3.0092157231522698E-3</v>
      </c>
      <c r="D233" s="12">
        <v>-1.5999999999999903E-2</v>
      </c>
      <c r="E233" s="63">
        <v>0</v>
      </c>
      <c r="G233" s="48">
        <v>45211</v>
      </c>
      <c r="H233" s="156">
        <v>-3102600</v>
      </c>
      <c r="I233" s="258">
        <v>6815200</v>
      </c>
      <c r="J233" s="157">
        <v>7124000</v>
      </c>
      <c r="K233" s="160" cm="1">
        <f t="array" ref="K233">_xlfn.NORM.S.INV(0.99)*SQRT(MMULT(MMULT(H233:J233,$C$7:$E$9),TRANSPOSE(H233:J233)))</f>
        <v>325804.74732517207</v>
      </c>
    </row>
    <row r="234" spans="2:11" x14ac:dyDescent="0.15">
      <c r="B234" s="82">
        <v>44844</v>
      </c>
      <c r="C234" s="12">
        <v>-3.7728730428210344E-4</v>
      </c>
      <c r="D234" s="12">
        <v>-1.317633865993828E-2</v>
      </c>
      <c r="E234" s="63">
        <v>3.9708805815275028E-4</v>
      </c>
      <c r="G234" s="48">
        <v>45212</v>
      </c>
      <c r="H234" s="156">
        <v>-3092400</v>
      </c>
      <c r="I234" s="258">
        <v>6861400</v>
      </c>
      <c r="J234" s="157">
        <v>7001600</v>
      </c>
      <c r="K234" s="160" cm="1">
        <f t="array" ref="K234">_xlfn.NORM.S.INV(0.99)*SQRT(MMULT(MMULT(H234:J234,$C$7:$E$9),TRANSPOSE(H234:J234)))</f>
        <v>325253.16748260258</v>
      </c>
    </row>
    <row r="235" spans="2:11" x14ac:dyDescent="0.15">
      <c r="B235" s="82">
        <v>44845</v>
      </c>
      <c r="C235" s="12">
        <v>-2.2645782223061905E-3</v>
      </c>
      <c r="D235" s="12">
        <v>-1.1647727272727337E-2</v>
      </c>
      <c r="E235" s="63">
        <v>2.3818618844018147E-3</v>
      </c>
      <c r="G235" s="48">
        <v>45215</v>
      </c>
      <c r="H235" s="156">
        <v>-3084600</v>
      </c>
      <c r="I235" s="258">
        <v>6812399.9999999991</v>
      </c>
      <c r="J235" s="157">
        <v>6976000</v>
      </c>
      <c r="K235" s="160" cm="1">
        <f t="array" ref="K235">_xlfn.NORM.S.INV(0.99)*SQRT(MMULT(MMULT(H235:J235,$C$7:$E$9),TRANSPOSE(H235:J235)))</f>
        <v>323267.71199012722</v>
      </c>
    </row>
    <row r="236" spans="2:11" x14ac:dyDescent="0.15">
      <c r="B236" s="82">
        <v>44846</v>
      </c>
      <c r="C236" s="12">
        <v>3.7828636277663641E-3</v>
      </c>
      <c r="D236" s="12">
        <v>4.5990227076746493E-3</v>
      </c>
      <c r="E236" s="63">
        <v>1.3212575095500334E-4</v>
      </c>
      <c r="G236" s="48">
        <v>45216</v>
      </c>
      <c r="H236" s="156">
        <v>-3083400</v>
      </c>
      <c r="I236" s="258">
        <v>6897800</v>
      </c>
      <c r="J236" s="157">
        <v>6990400</v>
      </c>
      <c r="K236" s="160" cm="1">
        <f t="array" ref="K236">_xlfn.NORM.S.INV(0.99)*SQRT(MMULT(MMULT(H236:J236,$C$7:$E$9),TRANSPOSE(H236:J236)))</f>
        <v>326295.70361797739</v>
      </c>
    </row>
    <row r="237" spans="2:11" x14ac:dyDescent="0.15">
      <c r="B237" s="82">
        <v>44847</v>
      </c>
      <c r="C237" s="12">
        <v>-1.0928961748633892E-2</v>
      </c>
      <c r="D237" s="12">
        <v>8.0114449213160022E-3</v>
      </c>
      <c r="E237" s="63">
        <v>-2.7719066848052032E-3</v>
      </c>
      <c r="G237" s="48">
        <v>45217</v>
      </c>
      <c r="H237" s="156">
        <v>-3067800</v>
      </c>
      <c r="I237" s="258">
        <v>6885200</v>
      </c>
      <c r="J237" s="157">
        <v>6972000</v>
      </c>
      <c r="K237" s="160" cm="1">
        <f t="array" ref="K237">_xlfn.NORM.S.INV(0.99)*SQRT(MMULT(MMULT(H237:J237,$C$7:$E$9),TRANSPOSE(H237:J237)))</f>
        <v>325660.09905218676</v>
      </c>
    </row>
    <row r="238" spans="2:11" x14ac:dyDescent="0.15">
      <c r="B238" s="82">
        <v>44848</v>
      </c>
      <c r="C238" s="12">
        <v>6.4774242712897223E-3</v>
      </c>
      <c r="D238" s="12">
        <v>2.9236446210616052E-2</v>
      </c>
      <c r="E238" s="63">
        <v>5.8238388597331436E-3</v>
      </c>
      <c r="G238" s="48">
        <v>45218</v>
      </c>
      <c r="H238" s="156">
        <v>-2962500</v>
      </c>
      <c r="I238" s="258">
        <v>6886600</v>
      </c>
      <c r="J238" s="157">
        <v>6780000</v>
      </c>
      <c r="K238" s="160" cm="1">
        <f t="array" ref="K238">_xlfn.NORM.S.INV(0.99)*SQRT(MMULT(MMULT(H238:J238,$C$7:$E$9),TRANSPOSE(H238:J238)))</f>
        <v>323042.60599941912</v>
      </c>
    </row>
    <row r="239" spans="2:11" x14ac:dyDescent="0.15">
      <c r="B239" s="82">
        <v>44851</v>
      </c>
      <c r="C239" s="12">
        <v>1.7982207079310975E-2</v>
      </c>
      <c r="D239" s="12">
        <v>1.0479867622724903E-2</v>
      </c>
      <c r="E239" s="63">
        <v>1.3159668665619462E-2</v>
      </c>
      <c r="G239" s="48">
        <v>45219</v>
      </c>
      <c r="H239" s="156">
        <v>-2954400</v>
      </c>
      <c r="I239" s="258">
        <v>6713000</v>
      </c>
      <c r="J239" s="157">
        <v>6784000</v>
      </c>
      <c r="K239" s="160" cm="1">
        <f t="array" ref="K239">_xlfn.NORM.S.INV(0.99)*SQRT(MMULT(MMULT(H239:J239,$C$7:$E$9),TRANSPOSE(H239:J239)))</f>
        <v>317492.23637288599</v>
      </c>
    </row>
    <row r="240" spans="2:11" x14ac:dyDescent="0.15">
      <c r="B240" s="82">
        <v>44852</v>
      </c>
      <c r="C240" s="12">
        <v>2.0453700260318897E-3</v>
      </c>
      <c r="D240" s="12">
        <v>2.7292576419213344E-3</v>
      </c>
      <c r="E240" s="63">
        <v>3.8966428970170774E-3</v>
      </c>
      <c r="G240" s="48">
        <v>45222</v>
      </c>
      <c r="H240" s="156">
        <v>-2931000</v>
      </c>
      <c r="I240" s="258">
        <v>6686400</v>
      </c>
      <c r="J240" s="157">
        <v>6760000</v>
      </c>
      <c r="K240" s="160" cm="1">
        <f t="array" ref="K240">_xlfn.NORM.S.INV(0.99)*SQRT(MMULT(MMULT(H240:J240,$C$7:$E$9),TRANSPOSE(H240:J240)))</f>
        <v>316350.94033057406</v>
      </c>
    </row>
    <row r="241" spans="2:11" x14ac:dyDescent="0.15">
      <c r="B241" s="82">
        <v>44853</v>
      </c>
      <c r="C241" s="12">
        <v>-1.2803859714232702E-2</v>
      </c>
      <c r="D241" s="12">
        <v>1.2520413718018597E-2</v>
      </c>
      <c r="E241" s="63">
        <v>-6.5985396597318946E-3</v>
      </c>
      <c r="G241" s="48">
        <v>45223</v>
      </c>
      <c r="H241" s="156">
        <v>-2941200</v>
      </c>
      <c r="I241" s="258">
        <v>6769000</v>
      </c>
      <c r="J241" s="157">
        <v>6808800</v>
      </c>
      <c r="K241" s="160" cm="1">
        <f t="array" ref="K241">_xlfn.NORM.S.INV(0.99)*SQRT(MMULT(MMULT(H241:J241,$C$7:$E$9),TRANSPOSE(H241:J241)))</f>
        <v>319816.22604368685</v>
      </c>
    </row>
    <row r="242" spans="2:11" x14ac:dyDescent="0.15">
      <c r="B242" s="82">
        <v>44854</v>
      </c>
      <c r="C242" s="12">
        <v>-5.0751879699248992E-3</v>
      </c>
      <c r="D242" s="12">
        <v>4.3010752688170673E-3</v>
      </c>
      <c r="E242" s="63">
        <v>-7.5540593037353165E-3</v>
      </c>
      <c r="G242" s="48">
        <v>45224</v>
      </c>
      <c r="H242" s="156">
        <v>-2956500</v>
      </c>
      <c r="I242" s="258">
        <v>6837600.0000000009</v>
      </c>
      <c r="J242" s="157">
        <v>6865599.9999999991</v>
      </c>
      <c r="K242" s="160" cm="1">
        <f t="array" ref="K242">_xlfn.NORM.S.INV(0.99)*SQRT(MMULT(MMULT(H242:J242,$C$7:$E$9),TRANSPOSE(H242:J242)))</f>
        <v>322933.32397079514</v>
      </c>
    </row>
    <row r="243" spans="2:11" x14ac:dyDescent="0.15">
      <c r="B243" s="82">
        <v>44855</v>
      </c>
      <c r="C243" s="12">
        <v>-4.9121481201586104E-3</v>
      </c>
      <c r="D243" s="12">
        <v>4.8179871520341866E-3</v>
      </c>
      <c r="E243" s="63">
        <v>4.7243385822137718E-3</v>
      </c>
      <c r="G243" s="48">
        <v>45225</v>
      </c>
      <c r="H243" s="156">
        <v>-2966400</v>
      </c>
      <c r="I243" s="258">
        <v>6830600</v>
      </c>
      <c r="J243" s="157">
        <v>6807200</v>
      </c>
      <c r="K243" s="160" cm="1">
        <f t="array" ref="K243">_xlfn.NORM.S.INV(0.99)*SQRT(MMULT(MMULT(H243:J243,$C$7:$E$9),TRANSPOSE(H243:J243)))</f>
        <v>321651.91466067563</v>
      </c>
    </row>
    <row r="244" spans="2:11" x14ac:dyDescent="0.15">
      <c r="B244" s="82">
        <v>44858</v>
      </c>
      <c r="C244" s="12">
        <v>1.6897664704765614E-2</v>
      </c>
      <c r="D244" s="12">
        <v>1.3585508790623368E-2</v>
      </c>
      <c r="E244" s="63">
        <v>1.8547619687457662E-2</v>
      </c>
      <c r="G244" s="48">
        <v>45226</v>
      </c>
      <c r="H244" s="156">
        <v>-2923800</v>
      </c>
      <c r="I244" s="258">
        <v>6816600</v>
      </c>
      <c r="J244" s="157">
        <v>6700800</v>
      </c>
      <c r="K244" s="160" cm="1">
        <f t="array" ref="K244">_xlfn.NORM.S.INV(0.99)*SQRT(MMULT(MMULT(H244:J244,$C$7:$E$9),TRANSPOSE(H244:J244)))</f>
        <v>319634.38706353295</v>
      </c>
    </row>
    <row r="245" spans="2:11" x14ac:dyDescent="0.15">
      <c r="B245" s="82">
        <v>44859</v>
      </c>
      <c r="C245" s="12">
        <v>9.7087378640776656E-3</v>
      </c>
      <c r="D245" s="12">
        <v>3.6793692509855536E-3</v>
      </c>
      <c r="E245" s="63">
        <v>-1.7954555356181068E-3</v>
      </c>
      <c r="G245" s="48">
        <v>45229</v>
      </c>
      <c r="H245" s="156">
        <v>-2931000</v>
      </c>
      <c r="I245" s="258">
        <v>6872600.0000000009</v>
      </c>
      <c r="J245" s="157">
        <v>6770400</v>
      </c>
      <c r="K245" s="160" cm="1">
        <f t="array" ref="K245">_xlfn.NORM.S.INV(0.99)*SQRT(MMULT(MMULT(H245:J245,$C$7:$E$9),TRANSPOSE(H245:J245)))</f>
        <v>322604.28882498131</v>
      </c>
    </row>
    <row r="246" spans="2:11" x14ac:dyDescent="0.15">
      <c r="B246" s="82">
        <v>44860</v>
      </c>
      <c r="C246" s="12">
        <v>1.8491124260355818E-3</v>
      </c>
      <c r="D246" s="12">
        <v>2.3566378633150808E-3</v>
      </c>
      <c r="E246" s="63">
        <v>1.027758033358217E-2</v>
      </c>
      <c r="G246" s="48">
        <v>45230</v>
      </c>
      <c r="H246" s="156">
        <v>-2941800</v>
      </c>
      <c r="I246" s="258">
        <v>6938400</v>
      </c>
      <c r="J246" s="157">
        <v>6763200.0000000009</v>
      </c>
      <c r="K246" s="160" cm="1">
        <f t="array" ref="K246">_xlfn.NORM.S.INV(0.99)*SQRT(MMULT(MMULT(H246:J246,$C$7:$E$9),TRANSPOSE(H246:J246)))</f>
        <v>324574.46292856889</v>
      </c>
    </row>
    <row r="247" spans="2:11" x14ac:dyDescent="0.15">
      <c r="B247" s="82">
        <v>44861</v>
      </c>
      <c r="C247" s="12">
        <v>-9.7822074566260575E-3</v>
      </c>
      <c r="D247" s="12">
        <v>8.8819226750260771E-3</v>
      </c>
      <c r="E247" s="63">
        <v>-1.2718966125169207E-4</v>
      </c>
      <c r="G247" s="48">
        <v>45231</v>
      </c>
      <c r="H247" s="156">
        <v>-2981400</v>
      </c>
      <c r="I247" s="258">
        <v>7066500</v>
      </c>
      <c r="J247" s="157">
        <v>6816799.9999999991</v>
      </c>
      <c r="K247" s="160" cm="1">
        <f t="array" ref="K247">_xlfn.NORM.S.INV(0.99)*SQRT(MMULT(MMULT(H247:J247,$C$7:$E$9),TRANSPOSE(H247:J247)))</f>
        <v>329451.33117618406</v>
      </c>
    </row>
    <row r="248" spans="2:11" x14ac:dyDescent="0.15">
      <c r="B248" s="82">
        <v>44862</v>
      </c>
      <c r="C248" s="12">
        <v>4.2870456663561818E-3</v>
      </c>
      <c r="D248" s="12">
        <v>-2.3562920766442175E-2</v>
      </c>
      <c r="E248" s="63">
        <v>1.8440888465704353E-2</v>
      </c>
      <c r="G248" s="48">
        <v>45232</v>
      </c>
      <c r="H248" s="156">
        <v>-3015600</v>
      </c>
      <c r="I248" s="258">
        <v>7028000</v>
      </c>
      <c r="J248" s="157">
        <v>6772800</v>
      </c>
      <c r="K248" s="160" cm="1">
        <f t="array" ref="K248">_xlfn.NORM.S.INV(0.99)*SQRT(MMULT(MMULT(H248:J248,$C$7:$E$9),TRANSPOSE(H248:J248)))</f>
        <v>327252.5662437125</v>
      </c>
    </row>
    <row r="249" spans="2:11" x14ac:dyDescent="0.15">
      <c r="B249" s="82">
        <v>44865</v>
      </c>
      <c r="C249" s="12">
        <v>1.1878247958426069E-2</v>
      </c>
      <c r="D249" s="12">
        <v>-1.352426412092278E-2</v>
      </c>
      <c r="E249" s="63">
        <v>1.023983327357203E-2</v>
      </c>
      <c r="G249" s="48">
        <v>45233</v>
      </c>
      <c r="H249" s="156">
        <v>-2992500</v>
      </c>
      <c r="I249" s="258">
        <v>6948200</v>
      </c>
      <c r="J249" s="157">
        <v>6667200</v>
      </c>
      <c r="K249" s="160" cm="1">
        <f t="array" ref="K249">_xlfn.NORM.S.INV(0.99)*SQRT(MMULT(MMULT(H249:J249,$C$7:$E$9),TRANSPOSE(H249:J249)))</f>
        <v>322993.33850760898</v>
      </c>
    </row>
    <row r="250" spans="2:11" x14ac:dyDescent="0.15">
      <c r="B250" s="82">
        <v>44866</v>
      </c>
      <c r="C250" s="12">
        <v>-5.5025678650036935E-3</v>
      </c>
      <c r="D250" s="12">
        <v>4.3010752688170673E-3</v>
      </c>
      <c r="E250" s="63">
        <v>-2.3487024296138248E-3</v>
      </c>
      <c r="G250" s="48">
        <v>45236</v>
      </c>
      <c r="H250" s="156">
        <v>-2996100</v>
      </c>
      <c r="I250" s="258">
        <v>6937000</v>
      </c>
      <c r="J250" s="157">
        <v>6739200</v>
      </c>
      <c r="K250" s="160" cm="1">
        <f t="array" ref="K250">_xlfn.NORM.S.INV(0.99)*SQRT(MMULT(MMULT(H250:J250,$C$7:$E$9),TRANSPOSE(H250:J250)))</f>
        <v>323812.75521726662</v>
      </c>
    </row>
    <row r="251" spans="2:11" x14ac:dyDescent="0.15">
      <c r="B251" s="82">
        <v>44867</v>
      </c>
      <c r="C251" s="12">
        <v>4.9797122832904162E-3</v>
      </c>
      <c r="D251" s="12">
        <v>-5.3533190578158862E-3</v>
      </c>
      <c r="E251" s="63">
        <v>5.4516369355950278E-3</v>
      </c>
      <c r="G251" s="48">
        <v>45237</v>
      </c>
      <c r="H251" s="156">
        <v>-2988600</v>
      </c>
      <c r="I251" s="258">
        <v>6918800</v>
      </c>
      <c r="J251" s="157">
        <v>6734400.0000000009</v>
      </c>
      <c r="K251" s="160" cm="1">
        <f t="array" ref="K251">_xlfn.NORM.S.INV(0.99)*SQRT(MMULT(MMULT(H251:J251,$C$7:$E$9),TRANSPOSE(H251:J251)))</f>
        <v>323177.86763431976</v>
      </c>
    </row>
    <row r="252" spans="2:11" x14ac:dyDescent="0.15">
      <c r="B252" s="82">
        <v>44868</v>
      </c>
      <c r="C252" s="12">
        <v>-7.5243163883281783E-3</v>
      </c>
      <c r="D252" s="12">
        <v>-1.8837459634013509E-3</v>
      </c>
      <c r="E252" s="63">
        <v>7.3932577608148975E-4</v>
      </c>
      <c r="G252" s="48">
        <v>45238</v>
      </c>
      <c r="H252" s="156">
        <v>-2972100</v>
      </c>
      <c r="I252" s="258">
        <v>6909000</v>
      </c>
      <c r="J252" s="157">
        <v>6790400</v>
      </c>
      <c r="K252" s="160" cm="1">
        <f t="array" ref="K252">_xlfn.NORM.S.INV(0.99)*SQRT(MMULT(MMULT(H252:J252,$C$7:$E$9),TRANSPOSE(H252:J252)))</f>
        <v>323896.30590715416</v>
      </c>
    </row>
    <row r="253" spans="2:11" x14ac:dyDescent="0.15">
      <c r="B253" s="82">
        <v>44869</v>
      </c>
      <c r="C253" s="12">
        <v>4.6227810650887324E-3</v>
      </c>
      <c r="D253" s="12">
        <v>1.53680237260716E-2</v>
      </c>
      <c r="E253" s="63">
        <v>-4.9252837956048623E-4</v>
      </c>
      <c r="G253" s="48">
        <v>45239</v>
      </c>
      <c r="H253" s="156">
        <v>-2997300</v>
      </c>
      <c r="I253" s="258">
        <v>6885200</v>
      </c>
      <c r="J253" s="157">
        <v>6744000</v>
      </c>
      <c r="K253" s="160" cm="1">
        <f t="array" ref="K253">_xlfn.NORM.S.INV(0.99)*SQRT(MMULT(MMULT(H253:J253,$C$7:$E$9),TRANSPOSE(H253:J253)))</f>
        <v>322189.56877339404</v>
      </c>
    </row>
    <row r="254" spans="2:11" x14ac:dyDescent="0.15">
      <c r="B254" s="82">
        <v>44872</v>
      </c>
      <c r="C254" s="12">
        <v>-9.9392600773053896E-3</v>
      </c>
      <c r="D254" s="12">
        <v>-1.1152416356877137E-2</v>
      </c>
      <c r="E254" s="63">
        <v>-7.0222024114354742E-3</v>
      </c>
      <c r="G254" s="48">
        <v>45240</v>
      </c>
      <c r="H254" s="156">
        <v>-2981400</v>
      </c>
      <c r="I254" s="258">
        <v>6857200</v>
      </c>
      <c r="J254" s="157">
        <v>6708800</v>
      </c>
      <c r="K254" s="160" cm="1">
        <f t="array" ref="K254">_xlfn.NORM.S.INV(0.99)*SQRT(MMULT(MMULT(H254:J254,$C$7:$E$9),TRANSPOSE(H254:J254)))</f>
        <v>320769.24452974257</v>
      </c>
    </row>
    <row r="255" spans="2:11" x14ac:dyDescent="0.15">
      <c r="B255" s="82">
        <v>44873</v>
      </c>
      <c r="C255" s="12">
        <v>3.1604387432608849E-3</v>
      </c>
      <c r="D255" s="12">
        <v>5.1020408163264808E-3</v>
      </c>
      <c r="E255" s="63">
        <v>3.1016320548580278E-3</v>
      </c>
      <c r="G255" s="48">
        <v>45243</v>
      </c>
      <c r="H255" s="156">
        <v>-2967000</v>
      </c>
      <c r="I255" s="258">
        <v>6944000</v>
      </c>
      <c r="J255" s="157">
        <v>6769600</v>
      </c>
      <c r="K255" s="160" cm="1">
        <f t="array" ref="K255">_xlfn.NORM.S.INV(0.99)*SQRT(MMULT(MMULT(H255:J255,$C$7:$E$9),TRANSPOSE(H255:J255)))</f>
        <v>324720.47153728636</v>
      </c>
    </row>
    <row r="256" spans="2:11" x14ac:dyDescent="0.15">
      <c r="B256" s="82">
        <v>44874</v>
      </c>
      <c r="C256" s="12">
        <v>1.111934766493694E-2</v>
      </c>
      <c r="D256" s="12">
        <v>2.057173390328626E-2</v>
      </c>
      <c r="E256" s="63">
        <v>1.1873888964723411E-2</v>
      </c>
      <c r="G256" s="48">
        <v>45244</v>
      </c>
      <c r="H256" s="156">
        <v>-2982000</v>
      </c>
      <c r="I256" s="258">
        <v>6937000</v>
      </c>
      <c r="J256" s="157">
        <v>6764800</v>
      </c>
      <c r="K256" s="160" cm="1">
        <f t="array" ref="K256">_xlfn.NORM.S.INV(0.99)*SQRT(MMULT(MMULT(H256:J256,$C$7:$E$9),TRANSPOSE(H256:J256)))</f>
        <v>324324.08157758327</v>
      </c>
    </row>
    <row r="257" spans="2:11" x14ac:dyDescent="0.15">
      <c r="B257" s="82">
        <v>44875</v>
      </c>
      <c r="C257" s="12">
        <v>8.7976539589442737E-3</v>
      </c>
      <c r="D257" s="12">
        <v>2.5916230366491932E-2</v>
      </c>
      <c r="E257" s="63">
        <v>5.9894609753374795E-3</v>
      </c>
      <c r="G257" s="48">
        <v>45245</v>
      </c>
      <c r="H257" s="156">
        <v>-2988000</v>
      </c>
      <c r="I257" s="258">
        <v>6939800</v>
      </c>
      <c r="J257" s="157">
        <v>6689600</v>
      </c>
      <c r="K257" s="160" cm="1">
        <f t="array" ref="K257">_xlfn.NORM.S.INV(0.99)*SQRT(MMULT(MMULT(H257:J257,$C$7:$E$9),TRANSPOSE(H257:J257)))</f>
        <v>323117.76490537752</v>
      </c>
    </row>
    <row r="258" spans="2:11" x14ac:dyDescent="0.15">
      <c r="B258" s="82">
        <v>44876</v>
      </c>
      <c r="C258" s="12">
        <v>-1.8350290697674354E-2</v>
      </c>
      <c r="D258" s="12">
        <v>2.270987496810406E-2</v>
      </c>
      <c r="E258" s="63">
        <v>-3.9975626665955555E-2</v>
      </c>
      <c r="G258" s="48">
        <v>45246</v>
      </c>
      <c r="H258" s="156">
        <v>-2958900</v>
      </c>
      <c r="I258" s="258">
        <v>6934200</v>
      </c>
      <c r="J258" s="157">
        <v>6658400</v>
      </c>
      <c r="K258" s="160" cm="1">
        <f t="array" ref="K258">_xlfn.NORM.S.INV(0.99)*SQRT(MMULT(MMULT(H258:J258,$C$7:$E$9),TRANSPOSE(H258:J258)))</f>
        <v>322575.9665221101</v>
      </c>
    </row>
    <row r="259" spans="2:11" x14ac:dyDescent="0.15">
      <c r="B259" s="82">
        <v>44879</v>
      </c>
      <c r="C259" s="12">
        <v>1.850823616509345E-4</v>
      </c>
      <c r="D259" s="12">
        <v>6.2375249500998819E-3</v>
      </c>
      <c r="E259" s="63">
        <v>-2.6579404033250098E-3</v>
      </c>
      <c r="G259" s="48">
        <v>45247</v>
      </c>
      <c r="H259" s="156">
        <v>-2969700</v>
      </c>
      <c r="I259" s="258">
        <v>6998600</v>
      </c>
      <c r="J259" s="157">
        <v>6728000</v>
      </c>
      <c r="K259" s="160" cm="1">
        <f t="array" ref="K259">_xlfn.NORM.S.INV(0.99)*SQRT(MMULT(MMULT(H259:J259,$C$7:$E$9),TRANSPOSE(H259:J259)))</f>
        <v>325797.05265633279</v>
      </c>
    </row>
    <row r="260" spans="2:11" x14ac:dyDescent="0.15">
      <c r="B260" s="82">
        <v>44880</v>
      </c>
      <c r="C260" s="12">
        <v>-2.9607698001479221E-3</v>
      </c>
      <c r="D260" s="12">
        <v>-1.0414083808579222E-2</v>
      </c>
      <c r="E260" s="63">
        <v>1.0913744086743948E-2</v>
      </c>
      <c r="G260" s="48">
        <v>45250</v>
      </c>
      <c r="H260" s="156">
        <v>-2948700</v>
      </c>
      <c r="I260" s="258">
        <v>7066500</v>
      </c>
      <c r="J260" s="157">
        <v>6742400</v>
      </c>
      <c r="K260" s="160" cm="1">
        <f t="array" ref="K260">_xlfn.NORM.S.INV(0.99)*SQRT(MMULT(MMULT(H260:J260,$C$7:$E$9),TRANSPOSE(H260:J260)))</f>
        <v>328392.01873674238</v>
      </c>
    </row>
    <row r="261" spans="2:11" x14ac:dyDescent="0.15">
      <c r="B261" s="82">
        <v>44881</v>
      </c>
      <c r="C261" s="12">
        <v>6.4959168522642496E-3</v>
      </c>
      <c r="D261" s="12">
        <v>-1.2027060886995677E-2</v>
      </c>
      <c r="E261" s="63">
        <v>-7.7831169484465779E-3</v>
      </c>
      <c r="G261" s="48">
        <v>45251</v>
      </c>
      <c r="H261" s="156">
        <v>-2992500</v>
      </c>
      <c r="I261" s="258">
        <v>7108500</v>
      </c>
      <c r="J261" s="157">
        <v>6805599.9999999991</v>
      </c>
      <c r="K261" s="160" cm="1">
        <f t="array" ref="K261">_xlfn.NORM.S.INV(0.99)*SQRT(MMULT(MMULT(H261:J261,$C$7:$E$9),TRANSPOSE(H261:J261)))</f>
        <v>330579.63093416998</v>
      </c>
    </row>
    <row r="262" spans="2:11" x14ac:dyDescent="0.15">
      <c r="B262" s="82">
        <v>44882</v>
      </c>
      <c r="C262" s="12">
        <v>1.3092384289138836E-2</v>
      </c>
      <c r="D262" s="12">
        <v>5.3258939893481294E-3</v>
      </c>
      <c r="E262" s="63">
        <v>5.0605044646157005E-4</v>
      </c>
      <c r="G262" s="48">
        <v>45252</v>
      </c>
      <c r="H262" s="156">
        <v>-3009000</v>
      </c>
      <c r="I262" s="258">
        <v>7129500</v>
      </c>
      <c r="J262" s="157">
        <v>6880000</v>
      </c>
      <c r="K262" s="160" cm="1">
        <f t="array" ref="K262">_xlfn.NORM.S.INV(0.99)*SQRT(MMULT(MMULT(H262:J262,$C$7:$E$9),TRANSPOSE(H262:J262)))</f>
        <v>332423.38936507329</v>
      </c>
    </row>
    <row r="263" spans="2:11" ht="14" thickBot="1" x14ac:dyDescent="0.2">
      <c r="B263" s="84">
        <v>44883</v>
      </c>
      <c r="C263" s="96">
        <v>9.1008372770295942E-3</v>
      </c>
      <c r="D263" s="96">
        <v>1.5640766902119019E-2</v>
      </c>
      <c r="E263" s="66">
        <v>3.0728369413829393E-2</v>
      </c>
      <c r="G263" s="48">
        <v>45254</v>
      </c>
      <c r="H263" s="156">
        <v>-3014400</v>
      </c>
      <c r="I263" s="258">
        <v>7185500</v>
      </c>
      <c r="J263" s="157">
        <v>6943200.0000000009</v>
      </c>
      <c r="K263" s="160" cm="1">
        <f t="array" ref="K263">_xlfn.NORM.S.INV(0.99)*SQRT(MMULT(MMULT(H263:J263,$C$7:$E$9),TRANSPOSE(H263:J263)))</f>
        <v>335294.30386097223</v>
      </c>
    </row>
    <row r="264" spans="2:11" x14ac:dyDescent="0.15">
      <c r="G264" s="48">
        <v>45257</v>
      </c>
      <c r="H264" s="156">
        <v>-3006600</v>
      </c>
      <c r="I264" s="258">
        <v>7213500</v>
      </c>
      <c r="J264" s="157">
        <v>6877600</v>
      </c>
      <c r="K264" s="160" cm="1">
        <f t="array" ref="K264">_xlfn.NORM.S.INV(0.99)*SQRT(MMULT(MMULT(H264:J264,$C$7:$E$9),TRANSPOSE(H264:J264)))</f>
        <v>335158.57148382568</v>
      </c>
    </row>
    <row r="265" spans="2:11" x14ac:dyDescent="0.15">
      <c r="G265" s="48">
        <v>45258</v>
      </c>
      <c r="H265" s="156">
        <v>-2982000</v>
      </c>
      <c r="I265" s="258">
        <v>7231000</v>
      </c>
      <c r="J265" s="157">
        <v>6822400</v>
      </c>
      <c r="K265" s="160" cm="1">
        <f t="array" ref="K265">_xlfn.NORM.S.INV(0.99)*SQRT(MMULT(MMULT(H265:J265,$C$7:$E$9),TRANSPOSE(H265:J265)))</f>
        <v>334955.15699948499</v>
      </c>
    </row>
    <row r="266" spans="2:11" x14ac:dyDescent="0.15">
      <c r="G266" s="48">
        <v>45259</v>
      </c>
      <c r="H266" s="156">
        <v>-2973900</v>
      </c>
      <c r="I266" s="258">
        <v>7192500</v>
      </c>
      <c r="J266" s="157">
        <v>6787200</v>
      </c>
      <c r="K266" s="160" cm="1">
        <f t="array" ref="K266">_xlfn.NORM.S.INV(0.99)*SQRT(MMULT(MMULT(H266:J266,$C$7:$E$9),TRANSPOSE(H266:J266)))</f>
        <v>333145.45458966773</v>
      </c>
    </row>
    <row r="267" spans="2:11" x14ac:dyDescent="0.15">
      <c r="G267" s="48">
        <v>45260</v>
      </c>
      <c r="H267" s="156">
        <v>-2980500</v>
      </c>
      <c r="I267" s="258">
        <v>7227500</v>
      </c>
      <c r="J267" s="157">
        <v>6809600</v>
      </c>
      <c r="K267" s="160" cm="1">
        <f t="array" ref="K267">_xlfn.NORM.S.INV(0.99)*SQRT(MMULT(MMULT(H267:J267,$C$7:$E$9),TRANSPOSE(H267:J267)))</f>
        <v>334634.9782796147</v>
      </c>
    </row>
    <row r="268" spans="2:11" x14ac:dyDescent="0.15">
      <c r="G268" s="48">
        <v>45261</v>
      </c>
      <c r="H268" s="156">
        <v>-2968500</v>
      </c>
      <c r="I268" s="258">
        <v>6883800</v>
      </c>
      <c r="J268" s="157">
        <v>6830400</v>
      </c>
      <c r="K268" s="160" cm="1">
        <f t="array" ref="K268">_xlfn.NORM.S.INV(0.99)*SQRT(MMULT(MMULT(H268:J268,$C$7:$E$9),TRANSPOSE(H268:J268)))</f>
        <v>323771.42430553026</v>
      </c>
    </row>
    <row r="269" spans="2:11" x14ac:dyDescent="0.15">
      <c r="G269" s="48">
        <v>45264</v>
      </c>
      <c r="H269" s="156">
        <v>-2999100</v>
      </c>
      <c r="I269" s="258">
        <v>6972000</v>
      </c>
      <c r="J269" s="157">
        <v>6891200</v>
      </c>
      <c r="K269" s="160" cm="1">
        <f t="array" ref="K269">_xlfn.NORM.S.INV(0.99)*SQRT(MMULT(MMULT(H269:J269,$C$7:$E$9),TRANSPOSE(H269:J269)))</f>
        <v>327509.16774795763</v>
      </c>
    </row>
    <row r="270" spans="2:11" x14ac:dyDescent="0.15">
      <c r="G270" s="48">
        <v>45265</v>
      </c>
      <c r="H270" s="156">
        <v>-2988600</v>
      </c>
      <c r="I270" s="258">
        <v>6934200</v>
      </c>
      <c r="J270" s="157">
        <v>6804800</v>
      </c>
      <c r="K270" s="160" cm="1">
        <f t="array" ref="K270">_xlfn.NORM.S.INV(0.99)*SQRT(MMULT(MMULT(H270:J270,$C$7:$E$9),TRANSPOSE(H270:J270)))</f>
        <v>324869.84345390712</v>
      </c>
    </row>
    <row r="271" spans="2:11" x14ac:dyDescent="0.15">
      <c r="G271" s="48">
        <v>45266</v>
      </c>
      <c r="H271" s="156">
        <v>-2982000</v>
      </c>
      <c r="I271" s="258">
        <v>6913200</v>
      </c>
      <c r="J271" s="157">
        <v>6791200</v>
      </c>
      <c r="K271" s="160" cm="1">
        <f t="array" ref="K271">_xlfn.NORM.S.INV(0.99)*SQRT(MMULT(MMULT(H271:J271,$C$7:$E$9),TRANSPOSE(H271:J271)))</f>
        <v>323990.42230786808</v>
      </c>
    </row>
    <row r="272" spans="2:11" x14ac:dyDescent="0.15">
      <c r="G272" s="48">
        <v>45267</v>
      </c>
      <c r="H272" s="156">
        <v>-2960100</v>
      </c>
      <c r="I272" s="258">
        <v>6906200</v>
      </c>
      <c r="J272" s="157">
        <v>6740000</v>
      </c>
      <c r="K272" s="160" cm="1">
        <f t="array" ref="K272">_xlfn.NORM.S.INV(0.99)*SQRT(MMULT(MMULT(H272:J272,$C$7:$E$9),TRANSPOSE(H272:J272)))</f>
        <v>323022.00259174005</v>
      </c>
    </row>
    <row r="273" spans="7:11" x14ac:dyDescent="0.15">
      <c r="G273" s="48">
        <v>45268</v>
      </c>
      <c r="H273" s="156">
        <v>-2981400</v>
      </c>
      <c r="I273" s="258">
        <v>6921600</v>
      </c>
      <c r="J273" s="157">
        <v>6777600</v>
      </c>
      <c r="K273" s="160" cm="1">
        <f t="array" ref="K273">_xlfn.NORM.S.INV(0.99)*SQRT(MMULT(MMULT(H273:J273,$C$7:$E$9),TRANSPOSE(H273:J273)))</f>
        <v>324039.01392829622</v>
      </c>
    </row>
    <row r="274" spans="7:11" x14ac:dyDescent="0.15">
      <c r="G274" s="48">
        <v>45271</v>
      </c>
      <c r="H274" s="156">
        <v>-2970600</v>
      </c>
      <c r="I274" s="258">
        <v>6937000</v>
      </c>
      <c r="J274" s="157">
        <v>6846400</v>
      </c>
      <c r="K274" s="160" cm="1">
        <f t="array" ref="K274">_xlfn.NORM.S.INV(0.99)*SQRT(MMULT(MMULT(H274:J274,$C$7:$E$9),TRANSPOSE(H274:J274)))</f>
        <v>325769.76865541091</v>
      </c>
    </row>
    <row r="275" spans="7:11" x14ac:dyDescent="0.15">
      <c r="G275" s="48">
        <v>45272</v>
      </c>
      <c r="H275" s="156">
        <v>-2968200</v>
      </c>
      <c r="I275" s="258">
        <v>6995800</v>
      </c>
      <c r="J275" s="157">
        <v>6874400.0000000009</v>
      </c>
      <c r="K275" s="160" cm="1">
        <f t="array" ref="K275">_xlfn.NORM.S.INV(0.99)*SQRT(MMULT(MMULT(H275:J275,$C$7:$E$9),TRANSPOSE(H275:J275)))</f>
        <v>328182.30349153501</v>
      </c>
    </row>
    <row r="276" spans="7:11" x14ac:dyDescent="0.15">
      <c r="G276" s="48">
        <v>45273</v>
      </c>
      <c r="H276" s="156">
        <v>-2952900</v>
      </c>
      <c r="I276" s="258">
        <v>7031500</v>
      </c>
      <c r="J276" s="157">
        <v>6936799.9999999991</v>
      </c>
      <c r="K276" s="160" cm="1">
        <f t="array" ref="K276">_xlfn.NORM.S.INV(0.99)*SQRT(MMULT(MMULT(H276:J276,$C$7:$E$9),TRANSPOSE(H276:J276)))</f>
        <v>330499.76968866424</v>
      </c>
    </row>
    <row r="277" spans="7:11" x14ac:dyDescent="0.15">
      <c r="G277" s="48">
        <v>45274</v>
      </c>
      <c r="H277" s="156">
        <v>-2931600</v>
      </c>
      <c r="I277" s="258">
        <v>6685000</v>
      </c>
      <c r="J277" s="157">
        <v>6846400</v>
      </c>
      <c r="K277" s="160" cm="1">
        <f t="array" ref="K277">_xlfn.NORM.S.INV(0.99)*SQRT(MMULT(MMULT(H277:J277,$C$7:$E$9),TRANSPOSE(H277:J277)))</f>
        <v>317784.83152559825</v>
      </c>
    </row>
    <row r="278" spans="7:11" x14ac:dyDescent="0.15">
      <c r="G278" s="48">
        <v>45275</v>
      </c>
      <c r="H278" s="156">
        <v>-2943300</v>
      </c>
      <c r="I278" s="258">
        <v>6694800</v>
      </c>
      <c r="J278" s="157">
        <v>6783200.0000000009</v>
      </c>
      <c r="K278" s="160" cm="1">
        <f t="array" ref="K278">_xlfn.NORM.S.INV(0.99)*SQRT(MMULT(MMULT(H278:J278,$C$7:$E$9),TRANSPOSE(H278:J278)))</f>
        <v>316950.29081155104</v>
      </c>
    </row>
    <row r="279" spans="7:11" x14ac:dyDescent="0.15">
      <c r="G279" s="48">
        <v>45278</v>
      </c>
      <c r="H279" s="156">
        <v>-2942400</v>
      </c>
      <c r="I279" s="258">
        <v>6718600</v>
      </c>
      <c r="J279" s="157">
        <v>6820800</v>
      </c>
      <c r="K279" s="160" cm="1">
        <f t="array" ref="K279">_xlfn.NORM.S.INV(0.99)*SQRT(MMULT(MMULT(H279:J279,$C$7:$E$9),TRANSPOSE(H279:J279)))</f>
        <v>318373.95131703874</v>
      </c>
    </row>
    <row r="280" spans="7:11" x14ac:dyDescent="0.15">
      <c r="G280" s="48">
        <v>45279</v>
      </c>
      <c r="H280" s="156">
        <v>-2897100</v>
      </c>
      <c r="I280" s="258">
        <v>6717200</v>
      </c>
      <c r="J280" s="157">
        <v>6769600</v>
      </c>
      <c r="K280" s="160" cm="1">
        <f t="array" ref="K280">_xlfn.NORM.S.INV(0.99)*SQRT(MMULT(MMULT(H280:J280,$C$7:$E$9),TRANSPOSE(H280:J280)))</f>
        <v>317715.61864543252</v>
      </c>
    </row>
    <row r="281" spans="7:11" x14ac:dyDescent="0.15">
      <c r="G281" s="48">
        <v>45280</v>
      </c>
      <c r="H281" s="156">
        <v>-2897400</v>
      </c>
      <c r="I281" s="258">
        <v>6752200</v>
      </c>
      <c r="J281" s="157">
        <v>6768000</v>
      </c>
      <c r="K281" s="160" cm="1">
        <f t="array" ref="K281">_xlfn.NORM.S.INV(0.99)*SQRT(MMULT(MMULT(H281:J281,$C$7:$E$9),TRANSPOSE(H281:J281)))</f>
        <v>318827.21684667788</v>
      </c>
    </row>
    <row r="282" spans="7:11" x14ac:dyDescent="0.15">
      <c r="G282" s="48">
        <v>45281</v>
      </c>
      <c r="H282" s="156">
        <v>-2909700</v>
      </c>
      <c r="I282" s="258">
        <v>6673800</v>
      </c>
      <c r="J282" s="157">
        <v>6743200.0000000009</v>
      </c>
      <c r="K282" s="160" cm="1">
        <f t="array" ref="K282">_xlfn.NORM.S.INV(0.99)*SQRT(MMULT(MMULT(H282:J282,$C$7:$E$9),TRANSPOSE(H282:J282)))</f>
        <v>315776.77758386062</v>
      </c>
    </row>
    <row r="283" spans="7:11" x14ac:dyDescent="0.15">
      <c r="G283" s="48">
        <v>45282</v>
      </c>
      <c r="H283" s="156">
        <v>-2916000</v>
      </c>
      <c r="I283" s="258">
        <v>6699000</v>
      </c>
      <c r="J283" s="157">
        <v>6787200</v>
      </c>
      <c r="K283" s="160" cm="1">
        <f t="array" ref="K283">_xlfn.NORM.S.INV(0.99)*SQRT(MMULT(MMULT(H283:J283,$C$7:$E$9),TRANSPOSE(H283:J283)))</f>
        <v>317314.00903957884</v>
      </c>
    </row>
    <row r="284" spans="7:11" x14ac:dyDescent="0.15">
      <c r="G284" s="48">
        <v>45287</v>
      </c>
      <c r="H284" s="156">
        <v>-2905200</v>
      </c>
      <c r="I284" s="258">
        <v>6658400</v>
      </c>
      <c r="J284" s="157">
        <v>6736000</v>
      </c>
      <c r="K284" s="160" cm="1">
        <f t="array" ref="K284">_xlfn.NORM.S.INV(0.99)*SQRT(MMULT(MMULT(H284:J284,$C$7:$E$9),TRANSPOSE(H284:J284)))</f>
        <v>315178.38015219825</v>
      </c>
    </row>
    <row r="285" spans="7:11" x14ac:dyDescent="0.15">
      <c r="G285" s="48">
        <v>45288</v>
      </c>
      <c r="H285" s="156">
        <v>-2903700</v>
      </c>
      <c r="I285" s="258">
        <v>6592600.0000000009</v>
      </c>
      <c r="J285" s="157">
        <v>6723200.0000000009</v>
      </c>
      <c r="K285" s="160" cm="1">
        <f t="array" ref="K285">_xlfn.NORM.S.INV(0.99)*SQRT(MMULT(MMULT(H285:J285,$C$7:$E$9),TRANSPOSE(H285:J285)))</f>
        <v>312827.72158178361</v>
      </c>
    </row>
    <row r="286" spans="7:11" x14ac:dyDescent="0.15">
      <c r="G286" s="48">
        <v>45289</v>
      </c>
      <c r="H286" s="156">
        <v>-2925300</v>
      </c>
      <c r="I286" s="258">
        <v>6619200</v>
      </c>
      <c r="J286" s="157">
        <v>6789600</v>
      </c>
      <c r="K286" s="160" cm="1">
        <f t="array" ref="K286">_xlfn.NORM.S.INV(0.99)*SQRT(MMULT(MMULT(H286:J286,$C$7:$E$9),TRANSPOSE(H286:J286)))</f>
        <v>314707.70739828731</v>
      </c>
    </row>
    <row r="287" spans="7:11" x14ac:dyDescent="0.15">
      <c r="G287" s="48">
        <v>45294</v>
      </c>
      <c r="H287" s="156">
        <v>-2979000</v>
      </c>
      <c r="I287" s="258">
        <v>6658400</v>
      </c>
      <c r="J287" s="157">
        <v>7090400</v>
      </c>
      <c r="K287" s="160" cm="1">
        <f t="array" ref="K287">_xlfn.NORM.S.INV(0.99)*SQRT(MMULT(MMULT(H287:J287,$C$7:$E$9),TRANSPOSE(H287:J287)))</f>
        <v>320879.73571575549</v>
      </c>
    </row>
    <row r="288" spans="7:11" x14ac:dyDescent="0.15">
      <c r="G288" s="48">
        <v>45295</v>
      </c>
      <c r="H288" s="156">
        <v>-2963100</v>
      </c>
      <c r="I288" s="258">
        <v>6715800</v>
      </c>
      <c r="J288" s="157">
        <v>7187200</v>
      </c>
      <c r="K288" s="160" cm="1">
        <f t="array" ref="K288">_xlfn.NORM.S.INV(0.99)*SQRT(MMULT(MMULT(H288:J288,$C$7:$E$9),TRANSPOSE(H288:J288)))</f>
        <v>324520.02979485405</v>
      </c>
    </row>
    <row r="289" spans="7:11" x14ac:dyDescent="0.15">
      <c r="G289" s="48">
        <v>45296</v>
      </c>
      <c r="H289" s="156">
        <v>-2958900</v>
      </c>
      <c r="I289" s="258">
        <v>6721400</v>
      </c>
      <c r="J289" s="157">
        <v>7232800</v>
      </c>
      <c r="K289" s="160" cm="1">
        <f t="array" ref="K289">_xlfn.NORM.S.INV(0.99)*SQRT(MMULT(MMULT(H289:J289,$C$7:$E$9),TRANSPOSE(H289:J289)))</f>
        <v>325527.61873588793</v>
      </c>
    </row>
    <row r="290" spans="7:11" x14ac:dyDescent="0.15">
      <c r="G290" s="48">
        <v>45299</v>
      </c>
      <c r="H290" s="156">
        <v>-2963700</v>
      </c>
      <c r="I290" s="258">
        <v>6780200</v>
      </c>
      <c r="J290" s="157">
        <v>7264000</v>
      </c>
      <c r="K290" s="160" cm="1">
        <f t="array" ref="K290">_xlfn.NORM.S.INV(0.99)*SQRT(MMULT(MMULT(H290:J290,$C$7:$E$9),TRANSPOSE(H290:J290)))</f>
        <v>327939.28868629929</v>
      </c>
    </row>
    <row r="291" spans="7:11" x14ac:dyDescent="0.15">
      <c r="G291" s="48">
        <v>45300</v>
      </c>
      <c r="H291" s="156">
        <v>-2964600</v>
      </c>
      <c r="I291" s="258">
        <v>6762000</v>
      </c>
      <c r="J291" s="157">
        <v>7291200</v>
      </c>
      <c r="K291" s="160" cm="1">
        <f t="array" ref="K291">_xlfn.NORM.S.INV(0.99)*SQRT(MMULT(MMULT(H291:J291,$C$7:$E$9),TRANSPOSE(H291:J291)))</f>
        <v>327827.44808499882</v>
      </c>
    </row>
    <row r="292" spans="7:11" x14ac:dyDescent="0.15">
      <c r="G292" s="48">
        <v>45301</v>
      </c>
      <c r="H292" s="156">
        <v>-2948100</v>
      </c>
      <c r="I292" s="258">
        <v>6771800</v>
      </c>
      <c r="J292" s="157">
        <v>7324000</v>
      </c>
      <c r="K292" s="160" cm="1">
        <f t="array" ref="K292">_xlfn.NORM.S.INV(0.99)*SQRT(MMULT(MMULT(H292:J292,$C$7:$E$9),TRANSPOSE(H292:J292)))</f>
        <v>328822.91568781307</v>
      </c>
    </row>
    <row r="293" spans="7:11" x14ac:dyDescent="0.15">
      <c r="G293" s="48">
        <v>45302</v>
      </c>
      <c r="H293" s="156">
        <v>-2900400</v>
      </c>
      <c r="I293" s="258">
        <v>6788600</v>
      </c>
      <c r="J293" s="157">
        <v>7305599.9999999991</v>
      </c>
      <c r="K293" s="160" cm="1">
        <f t="array" ref="K293">_xlfn.NORM.S.INV(0.99)*SQRT(MMULT(MMULT(H293:J293,$C$7:$E$9),TRANSPOSE(H293:J293)))</f>
        <v>329334.2762857902</v>
      </c>
    </row>
    <row r="294" spans="7:11" x14ac:dyDescent="0.15">
      <c r="G294" s="48">
        <v>45303</v>
      </c>
      <c r="H294" s="156">
        <v>-2932200</v>
      </c>
      <c r="I294" s="258">
        <v>6846000</v>
      </c>
      <c r="J294" s="157">
        <v>7314400.0000000009</v>
      </c>
      <c r="K294" s="160" cm="1">
        <f t="array" ref="K294">_xlfn.NORM.S.INV(0.99)*SQRT(MMULT(MMULT(H294:J294,$C$7:$E$9),TRANSPOSE(H294:J294)))</f>
        <v>331139.00973276282</v>
      </c>
    </row>
    <row r="295" spans="7:11" x14ac:dyDescent="0.15">
      <c r="G295" s="48">
        <v>45307</v>
      </c>
      <c r="H295" s="156">
        <v>-2951700</v>
      </c>
      <c r="I295" s="258">
        <v>6893600</v>
      </c>
      <c r="J295" s="157">
        <v>7424000</v>
      </c>
      <c r="K295" s="160" cm="1">
        <f t="array" ref="K295">_xlfn.NORM.S.INV(0.99)*SQRT(MMULT(MMULT(H295:J295,$C$7:$E$9),TRANSPOSE(H295:J295)))</f>
        <v>334483.36193253956</v>
      </c>
    </row>
    <row r="296" spans="7:11" x14ac:dyDescent="0.15">
      <c r="G296" s="48">
        <v>45308</v>
      </c>
      <c r="H296" s="156">
        <v>-2945400</v>
      </c>
      <c r="I296" s="258">
        <v>6837600.0000000009</v>
      </c>
      <c r="J296" s="157">
        <v>7492000</v>
      </c>
      <c r="K296" s="160" cm="1">
        <f t="array" ref="K296">_xlfn.NORM.S.INV(0.99)*SQRT(MMULT(MMULT(H296:J296,$C$7:$E$9),TRANSPOSE(H296:J296)))</f>
        <v>333931.39388261992</v>
      </c>
    </row>
    <row r="297" spans="7:11" x14ac:dyDescent="0.15">
      <c r="G297" s="48">
        <v>45309</v>
      </c>
      <c r="H297" s="156">
        <v>-2928300</v>
      </c>
      <c r="I297" s="258">
        <v>6787200</v>
      </c>
      <c r="J297" s="157">
        <v>7449600</v>
      </c>
      <c r="K297" s="160" cm="1">
        <f t="array" ref="K297">_xlfn.NORM.S.INV(0.99)*SQRT(MMULT(MMULT(H297:J297,$C$7:$E$9),TRANSPOSE(H297:J297)))</f>
        <v>331669.29242141423</v>
      </c>
    </row>
    <row r="298" spans="7:11" x14ac:dyDescent="0.15">
      <c r="G298" s="48">
        <v>45310</v>
      </c>
      <c r="H298" s="156">
        <v>-2922900</v>
      </c>
      <c r="I298" s="258">
        <v>6843200</v>
      </c>
      <c r="J298" s="157">
        <v>7504000</v>
      </c>
      <c r="K298" s="160" cm="1">
        <f t="array" ref="K298">_xlfn.NORM.S.INV(0.99)*SQRT(MMULT(MMULT(H298:J298,$C$7:$E$9),TRANSPOSE(H298:J298)))</f>
        <v>334467.03408012958</v>
      </c>
    </row>
    <row r="299" spans="7:11" x14ac:dyDescent="0.15">
      <c r="G299" s="48">
        <v>45313</v>
      </c>
      <c r="H299" s="156">
        <v>-2924700</v>
      </c>
      <c r="I299" s="258">
        <v>6955200</v>
      </c>
      <c r="J299" s="157">
        <v>7552000</v>
      </c>
      <c r="K299" s="160" cm="1">
        <f t="array" ref="K299">_xlfn.NORM.S.INV(0.99)*SQRT(MMULT(MMULT(H299:J299,$C$7:$E$9),TRANSPOSE(H299:J299)))</f>
        <v>338902.76031129021</v>
      </c>
    </row>
    <row r="300" spans="7:11" x14ac:dyDescent="0.15">
      <c r="G300" s="48">
        <v>45314</v>
      </c>
      <c r="H300" s="156">
        <v>-2877000</v>
      </c>
      <c r="I300" s="258">
        <v>6878200</v>
      </c>
      <c r="J300" s="157">
        <v>7480000</v>
      </c>
      <c r="K300" s="160" cm="1">
        <f t="array" ref="K300">_xlfn.NORM.S.INV(0.99)*SQRT(MMULT(MMULT(H300:J300,$C$7:$E$9),TRANSPOSE(H300:J300)))</f>
        <v>335455.5691124443</v>
      </c>
    </row>
    <row r="301" spans="7:11" x14ac:dyDescent="0.15">
      <c r="G301" s="48">
        <v>45315</v>
      </c>
      <c r="H301" s="156">
        <v>-2859600</v>
      </c>
      <c r="I301" s="258">
        <v>6913200</v>
      </c>
      <c r="J301" s="157">
        <v>7482400</v>
      </c>
      <c r="K301" s="160" cm="1">
        <f t="array" ref="K301">_xlfn.NORM.S.INV(0.99)*SQRT(MMULT(MMULT(H301:J301,$C$7:$E$9),TRANSPOSE(H301:J301)))</f>
        <v>336734.74527059449</v>
      </c>
    </row>
    <row r="302" spans="7:11" x14ac:dyDescent="0.15">
      <c r="G302" s="48">
        <v>45316</v>
      </c>
      <c r="H302" s="156">
        <v>-2886000</v>
      </c>
      <c r="I302" s="258">
        <v>6918800</v>
      </c>
      <c r="J302" s="157">
        <v>7420000</v>
      </c>
      <c r="K302" s="160" cm="1">
        <f t="array" ref="K302">_xlfn.NORM.S.INV(0.99)*SQRT(MMULT(MMULT(H302:J302,$C$7:$E$9),TRANSPOSE(H302:J302)))</f>
        <v>335638.32905125781</v>
      </c>
    </row>
    <row r="303" spans="7:11" x14ac:dyDescent="0.15">
      <c r="G303" s="48">
        <v>45317</v>
      </c>
      <c r="H303" s="156">
        <v>-2954700</v>
      </c>
      <c r="I303" s="258">
        <v>6948200</v>
      </c>
      <c r="J303" s="157">
        <v>7396799.9999999991</v>
      </c>
      <c r="K303" s="160" cm="1">
        <f t="array" ref="K303">_xlfn.NORM.S.INV(0.99)*SQRT(MMULT(MMULT(H303:J303,$C$7:$E$9),TRANSPOSE(H303:J303)))</f>
        <v>335743.03960474662</v>
      </c>
    </row>
    <row r="304" spans="7:11" x14ac:dyDescent="0.15">
      <c r="G304" s="48">
        <v>45320</v>
      </c>
      <c r="H304" s="156">
        <v>-2981700</v>
      </c>
      <c r="I304" s="258">
        <v>6949600</v>
      </c>
      <c r="J304" s="157">
        <v>7432800</v>
      </c>
      <c r="K304" s="160" cm="1">
        <f t="array" ref="K304">_xlfn.NORM.S.INV(0.99)*SQRT(MMULT(MMULT(H304:J304,$C$7:$E$9),TRANSPOSE(H304:J304)))</f>
        <v>336254.12790079718</v>
      </c>
    </row>
    <row r="305" spans="7:11" x14ac:dyDescent="0.15">
      <c r="G305" s="48">
        <v>45321</v>
      </c>
      <c r="H305" s="156">
        <v>-2970900</v>
      </c>
      <c r="I305" s="258">
        <v>6937000</v>
      </c>
      <c r="J305" s="157">
        <v>7407200</v>
      </c>
      <c r="K305" s="160" cm="1">
        <f t="array" ref="K305">_xlfn.NORM.S.INV(0.99)*SQRT(MMULT(MMULT(H305:J305,$C$7:$E$9),TRANSPOSE(H305:J305)))</f>
        <v>335464.42789551959</v>
      </c>
    </row>
    <row r="306" spans="7:11" x14ac:dyDescent="0.15">
      <c r="G306" s="48">
        <v>45322</v>
      </c>
      <c r="H306" s="156">
        <v>-2956800</v>
      </c>
      <c r="I306" s="258">
        <v>6937000</v>
      </c>
      <c r="J306" s="157">
        <v>7152000</v>
      </c>
      <c r="K306" s="160" cm="1">
        <f t="array" ref="K306">_xlfn.NORM.S.INV(0.99)*SQRT(MMULT(MMULT(H306:J306,$C$7:$E$9),TRANSPOSE(H306:J306)))</f>
        <v>331092.57583915791</v>
      </c>
    </row>
    <row r="307" spans="7:11" x14ac:dyDescent="0.15">
      <c r="G307" s="48">
        <v>45323</v>
      </c>
      <c r="H307" s="156">
        <v>-2950500</v>
      </c>
      <c r="I307" s="258">
        <v>6843200</v>
      </c>
      <c r="J307" s="157">
        <v>7243200.0000000009</v>
      </c>
      <c r="K307" s="160" cm="1">
        <f t="array" ref="K307">_xlfn.NORM.S.INV(0.99)*SQRT(MMULT(MMULT(H307:J307,$C$7:$E$9),TRANSPOSE(H307:J307)))</f>
        <v>329685.24016479735</v>
      </c>
    </row>
    <row r="308" spans="7:11" x14ac:dyDescent="0.15">
      <c r="G308" s="48">
        <v>45324</v>
      </c>
      <c r="H308" s="156">
        <v>-2957100</v>
      </c>
      <c r="I308" s="258">
        <v>6893600</v>
      </c>
      <c r="J308" s="157">
        <v>7184000</v>
      </c>
      <c r="K308" s="160" cm="1">
        <f t="array" ref="K308">_xlfn.NORM.S.INV(0.99)*SQRT(MMULT(MMULT(H308:J308,$C$7:$E$9),TRANSPOSE(H308:J308)))</f>
        <v>330240.15406927589</v>
      </c>
    </row>
    <row r="309" spans="7:11" x14ac:dyDescent="0.15">
      <c r="G309" s="48">
        <v>45327</v>
      </c>
      <c r="H309" s="156">
        <v>-3001800</v>
      </c>
      <c r="I309" s="258">
        <v>7003500</v>
      </c>
      <c r="J309" s="157">
        <v>7228800</v>
      </c>
      <c r="K309" s="160" cm="1">
        <f t="array" ref="K309">_xlfn.NORM.S.INV(0.99)*SQRT(MMULT(MMULT(H309:J309,$C$7:$E$9),TRANSPOSE(H309:J309)))</f>
        <v>334308.71386879601</v>
      </c>
    </row>
    <row r="310" spans="7:11" x14ac:dyDescent="0.15">
      <c r="G310" s="48">
        <v>45328</v>
      </c>
      <c r="H310" s="156">
        <v>-2981700</v>
      </c>
      <c r="I310" s="258">
        <v>7154000</v>
      </c>
      <c r="J310" s="157">
        <v>7207200</v>
      </c>
      <c r="K310" s="160" cm="1">
        <f t="array" ref="K310">_xlfn.NORM.S.INV(0.99)*SQRT(MMULT(MMULT(H310:J310,$C$7:$E$9),TRANSPOSE(H310:J310)))</f>
        <v>338950.29771865113</v>
      </c>
    </row>
    <row r="311" spans="7:11" x14ac:dyDescent="0.15">
      <c r="G311" s="48">
        <v>45329</v>
      </c>
      <c r="H311" s="156">
        <v>-2958900</v>
      </c>
      <c r="I311" s="258">
        <v>7171500</v>
      </c>
      <c r="J311" s="157">
        <v>7258400</v>
      </c>
      <c r="K311" s="160" cm="1">
        <f t="array" ref="K311">_xlfn.NORM.S.INV(0.99)*SQRT(MMULT(MMULT(H311:J311,$C$7:$E$9),TRANSPOSE(H311:J311)))</f>
        <v>340541.32172270975</v>
      </c>
    </row>
    <row r="312" spans="7:11" x14ac:dyDescent="0.15">
      <c r="G312" s="48">
        <v>45330</v>
      </c>
      <c r="H312" s="156">
        <v>-2950200</v>
      </c>
      <c r="I312" s="258">
        <v>7014000</v>
      </c>
      <c r="J312" s="157">
        <v>7037600</v>
      </c>
      <c r="K312" s="160" cm="1">
        <f t="array" ref="K312">_xlfn.NORM.S.INV(0.99)*SQRT(MMULT(MMULT(H312:J312,$C$7:$E$9),TRANSPOSE(H312:J312)))</f>
        <v>331665.09888638149</v>
      </c>
    </row>
    <row r="313" spans="7:11" x14ac:dyDescent="0.15">
      <c r="G313" s="48">
        <v>45331</v>
      </c>
      <c r="H313" s="156">
        <v>-2862300</v>
      </c>
      <c r="I313" s="258">
        <v>6984600</v>
      </c>
      <c r="J313" s="157">
        <v>7064800</v>
      </c>
      <c r="K313" s="160" cm="1">
        <f t="array" ref="K313">_xlfn.NORM.S.INV(0.99)*SQRT(MMULT(MMULT(H313:J313,$C$7:$E$9),TRANSPOSE(H313:J313)))</f>
        <v>331709.95097882266</v>
      </c>
    </row>
    <row r="314" spans="7:11" x14ac:dyDescent="0.15">
      <c r="G314" s="48">
        <v>45334</v>
      </c>
      <c r="H314" s="156">
        <v>-2904000</v>
      </c>
      <c r="I314" s="258">
        <v>7031500</v>
      </c>
      <c r="J314" s="157">
        <v>7014400.0000000009</v>
      </c>
      <c r="K314" s="160" cm="1">
        <f t="array" ref="K314">_xlfn.NORM.S.INV(0.99)*SQRT(MMULT(MMULT(H314:J314,$C$7:$E$9),TRANSPOSE(H314:J314)))</f>
        <v>332117.30576430244</v>
      </c>
    </row>
    <row r="315" spans="7:11" x14ac:dyDescent="0.15">
      <c r="G315" s="48">
        <v>45335</v>
      </c>
      <c r="H315" s="156">
        <v>-2892000</v>
      </c>
      <c r="I315" s="258">
        <v>7136500</v>
      </c>
      <c r="J315" s="157">
        <v>7041600</v>
      </c>
      <c r="K315" s="160" cm="1">
        <f t="array" ref="K315">_xlfn.NORM.S.INV(0.99)*SQRT(MMULT(MMULT(H315:J315,$C$7:$E$9),TRANSPOSE(H315:J315)))</f>
        <v>336087.92389749549</v>
      </c>
    </row>
    <row r="316" spans="7:11" x14ac:dyDescent="0.15">
      <c r="G316" s="48">
        <v>45336</v>
      </c>
      <c r="H316" s="156">
        <v>-2904900</v>
      </c>
      <c r="I316" s="258">
        <v>7175000</v>
      </c>
      <c r="J316" s="157">
        <v>7024000</v>
      </c>
      <c r="K316" s="160" cm="1">
        <f t="array" ref="K316">_xlfn.NORM.S.INV(0.99)*SQRT(MMULT(MMULT(H316:J316,$C$7:$E$9),TRANSPOSE(H316:J316)))</f>
        <v>336969.79915128247</v>
      </c>
    </row>
    <row r="317" spans="7:11" x14ac:dyDescent="0.15">
      <c r="G317" s="48">
        <v>45337</v>
      </c>
      <c r="H317" s="156">
        <v>-2943300</v>
      </c>
      <c r="I317" s="258">
        <v>7252000</v>
      </c>
      <c r="J317" s="157">
        <v>7036799.9999999991</v>
      </c>
      <c r="K317" s="160" cm="1">
        <f t="array" ref="K317">_xlfn.NORM.S.INV(0.99)*SQRT(MMULT(MMULT(H317:J317,$C$7:$E$9),TRANSPOSE(H317:J317)))</f>
        <v>339479.62844408036</v>
      </c>
    </row>
    <row r="318" spans="7:11" x14ac:dyDescent="0.15">
      <c r="G318" s="48">
        <v>45338</v>
      </c>
      <c r="H318" s="156">
        <v>-2914500</v>
      </c>
      <c r="I318" s="258">
        <v>7066500</v>
      </c>
      <c r="J318" s="157">
        <v>7075200</v>
      </c>
      <c r="K318" s="160" cm="1">
        <f t="array" ref="K318">_xlfn.NORM.S.INV(0.99)*SQRT(MMULT(MMULT(H318:J318,$C$7:$E$9),TRANSPOSE(H318:J318)))</f>
        <v>334238.3467217508</v>
      </c>
    </row>
    <row r="319" spans="7:11" x14ac:dyDescent="0.15">
      <c r="G319" s="48">
        <v>45342</v>
      </c>
      <c r="H319" s="156">
        <v>-2988000</v>
      </c>
      <c r="I319" s="258">
        <v>7192500</v>
      </c>
      <c r="J319" s="157">
        <v>7261600</v>
      </c>
      <c r="K319" s="160" cm="1">
        <f t="array" ref="K319">_xlfn.NORM.S.INV(0.99)*SQRT(MMULT(MMULT(H319:J319,$C$7:$E$9),TRANSPOSE(H319:J319)))</f>
        <v>341102.27263435815</v>
      </c>
    </row>
    <row r="320" spans="7:11" x14ac:dyDescent="0.15">
      <c r="G320" s="48">
        <v>45343</v>
      </c>
      <c r="H320" s="156">
        <v>-2973600</v>
      </c>
      <c r="I320" s="258">
        <v>7133000</v>
      </c>
      <c r="J320" s="157">
        <v>7203200.0000000009</v>
      </c>
      <c r="K320" s="160" cm="1">
        <f t="array" ref="K320">_xlfn.NORM.S.INV(0.99)*SQRT(MMULT(MMULT(H320:J320,$C$7:$E$9),TRANSPOSE(H320:J320)))</f>
        <v>338246.46313959156</v>
      </c>
    </row>
    <row r="321" spans="7:11" x14ac:dyDescent="0.15">
      <c r="G321" s="48">
        <v>45344</v>
      </c>
      <c r="H321" s="156">
        <v>-2827200</v>
      </c>
      <c r="I321" s="258">
        <v>7276500</v>
      </c>
      <c r="J321" s="157">
        <v>7245599.9999999991</v>
      </c>
      <c r="K321" s="160" cm="1">
        <f t="array" ref="K321">_xlfn.NORM.S.INV(0.99)*SQRT(MMULT(MMULT(H321:J321,$C$7:$E$9),TRANSPOSE(H321:J321)))</f>
        <v>344572.49457319686</v>
      </c>
    </row>
    <row r="322" spans="7:11" x14ac:dyDescent="0.15">
      <c r="G322" s="48">
        <v>45345</v>
      </c>
      <c r="H322" s="156">
        <v>-2860500</v>
      </c>
      <c r="I322" s="258">
        <v>7455000</v>
      </c>
      <c r="J322" s="157">
        <v>7330400</v>
      </c>
      <c r="K322" s="160" cm="1">
        <f t="array" ref="K322">_xlfn.NORM.S.INV(0.99)*SQRT(MMULT(MMULT(H322:J322,$C$7:$E$9),TRANSPOSE(H322:J322)))</f>
        <v>351657.73830827919</v>
      </c>
    </row>
    <row r="323" spans="7:11" x14ac:dyDescent="0.15">
      <c r="G323" s="48">
        <v>45348</v>
      </c>
      <c r="H323" s="156">
        <v>-2828700</v>
      </c>
      <c r="I323" s="258">
        <v>7409500</v>
      </c>
      <c r="J323" s="157">
        <v>7308800</v>
      </c>
      <c r="K323" s="160" cm="1">
        <f t="array" ref="K323">_xlfn.NORM.S.INV(0.99)*SQRT(MMULT(MMULT(H323:J323,$C$7:$E$9),TRANSPOSE(H323:J323)))</f>
        <v>350001.14850277698</v>
      </c>
    </row>
    <row r="324" spans="7:11" x14ac:dyDescent="0.15">
      <c r="G324" s="48">
        <v>45349</v>
      </c>
      <c r="H324" s="156">
        <v>-2810400</v>
      </c>
      <c r="I324" s="258">
        <v>7350000</v>
      </c>
      <c r="J324" s="157">
        <v>7252000</v>
      </c>
      <c r="K324" s="160" cm="1">
        <f t="array" ref="K324">_xlfn.NORM.S.INV(0.99)*SQRT(MMULT(MMULT(H324:J324,$C$7:$E$9),TRANSPOSE(H324:J324)))</f>
        <v>347194.61223312444</v>
      </c>
    </row>
    <row r="325" spans="7:11" x14ac:dyDescent="0.15">
      <c r="G325" s="48">
        <v>45350</v>
      </c>
      <c r="H325" s="156">
        <v>-2761500</v>
      </c>
      <c r="I325" s="258">
        <v>7406000</v>
      </c>
      <c r="J325" s="157">
        <v>7200000</v>
      </c>
      <c r="K325" s="160" cm="1">
        <f t="array" ref="K325">_xlfn.NORM.S.INV(0.99)*SQRT(MMULT(MMULT(H325:J325,$C$7:$E$9),TRANSPOSE(H325:J325)))</f>
        <v>348454.89665803168</v>
      </c>
    </row>
    <row r="326" spans="7:11" x14ac:dyDescent="0.15">
      <c r="G326" s="48">
        <v>45351</v>
      </c>
      <c r="H326" s="156">
        <v>-2752800</v>
      </c>
      <c r="I326" s="258">
        <v>7462000</v>
      </c>
      <c r="J326" s="157">
        <v>7159200</v>
      </c>
      <c r="K326" s="160" cm="1">
        <f t="array" ref="K326">_xlfn.NORM.S.INV(0.99)*SQRT(MMULT(MMULT(H326:J326,$C$7:$E$9),TRANSPOSE(H326:J326)))</f>
        <v>349655.32851390954</v>
      </c>
    </row>
    <row r="327" spans="7:11" x14ac:dyDescent="0.15">
      <c r="G327" s="48">
        <v>45352</v>
      </c>
      <c r="H327" s="156">
        <v>-2776200</v>
      </c>
      <c r="I327" s="258">
        <v>7441000</v>
      </c>
      <c r="J327" s="157">
        <v>7211200</v>
      </c>
      <c r="K327" s="160" cm="1">
        <f t="array" ref="K327">_xlfn.NORM.S.INV(0.99)*SQRT(MMULT(MMULT(H327:J327,$C$7:$E$9),TRANSPOSE(H327:J327)))</f>
        <v>349700.40227650118</v>
      </c>
    </row>
    <row r="328" spans="7:11" x14ac:dyDescent="0.15">
      <c r="G328" s="48">
        <v>45355</v>
      </c>
      <c r="H328" s="156">
        <v>-2760600</v>
      </c>
      <c r="I328" s="258">
        <v>7465500</v>
      </c>
      <c r="J328" s="157">
        <v>7214400.0000000009</v>
      </c>
      <c r="K328" s="160" cm="1">
        <f t="array" ref="K328">_xlfn.NORM.S.INV(0.99)*SQRT(MMULT(MMULT(H328:J328,$C$7:$E$9),TRANSPOSE(H328:J328)))</f>
        <v>350661.56832432467</v>
      </c>
    </row>
    <row r="329" spans="7:11" x14ac:dyDescent="0.15">
      <c r="G329" s="48">
        <v>45356</v>
      </c>
      <c r="H329" s="156">
        <v>-2757900</v>
      </c>
      <c r="I329" s="258">
        <v>7511000</v>
      </c>
      <c r="J329" s="157">
        <v>7243200.0000000009</v>
      </c>
      <c r="K329" s="160" cm="1">
        <f t="array" ref="K329">_xlfn.NORM.S.INV(0.99)*SQRT(MMULT(MMULT(H329:J329,$C$7:$E$9),TRANSPOSE(H329:J329)))</f>
        <v>352667.08682507457</v>
      </c>
    </row>
    <row r="330" spans="7:11" x14ac:dyDescent="0.15">
      <c r="G330" s="48">
        <v>45357</v>
      </c>
      <c r="H330" s="156">
        <v>-2784900</v>
      </c>
      <c r="I330" s="258">
        <v>7567000</v>
      </c>
      <c r="J330" s="157">
        <v>7284800</v>
      </c>
      <c r="K330" s="160" cm="1">
        <f t="array" ref="K330">_xlfn.NORM.S.INV(0.99)*SQRT(MMULT(MMULT(H330:J330,$C$7:$E$9),TRANSPOSE(H330:J330)))</f>
        <v>355042.58493383304</v>
      </c>
    </row>
    <row r="331" spans="7:11" x14ac:dyDescent="0.15">
      <c r="G331" s="48">
        <v>45358</v>
      </c>
      <c r="H331" s="156">
        <v>-2799300</v>
      </c>
      <c r="I331" s="258">
        <v>7630000</v>
      </c>
      <c r="J331" s="157">
        <v>7022400</v>
      </c>
      <c r="K331" s="160" cm="1">
        <f t="array" ref="K331">_xlfn.NORM.S.INV(0.99)*SQRT(MMULT(MMULT(H331:J331,$C$7:$E$9),TRANSPOSE(H331:J331)))</f>
        <v>352597.22889991017</v>
      </c>
    </row>
    <row r="332" spans="7:11" x14ac:dyDescent="0.15">
      <c r="G332" s="48">
        <v>45359</v>
      </c>
      <c r="H332" s="156">
        <v>-2814300</v>
      </c>
      <c r="I332" s="258">
        <v>7630000</v>
      </c>
      <c r="J332" s="157">
        <v>7048800</v>
      </c>
      <c r="K332" s="160" cm="1">
        <f t="array" ref="K332">_xlfn.NORM.S.INV(0.99)*SQRT(MMULT(MMULT(H332:J332,$C$7:$E$9),TRANSPOSE(H332:J332)))</f>
        <v>352943.95989076438</v>
      </c>
    </row>
    <row r="333" spans="7:11" x14ac:dyDescent="0.15">
      <c r="G333" s="48">
        <v>45362</v>
      </c>
      <c r="H333" s="156">
        <v>-2819700</v>
      </c>
      <c r="I333" s="258">
        <v>7689500</v>
      </c>
      <c r="J333" s="157">
        <v>7104000</v>
      </c>
      <c r="K333" s="160" cm="1">
        <f t="array" ref="K333">_xlfn.NORM.S.INV(0.99)*SQRT(MMULT(MMULT(H333:J333,$C$7:$E$9),TRANSPOSE(H333:J333)))</f>
        <v>355805.00357696653</v>
      </c>
    </row>
    <row r="334" spans="7:11" x14ac:dyDescent="0.15">
      <c r="G334" s="48">
        <v>45363</v>
      </c>
      <c r="H334" s="156">
        <v>-2828100</v>
      </c>
      <c r="I334" s="258">
        <v>7735000</v>
      </c>
      <c r="J334" s="157">
        <v>7007200</v>
      </c>
      <c r="K334" s="160" cm="1">
        <f t="array" ref="K334">_xlfn.NORM.S.INV(0.99)*SQRT(MMULT(MMULT(H334:J334,$C$7:$E$9),TRANSPOSE(H334:J334)))</f>
        <v>355647.66130408127</v>
      </c>
    </row>
    <row r="335" spans="7:11" x14ac:dyDescent="0.15">
      <c r="G335" s="48">
        <v>45364</v>
      </c>
      <c r="H335" s="156">
        <v>-2864400</v>
      </c>
      <c r="I335" s="258">
        <v>7826000</v>
      </c>
      <c r="J335" s="157">
        <v>6970400</v>
      </c>
      <c r="K335" s="160" cm="1">
        <f t="array" ref="K335">_xlfn.NORM.S.INV(0.99)*SQRT(MMULT(MMULT(H335:J335,$C$7:$E$9),TRANSPOSE(H335:J335)))</f>
        <v>357841.70685338881</v>
      </c>
    </row>
    <row r="336" spans="7:11" x14ac:dyDescent="0.15">
      <c r="G336" s="48">
        <v>45365</v>
      </c>
      <c r="H336" s="156">
        <v>-2852400</v>
      </c>
      <c r="I336" s="258">
        <v>7920500</v>
      </c>
      <c r="J336" s="157">
        <v>6944000</v>
      </c>
      <c r="K336" s="160" cm="1">
        <f t="array" ref="K336">_xlfn.NORM.S.INV(0.99)*SQRT(MMULT(MMULT(H336:J336,$C$7:$E$9),TRANSPOSE(H336:J336)))</f>
        <v>360636.21635118627</v>
      </c>
    </row>
    <row r="337" spans="7:11" x14ac:dyDescent="0.15">
      <c r="G337" s="48">
        <v>45366</v>
      </c>
      <c r="H337" s="156">
        <v>-2856900</v>
      </c>
      <c r="I337" s="258">
        <v>7962500</v>
      </c>
      <c r="J337" s="157">
        <v>6851200</v>
      </c>
      <c r="K337" s="160" cm="1">
        <f t="array" ref="K337">_xlfn.NORM.S.INV(0.99)*SQRT(MMULT(MMULT(H337:J337,$C$7:$E$9),TRANSPOSE(H337:J337)))</f>
        <v>360501.33720003511</v>
      </c>
    </row>
    <row r="338" spans="7:11" x14ac:dyDescent="0.15">
      <c r="G338" s="48">
        <v>45369</v>
      </c>
      <c r="H338" s="156">
        <v>-2840700</v>
      </c>
      <c r="I338" s="258">
        <v>8022000</v>
      </c>
      <c r="J338" s="157">
        <v>6842400</v>
      </c>
      <c r="K338" s="160" cm="1">
        <f t="array" ref="K338">_xlfn.NORM.S.INV(0.99)*SQRT(MMULT(MMULT(H338:J338,$C$7:$E$9),TRANSPOSE(H338:J338)))</f>
        <v>362453.7117758657</v>
      </c>
    </row>
    <row r="339" spans="7:11" x14ac:dyDescent="0.15">
      <c r="G339" s="48">
        <v>45370</v>
      </c>
      <c r="H339" s="156">
        <v>-2814300</v>
      </c>
      <c r="I339" s="258">
        <v>8120000</v>
      </c>
      <c r="J339" s="157">
        <v>6841600</v>
      </c>
      <c r="K339" s="160" cm="1">
        <f t="array" ref="K339">_xlfn.NORM.S.INV(0.99)*SQRT(MMULT(MMULT(H339:J339,$C$7:$E$9),TRANSPOSE(H339:J339)))</f>
        <v>365896.30172986188</v>
      </c>
    </row>
    <row r="340" spans="7:11" x14ac:dyDescent="0.15">
      <c r="G340" s="48">
        <v>45371</v>
      </c>
      <c r="H340" s="156">
        <v>-2836500</v>
      </c>
      <c r="I340" s="258">
        <v>8127000</v>
      </c>
      <c r="J340" s="157">
        <v>6808800</v>
      </c>
      <c r="K340" s="160" cm="1">
        <f t="array" ref="K340">_xlfn.NORM.S.INV(0.99)*SQRT(MMULT(MMULT(H340:J340,$C$7:$E$9),TRANSPOSE(H340:J340)))</f>
        <v>365466.29127422435</v>
      </c>
    </row>
    <row r="341" spans="7:11" x14ac:dyDescent="0.15">
      <c r="G341" s="48">
        <v>45372</v>
      </c>
      <c r="H341" s="156">
        <v>-2848800</v>
      </c>
      <c r="I341" s="258">
        <v>8155000</v>
      </c>
      <c r="J341" s="157">
        <v>6937600</v>
      </c>
      <c r="K341" s="160" cm="1">
        <f t="array" ref="K341">_xlfn.NORM.S.INV(0.99)*SQRT(MMULT(MMULT(H341:J341,$C$7:$E$9),TRANSPOSE(H341:J341)))</f>
        <v>368409.14343916829</v>
      </c>
    </row>
    <row r="342" spans="7:11" x14ac:dyDescent="0.15">
      <c r="G342" s="48">
        <v>45373</v>
      </c>
      <c r="H342" s="156">
        <v>-2830800</v>
      </c>
      <c r="I342" s="258">
        <v>8092000</v>
      </c>
      <c r="J342" s="157">
        <v>6920800</v>
      </c>
      <c r="K342" s="160" cm="1">
        <f t="array" ref="K342">_xlfn.NORM.S.INV(0.99)*SQRT(MMULT(MMULT(H342:J342,$C$7:$E$9),TRANSPOSE(H342:J342)))</f>
        <v>366134.54897392081</v>
      </c>
    </row>
    <row r="343" spans="7:11" x14ac:dyDescent="0.15">
      <c r="G343" s="48">
        <v>45376</v>
      </c>
      <c r="H343" s="156">
        <v>-2842500</v>
      </c>
      <c r="I343" s="258">
        <v>8078000</v>
      </c>
      <c r="J343" s="157">
        <v>6912800</v>
      </c>
      <c r="K343" s="160" cm="1">
        <f t="array" ref="K343">_xlfn.NORM.S.INV(0.99)*SQRT(MMULT(MMULT(H343:J343,$C$7:$E$9),TRANSPOSE(H343:J343)))</f>
        <v>365462.26496366796</v>
      </c>
    </row>
    <row r="344" spans="7:11" x14ac:dyDescent="0.15">
      <c r="G344" s="48">
        <v>45377</v>
      </c>
      <c r="H344" s="156">
        <v>-2864400</v>
      </c>
      <c r="I344" s="258">
        <v>8127000</v>
      </c>
      <c r="J344" s="157">
        <v>6892000</v>
      </c>
      <c r="K344" s="160" cm="1">
        <f t="array" ref="K344">_xlfn.NORM.S.INV(0.99)*SQRT(MMULT(MMULT(H344:J344,$C$7:$E$9),TRANSPOSE(H344:J344)))</f>
        <v>366634.89743286313</v>
      </c>
    </row>
    <row r="345" spans="7:11" x14ac:dyDescent="0.15">
      <c r="G345" s="48">
        <v>45378</v>
      </c>
      <c r="H345" s="156">
        <v>-2880000</v>
      </c>
      <c r="I345" s="258">
        <v>8172500</v>
      </c>
      <c r="J345" s="157">
        <v>6932800</v>
      </c>
      <c r="K345" s="160" cm="1">
        <f t="array" ref="K345">_xlfn.NORM.S.INV(0.99)*SQRT(MMULT(MMULT(H345:J345,$C$7:$E$9),TRANSPOSE(H345:J345)))</f>
        <v>368726.00092694687</v>
      </c>
    </row>
    <row r="346" spans="7:11" x14ac:dyDescent="0.15">
      <c r="G346" s="48">
        <v>45379</v>
      </c>
      <c r="H346" s="156">
        <v>-2872500</v>
      </c>
      <c r="I346" s="258">
        <v>8116500</v>
      </c>
      <c r="J346" s="157">
        <v>6989600</v>
      </c>
      <c r="K346" s="160" cm="1">
        <f t="array" ref="K346">_xlfn.NORM.S.INV(0.99)*SQRT(MMULT(MMULT(H346:J346,$C$7:$E$9),TRANSPOSE(H346:J346)))</f>
        <v>367814.17748167447</v>
      </c>
    </row>
    <row r="347" spans="7:11" x14ac:dyDescent="0.15">
      <c r="G347" s="48">
        <v>45384</v>
      </c>
      <c r="H347" s="156">
        <v>-2844600</v>
      </c>
      <c r="I347" s="258">
        <v>8074500</v>
      </c>
      <c r="J347" s="157">
        <v>6856000</v>
      </c>
      <c r="K347" s="160" cm="1">
        <f t="array" ref="K347">_xlfn.NORM.S.INV(0.99)*SQRT(MMULT(MMULT(H347:J347,$C$7:$E$9),TRANSPOSE(H347:J347)))</f>
        <v>364412.11406991142</v>
      </c>
    </row>
    <row r="348" spans="7:11" x14ac:dyDescent="0.15">
      <c r="G348" s="48">
        <v>45385</v>
      </c>
      <c r="H348" s="156">
        <v>-2827200</v>
      </c>
      <c r="I348" s="258">
        <v>7787500</v>
      </c>
      <c r="J348" s="157">
        <v>6864000</v>
      </c>
      <c r="K348" s="160" cm="1">
        <f t="array" ref="K348">_xlfn.NORM.S.INV(0.99)*SQRT(MMULT(MMULT(H348:J348,$C$7:$E$9),TRANSPOSE(H348:J348)))</f>
        <v>355039.54951198492</v>
      </c>
    </row>
    <row r="349" spans="7:11" x14ac:dyDescent="0.15">
      <c r="G349" s="48">
        <v>45386</v>
      </c>
      <c r="H349" s="156">
        <v>-2843400</v>
      </c>
      <c r="I349" s="258">
        <v>7731500</v>
      </c>
      <c r="J349" s="157">
        <v>7059200</v>
      </c>
      <c r="K349" s="160" cm="1">
        <f t="array" ref="K349">_xlfn.NORM.S.INV(0.99)*SQRT(MMULT(MMULT(H349:J349,$C$7:$E$9),TRANSPOSE(H349:J349)))</f>
        <v>356299.85394726408</v>
      </c>
    </row>
    <row r="350" spans="7:11" x14ac:dyDescent="0.15">
      <c r="G350" s="48">
        <v>45387</v>
      </c>
      <c r="H350" s="156">
        <v>-2787600</v>
      </c>
      <c r="I350" s="258">
        <v>7602000</v>
      </c>
      <c r="J350" s="157">
        <v>6884800</v>
      </c>
      <c r="K350" s="160" cm="1">
        <f t="array" ref="K350">_xlfn.NORM.S.INV(0.99)*SQRT(MMULT(MMULT(H350:J350,$C$7:$E$9),TRANSPOSE(H350:J350)))</f>
        <v>349449.75081235153</v>
      </c>
    </row>
    <row r="351" spans="7:11" x14ac:dyDescent="0.15">
      <c r="G351" s="48">
        <v>45390</v>
      </c>
      <c r="H351" s="156">
        <v>-2797800</v>
      </c>
      <c r="I351" s="258">
        <v>7612500</v>
      </c>
      <c r="J351" s="157">
        <v>6908000</v>
      </c>
      <c r="K351" s="160" cm="1">
        <f t="array" ref="K351">_xlfn.NORM.S.INV(0.99)*SQRT(MMULT(MMULT(H351:J351,$C$7:$E$9),TRANSPOSE(H351:J351)))</f>
        <v>350119.91334393708</v>
      </c>
    </row>
    <row r="352" spans="7:11" x14ac:dyDescent="0.15">
      <c r="G352" s="48">
        <v>45391</v>
      </c>
      <c r="H352" s="156">
        <v>-2805000</v>
      </c>
      <c r="I352" s="258">
        <v>7427000</v>
      </c>
      <c r="J352" s="157">
        <v>6909600</v>
      </c>
      <c r="K352" s="160" cm="1">
        <f t="array" ref="K352">_xlfn.NORM.S.INV(0.99)*SQRT(MMULT(MMULT(H352:J352,$C$7:$E$9),TRANSPOSE(H352:J352)))</f>
        <v>343951.56719111156</v>
      </c>
    </row>
    <row r="353" spans="7:11" x14ac:dyDescent="0.15">
      <c r="G353" s="48">
        <v>45392</v>
      </c>
      <c r="H353" s="156">
        <v>-2803800</v>
      </c>
      <c r="I353" s="258">
        <v>7458500</v>
      </c>
      <c r="J353" s="157">
        <v>6890400</v>
      </c>
      <c r="K353" s="160" cm="1">
        <f t="array" ref="K353">_xlfn.NORM.S.INV(0.99)*SQRT(MMULT(MMULT(H353:J353,$C$7:$E$9),TRANSPOSE(H353:J353)))</f>
        <v>344680.61589701899</v>
      </c>
    </row>
    <row r="354" spans="7:11" x14ac:dyDescent="0.15">
      <c r="G354" s="48">
        <v>45393</v>
      </c>
      <c r="H354" s="156">
        <v>-2814600</v>
      </c>
      <c r="I354" s="258">
        <v>7378000</v>
      </c>
      <c r="J354" s="157">
        <v>6850400</v>
      </c>
      <c r="K354" s="160" cm="1">
        <f t="array" ref="K354">_xlfn.NORM.S.INV(0.99)*SQRT(MMULT(MMULT(H354:J354,$C$7:$E$9),TRANSPOSE(H354:J354)))</f>
        <v>341280.40395147982</v>
      </c>
    </row>
    <row r="355" spans="7:11" x14ac:dyDescent="0.15">
      <c r="G355" s="48">
        <v>45394</v>
      </c>
      <c r="H355" s="156">
        <v>-2791200</v>
      </c>
      <c r="I355" s="258">
        <v>7420000</v>
      </c>
      <c r="J355" s="157">
        <v>6888000</v>
      </c>
      <c r="K355" s="160" cm="1">
        <f t="array" ref="K355">_xlfn.NORM.S.INV(0.99)*SQRT(MMULT(MMULT(H355:J355,$C$7:$E$9),TRANSPOSE(H355:J355)))</f>
        <v>343444.31349070679</v>
      </c>
    </row>
    <row r="356" spans="7:11" x14ac:dyDescent="0.15">
      <c r="G356" s="48">
        <v>45397</v>
      </c>
      <c r="H356" s="156">
        <v>-2775000</v>
      </c>
      <c r="I356" s="258">
        <v>7518000</v>
      </c>
      <c r="J356" s="157">
        <v>6920000</v>
      </c>
      <c r="K356" s="160" cm="1">
        <f t="array" ref="K356">_xlfn.NORM.S.INV(0.99)*SQRT(MMULT(MMULT(H356:J356,$C$7:$E$9),TRANSPOSE(H356:J356)))</f>
        <v>347326.83351967711</v>
      </c>
    </row>
    <row r="357" spans="7:11" x14ac:dyDescent="0.15">
      <c r="G357" s="48">
        <v>45398</v>
      </c>
      <c r="H357" s="156">
        <v>-2757600</v>
      </c>
      <c r="I357" s="258">
        <v>6848800</v>
      </c>
      <c r="J357" s="157">
        <v>6800000</v>
      </c>
      <c r="K357" s="160" cm="1">
        <f t="array" ref="K357">_xlfn.NORM.S.INV(0.99)*SQRT(MMULT(MMULT(H357:J357,$C$7:$E$9),TRANSPOSE(H357:J357)))</f>
        <v>323372.01211723808</v>
      </c>
    </row>
    <row r="358" spans="7:11" x14ac:dyDescent="0.15">
      <c r="G358" s="48">
        <v>45399</v>
      </c>
      <c r="H358" s="156">
        <v>-2800800</v>
      </c>
      <c r="I358" s="258">
        <v>6862800</v>
      </c>
      <c r="J358" s="157">
        <v>6788000</v>
      </c>
      <c r="K358" s="160" cm="1">
        <f t="array" ref="K358">_xlfn.NORM.S.INV(0.99)*SQRT(MMULT(MMULT(H358:J358,$C$7:$E$9),TRANSPOSE(H358:J358)))</f>
        <v>323358.96062531392</v>
      </c>
    </row>
    <row r="359" spans="7:11" x14ac:dyDescent="0.15">
      <c r="G359" s="48">
        <v>45400</v>
      </c>
      <c r="H359" s="156">
        <v>-2797200</v>
      </c>
      <c r="I359" s="258">
        <v>6860000</v>
      </c>
      <c r="J359" s="157">
        <v>6761600</v>
      </c>
      <c r="K359" s="160" cm="1">
        <f t="array" ref="K359">_xlfn.NORM.S.INV(0.99)*SQRT(MMULT(MMULT(H359:J359,$C$7:$E$9),TRANSPOSE(H359:J359)))</f>
        <v>322838.56716845598</v>
      </c>
    </row>
    <row r="360" spans="7:11" x14ac:dyDescent="0.15">
      <c r="G360" s="48">
        <v>45401</v>
      </c>
      <c r="H360" s="156">
        <v>-2857200</v>
      </c>
      <c r="I360" s="258">
        <v>6868400</v>
      </c>
      <c r="J360" s="157">
        <v>6842400</v>
      </c>
      <c r="K360" s="160" cm="1">
        <f t="array" ref="K360">_xlfn.NORM.S.INV(0.99)*SQRT(MMULT(MMULT(H360:J360,$C$7:$E$9),TRANSPOSE(H360:J360)))</f>
        <v>324130.19597934652</v>
      </c>
    </row>
    <row r="361" spans="7:11" x14ac:dyDescent="0.15">
      <c r="G361" s="48">
        <v>45404</v>
      </c>
      <c r="H361" s="156">
        <v>-2815200</v>
      </c>
      <c r="I361" s="258">
        <v>6951000</v>
      </c>
      <c r="J361" s="157">
        <v>6988800</v>
      </c>
      <c r="K361" s="160" cm="1">
        <f t="array" ref="K361">_xlfn.NORM.S.INV(0.99)*SQRT(MMULT(MMULT(H361:J361,$C$7:$E$9),TRANSPOSE(H361:J361)))</f>
        <v>329596.41967208969</v>
      </c>
    </row>
    <row r="362" spans="7:11" x14ac:dyDescent="0.15">
      <c r="G362" s="48">
        <v>45405</v>
      </c>
      <c r="H362" s="156">
        <v>-2827800</v>
      </c>
      <c r="I362" s="258">
        <v>7129500</v>
      </c>
      <c r="J362" s="157">
        <v>7115200</v>
      </c>
      <c r="K362" s="160" cm="1">
        <f t="array" ref="K362">_xlfn.NORM.S.INV(0.99)*SQRT(MMULT(MMULT(H362:J362,$C$7:$E$9),TRANSPOSE(H362:J362)))</f>
        <v>337520.03503382433</v>
      </c>
    </row>
    <row r="363" spans="7:11" x14ac:dyDescent="0.15">
      <c r="G363" s="48">
        <v>45406</v>
      </c>
      <c r="H363" s="156">
        <v>-2819400</v>
      </c>
      <c r="I363" s="258">
        <v>7052500</v>
      </c>
      <c r="J363" s="157">
        <v>7129600</v>
      </c>
      <c r="K363" s="160" cm="1">
        <f t="array" ref="K363">_xlfn.NORM.S.INV(0.99)*SQRT(MMULT(MMULT(H363:J363,$C$7:$E$9),TRANSPOSE(H363:J363)))</f>
        <v>335309.81609118957</v>
      </c>
    </row>
    <row r="364" spans="7:11" x14ac:dyDescent="0.15">
      <c r="G364" s="48">
        <v>45407</v>
      </c>
      <c r="H364" s="156">
        <v>-2762400</v>
      </c>
      <c r="I364" s="258">
        <v>6965000</v>
      </c>
      <c r="J364" s="157">
        <v>7200000</v>
      </c>
      <c r="K364" s="160" cm="1">
        <f t="array" ref="K364">_xlfn.NORM.S.INV(0.99)*SQRT(MMULT(MMULT(H364:J364,$C$7:$E$9),TRANSPOSE(H364:J364)))</f>
        <v>334054.64593177428</v>
      </c>
    </row>
    <row r="365" spans="7:11" x14ac:dyDescent="0.15">
      <c r="G365" s="48">
        <v>45408</v>
      </c>
      <c r="H365" s="156">
        <v>-2781000</v>
      </c>
      <c r="I365" s="258">
        <v>6965000</v>
      </c>
      <c r="J365" s="157">
        <v>7160000</v>
      </c>
      <c r="K365" s="160" cm="1">
        <f t="array" ref="K365">_xlfn.NORM.S.INV(0.99)*SQRT(MMULT(MMULT(H365:J365,$C$7:$E$9),TRANSPOSE(H365:J365)))</f>
        <v>333236.10133686353</v>
      </c>
    </row>
    <row r="366" spans="7:11" x14ac:dyDescent="0.15">
      <c r="G366" s="48">
        <v>45411</v>
      </c>
      <c r="H366" s="156">
        <v>-2762400</v>
      </c>
      <c r="I366" s="258">
        <v>7021000</v>
      </c>
      <c r="J366" s="157">
        <v>7109600</v>
      </c>
      <c r="K366" s="160" cm="1">
        <f t="array" ref="K366">_xlfn.NORM.S.INV(0.99)*SQRT(MMULT(MMULT(H366:J366,$C$7:$E$9),TRANSPOSE(H366:J366)))</f>
        <v>334300.16785065335</v>
      </c>
    </row>
    <row r="367" spans="7:11" x14ac:dyDescent="0.15">
      <c r="G367" s="48">
        <v>45412</v>
      </c>
      <c r="H367" s="156">
        <v>-2766000</v>
      </c>
      <c r="I367" s="258">
        <v>6987399.9999999991</v>
      </c>
      <c r="J367" s="157">
        <v>7124000</v>
      </c>
      <c r="K367" s="160" cm="1">
        <f t="array" ref="K367">_xlfn.NORM.S.INV(0.99)*SQRT(MMULT(MMULT(H367:J367,$C$7:$E$9),TRANSPOSE(H367:J367)))</f>
        <v>333433.4442514276</v>
      </c>
    </row>
    <row r="368" spans="7:11" x14ac:dyDescent="0.15">
      <c r="G368" s="48">
        <v>45414</v>
      </c>
      <c r="H368" s="156">
        <v>-2754600</v>
      </c>
      <c r="I368" s="258">
        <v>6944000</v>
      </c>
      <c r="J368" s="157">
        <v>7109600</v>
      </c>
      <c r="K368" s="160" cm="1">
        <f t="array" ref="K368">_xlfn.NORM.S.INV(0.99)*SQRT(MMULT(MMULT(H368:J368,$C$7:$E$9),TRANSPOSE(H368:J368)))</f>
        <v>331844.81327616161</v>
      </c>
    </row>
    <row r="369" spans="7:11" x14ac:dyDescent="0.15">
      <c r="G369" s="48">
        <v>45415</v>
      </c>
      <c r="H369" s="156">
        <v>-2751600</v>
      </c>
      <c r="I369" s="258">
        <v>6970600</v>
      </c>
      <c r="J369" s="157">
        <v>7037600</v>
      </c>
      <c r="K369" s="160" cm="1">
        <f t="array" ref="K369">_xlfn.NORM.S.INV(0.99)*SQRT(MMULT(MMULT(H369:J369,$C$7:$E$9),TRANSPOSE(H369:J369)))</f>
        <v>331479.27093782043</v>
      </c>
    </row>
    <row r="370" spans="7:11" x14ac:dyDescent="0.15">
      <c r="G370" s="48">
        <v>45418</v>
      </c>
      <c r="H370" s="156">
        <v>-2740800</v>
      </c>
      <c r="I370" s="258">
        <v>7108500</v>
      </c>
      <c r="J370" s="157">
        <v>7048000</v>
      </c>
      <c r="K370" s="160" cm="1">
        <f t="array" ref="K370">_xlfn.NORM.S.INV(0.99)*SQRT(MMULT(MMULT(H370:J370,$C$7:$E$9),TRANSPOSE(H370:J370)))</f>
        <v>336230.27263634565</v>
      </c>
    </row>
    <row r="371" spans="7:11" x14ac:dyDescent="0.15">
      <c r="G371" s="48">
        <v>45419</v>
      </c>
      <c r="H371" s="156">
        <v>-2764800</v>
      </c>
      <c r="I371" s="258">
        <v>7175000</v>
      </c>
      <c r="J371" s="157">
        <v>7182400</v>
      </c>
      <c r="K371" s="160" cm="1">
        <f t="array" ref="K371">_xlfn.NORM.S.INV(0.99)*SQRT(MMULT(MMULT(H371:J371,$C$7:$E$9),TRANSPOSE(H371:J371)))</f>
        <v>340567.69127645739</v>
      </c>
    </row>
    <row r="372" spans="7:11" x14ac:dyDescent="0.15">
      <c r="G372" s="48">
        <v>45420</v>
      </c>
      <c r="H372" s="156">
        <v>-2826000</v>
      </c>
      <c r="I372" s="258">
        <v>7245000</v>
      </c>
      <c r="J372" s="157">
        <v>7243200.0000000009</v>
      </c>
      <c r="K372" s="160" cm="1">
        <f t="array" ref="K372">_xlfn.NORM.S.INV(0.99)*SQRT(MMULT(MMULT(H372:J372,$C$7:$E$9),TRANSPOSE(H372:J372)))</f>
        <v>343509.80147227849</v>
      </c>
    </row>
    <row r="373" spans="7:11" x14ac:dyDescent="0.15">
      <c r="G373" s="48">
        <v>45422</v>
      </c>
      <c r="H373" s="156">
        <v>-2855400</v>
      </c>
      <c r="I373" s="258">
        <v>7423500</v>
      </c>
      <c r="J373" s="157">
        <v>7385599.9999999991</v>
      </c>
      <c r="K373" s="160" cm="1">
        <f t="array" ref="K373">_xlfn.NORM.S.INV(0.99)*SQRT(MMULT(MMULT(H373:J373,$C$7:$E$9),TRANSPOSE(H373:J373)))</f>
        <v>351609.46886414941</v>
      </c>
    </row>
    <row r="374" spans="7:11" x14ac:dyDescent="0.15">
      <c r="G374" s="48">
        <v>45425</v>
      </c>
      <c r="H374" s="156">
        <v>-2850000</v>
      </c>
      <c r="I374" s="258">
        <v>7339500</v>
      </c>
      <c r="J374" s="157">
        <v>7445599.9999999991</v>
      </c>
      <c r="K374" s="160" cm="1">
        <f t="array" ref="K374">_xlfn.NORM.S.INV(0.99)*SQRT(MMULT(MMULT(H374:J374,$C$7:$E$9),TRANSPOSE(H374:J374)))</f>
        <v>349942.92550937785</v>
      </c>
    </row>
    <row r="375" spans="7:11" x14ac:dyDescent="0.15">
      <c r="G375" s="48">
        <v>45426</v>
      </c>
      <c r="H375" s="156">
        <v>-2839200</v>
      </c>
      <c r="I375" s="258">
        <v>7238000</v>
      </c>
      <c r="J375" s="157">
        <v>7479200</v>
      </c>
      <c r="K375" s="160" cm="1">
        <f t="array" ref="K375">_xlfn.NORM.S.INV(0.99)*SQRT(MMULT(MMULT(H375:J375,$C$7:$E$9),TRANSPOSE(H375:J375)))</f>
        <v>347300.21173882252</v>
      </c>
    </row>
    <row r="376" spans="7:11" x14ac:dyDescent="0.15">
      <c r="G376" s="48">
        <v>45427</v>
      </c>
      <c r="H376" s="156">
        <v>-2866200</v>
      </c>
      <c r="I376" s="258">
        <v>7259000</v>
      </c>
      <c r="J376" s="157">
        <v>7464000</v>
      </c>
      <c r="K376" s="160" cm="1">
        <f t="array" ref="K376">_xlfn.NORM.S.INV(0.99)*SQRT(MMULT(MMULT(H376:J376,$C$7:$E$9),TRANSPOSE(H376:J376)))</f>
        <v>347540.54867866985</v>
      </c>
    </row>
    <row r="377" spans="7:11" x14ac:dyDescent="0.15">
      <c r="G377" s="48">
        <v>45428</v>
      </c>
      <c r="H377" s="156">
        <v>-2862600</v>
      </c>
      <c r="I377" s="258">
        <v>7535500</v>
      </c>
      <c r="J377" s="157">
        <v>7409600</v>
      </c>
      <c r="K377" s="160" cm="1">
        <f t="array" ref="K377">_xlfn.NORM.S.INV(0.99)*SQRT(MMULT(MMULT(H377:J377,$C$7:$E$9),TRANSPOSE(H377:J377)))</f>
        <v>355641.02047426952</v>
      </c>
    </row>
    <row r="378" spans="7:11" x14ac:dyDescent="0.15">
      <c r="G378" s="48">
        <v>45429</v>
      </c>
      <c r="H378" s="156">
        <v>-2898600</v>
      </c>
      <c r="I378" s="258">
        <v>7707000</v>
      </c>
      <c r="J378" s="157">
        <v>7469600</v>
      </c>
      <c r="K378" s="160" cm="1">
        <f t="array" ref="K378">_xlfn.NORM.S.INV(0.99)*SQRT(MMULT(MMULT(H378:J378,$C$7:$E$9),TRANSPOSE(H378:J378)))</f>
        <v>362062.22107312904</v>
      </c>
    </row>
    <row r="379" spans="7:11" x14ac:dyDescent="0.15">
      <c r="G379" s="48">
        <v>45433</v>
      </c>
      <c r="H379" s="156">
        <v>-2859000</v>
      </c>
      <c r="I379" s="258">
        <v>7721000</v>
      </c>
      <c r="J379" s="157">
        <v>7511200</v>
      </c>
      <c r="K379" s="160" cm="1">
        <f t="array" ref="K379">_xlfn.NORM.S.INV(0.99)*SQRT(MMULT(MMULT(H379:J379,$C$7:$E$9),TRANSPOSE(H379:J379)))</f>
        <v>363490.95990063972</v>
      </c>
    </row>
    <row r="380" spans="7:11" x14ac:dyDescent="0.15">
      <c r="G380" s="48">
        <v>45434</v>
      </c>
      <c r="H380" s="156">
        <v>-2851800</v>
      </c>
      <c r="I380" s="258">
        <v>7749000</v>
      </c>
      <c r="J380" s="157">
        <v>7452800</v>
      </c>
      <c r="K380" s="160" cm="1">
        <f t="array" ref="K380">_xlfn.NORM.S.INV(0.99)*SQRT(MMULT(MMULT(H380:J380,$C$7:$E$9),TRANSPOSE(H380:J380)))</f>
        <v>363459.45443535683</v>
      </c>
    </row>
    <row r="381" spans="7:11" x14ac:dyDescent="0.15">
      <c r="G381" s="48">
        <v>45435</v>
      </c>
      <c r="H381" s="156">
        <v>-2799000</v>
      </c>
      <c r="I381" s="258">
        <v>7784000</v>
      </c>
      <c r="J381" s="157">
        <v>7421600</v>
      </c>
      <c r="K381" s="160" cm="1">
        <f t="array" ref="K381">_xlfn.NORM.S.INV(0.99)*SQRT(MMULT(MMULT(H381:J381,$C$7:$E$9),TRANSPOSE(H381:J381)))</f>
        <v>364426.28033673193</v>
      </c>
    </row>
    <row r="382" spans="7:11" x14ac:dyDescent="0.15">
      <c r="G382" s="48">
        <v>45436</v>
      </c>
      <c r="H382" s="156">
        <v>-2772600</v>
      </c>
      <c r="I382" s="258">
        <v>7843500</v>
      </c>
      <c r="J382" s="157">
        <v>7339200</v>
      </c>
      <c r="K382" s="160" cm="1">
        <f t="array" ref="K382">_xlfn.NORM.S.INV(0.99)*SQRT(MMULT(MMULT(H382:J382,$C$7:$E$9),TRANSPOSE(H382:J382)))</f>
        <v>365165.59722431604</v>
      </c>
    </row>
    <row r="383" spans="7:11" x14ac:dyDescent="0.15">
      <c r="G383" s="48">
        <v>45440</v>
      </c>
      <c r="H383" s="156">
        <v>-2749200</v>
      </c>
      <c r="I383" s="258">
        <v>7826000</v>
      </c>
      <c r="J383" s="157">
        <v>7288800</v>
      </c>
      <c r="K383" s="160" cm="1">
        <f t="array" ref="K383">_xlfn.NORM.S.INV(0.99)*SQRT(MMULT(MMULT(H383:J383,$C$7:$E$9),TRANSPOSE(H383:J383)))</f>
        <v>363889.38800605334</v>
      </c>
    </row>
    <row r="384" spans="7:11" x14ac:dyDescent="0.15">
      <c r="G384" s="48">
        <v>45441</v>
      </c>
      <c r="H384" s="156">
        <v>-2735400</v>
      </c>
      <c r="I384" s="258">
        <v>7934500</v>
      </c>
      <c r="J384" s="157">
        <v>7240800</v>
      </c>
      <c r="K384" s="160" cm="1">
        <f t="array" ref="K384">_xlfn.NORM.S.INV(0.99)*SQRT(MMULT(MMULT(H384:J384,$C$7:$E$9),TRANSPOSE(H384:J384)))</f>
        <v>366769.30382626754</v>
      </c>
    </row>
    <row r="385" spans="7:11" x14ac:dyDescent="0.15">
      <c r="G385" s="48">
        <v>45442</v>
      </c>
      <c r="H385" s="156">
        <v>-2824200</v>
      </c>
      <c r="I385" s="258">
        <v>7850500</v>
      </c>
      <c r="J385" s="157">
        <v>7298400</v>
      </c>
      <c r="K385" s="160" cm="1">
        <f t="array" ref="K385">_xlfn.NORM.S.INV(0.99)*SQRT(MMULT(MMULT(H385:J385,$C$7:$E$9),TRANSPOSE(H385:J385)))</f>
        <v>364371.28107988893</v>
      </c>
    </row>
    <row r="386" spans="7:11" x14ac:dyDescent="0.15">
      <c r="G386" s="48">
        <v>45443</v>
      </c>
      <c r="H386" s="156">
        <v>-2866800</v>
      </c>
      <c r="I386" s="258">
        <v>8029000</v>
      </c>
      <c r="J386" s="157">
        <v>7453600</v>
      </c>
      <c r="K386" s="160" cm="1">
        <f t="array" ref="K386">_xlfn.NORM.S.INV(0.99)*SQRT(MMULT(MMULT(H386:J386,$C$7:$E$9),TRANSPOSE(H386:J386)))</f>
        <v>372615.60754043178</v>
      </c>
    </row>
    <row r="387" spans="7:11" x14ac:dyDescent="0.15">
      <c r="G387" s="48">
        <v>45446</v>
      </c>
      <c r="H387" s="156">
        <v>-2893800</v>
      </c>
      <c r="I387" s="258">
        <v>7948500</v>
      </c>
      <c r="J387" s="157">
        <v>7418400</v>
      </c>
      <c r="K387" s="160" cm="1">
        <f t="array" ref="K387">_xlfn.NORM.S.INV(0.99)*SQRT(MMULT(MMULT(H387:J387,$C$7:$E$9),TRANSPOSE(H387:J387)))</f>
        <v>369184.53054988966</v>
      </c>
    </row>
    <row r="388" spans="7:11" x14ac:dyDescent="0.15">
      <c r="G388" s="48">
        <v>45447</v>
      </c>
      <c r="H388" s="156">
        <v>-2928000</v>
      </c>
      <c r="I388" s="258">
        <v>7808500</v>
      </c>
      <c r="J388" s="157">
        <v>7418400</v>
      </c>
      <c r="K388" s="160" cm="1">
        <f t="array" ref="K388">_xlfn.NORM.S.INV(0.99)*SQRT(MMULT(MMULT(H388:J388,$C$7:$E$9),TRANSPOSE(H388:J388)))</f>
        <v>364343.1256235544</v>
      </c>
    </row>
    <row r="389" spans="7:11" x14ac:dyDescent="0.15">
      <c r="G389" s="48">
        <v>45448</v>
      </c>
      <c r="H389" s="156">
        <v>-2931600</v>
      </c>
      <c r="I389" s="258">
        <v>7896000</v>
      </c>
      <c r="J389" s="157">
        <v>7560000</v>
      </c>
      <c r="K389" s="160" cm="1">
        <f t="array" ref="K389">_xlfn.NORM.S.INV(0.99)*SQRT(MMULT(MMULT(H389:J389,$C$7:$E$9),TRANSPOSE(H389:J389)))</f>
        <v>369605.32015663444</v>
      </c>
    </row>
    <row r="390" spans="7:11" x14ac:dyDescent="0.15">
      <c r="G390" s="48">
        <v>45449</v>
      </c>
      <c r="H390" s="156">
        <v>-2950200</v>
      </c>
      <c r="I390" s="258">
        <v>7917000</v>
      </c>
      <c r="J390" s="157">
        <v>7599200</v>
      </c>
      <c r="K390" s="160" cm="1">
        <f t="array" ref="K390">_xlfn.NORM.S.INV(0.99)*SQRT(MMULT(MMULT(H390:J390,$C$7:$E$9),TRANSPOSE(H390:J390)))</f>
        <v>370843.50588810648</v>
      </c>
    </row>
    <row r="391" spans="7:11" x14ac:dyDescent="0.15">
      <c r="G391" s="48">
        <v>45450</v>
      </c>
      <c r="H391" s="156">
        <v>-2940600</v>
      </c>
      <c r="I391" s="258">
        <v>7955500</v>
      </c>
      <c r="J391" s="157">
        <v>7596000</v>
      </c>
      <c r="K391" s="160" cm="1">
        <f t="array" ref="K391">_xlfn.NORM.S.INV(0.99)*SQRT(MMULT(MMULT(H391:J391,$C$7:$E$9),TRANSPOSE(H391:J391)))</f>
        <v>372118.53293903463</v>
      </c>
    </row>
    <row r="392" spans="7:11" x14ac:dyDescent="0.15">
      <c r="G392" s="48">
        <v>45453</v>
      </c>
      <c r="H392" s="156">
        <v>-2868000</v>
      </c>
      <c r="I392" s="258">
        <v>7857500</v>
      </c>
      <c r="J392" s="157">
        <v>7544000</v>
      </c>
      <c r="K392" s="160" cm="1">
        <f t="array" ref="K392">_xlfn.NORM.S.INV(0.99)*SQRT(MMULT(MMULT(H392:J392,$C$7:$E$9),TRANSPOSE(H392:J392)))</f>
        <v>368479.31261835812</v>
      </c>
    </row>
    <row r="393" spans="7:11" x14ac:dyDescent="0.15">
      <c r="G393" s="48">
        <v>45454</v>
      </c>
      <c r="H393" s="156">
        <v>-2838000</v>
      </c>
      <c r="I393" s="258">
        <v>7805000</v>
      </c>
      <c r="J393" s="157">
        <v>7526400</v>
      </c>
      <c r="K393" s="160" cm="1">
        <f t="array" ref="K393">_xlfn.NORM.S.INV(0.99)*SQRT(MMULT(MMULT(H393:J393,$C$7:$E$9),TRANSPOSE(H393:J393)))</f>
        <v>366648.97105158924</v>
      </c>
    </row>
    <row r="394" spans="7:11" x14ac:dyDescent="0.15">
      <c r="G394" s="48">
        <v>45455</v>
      </c>
      <c r="H394" s="156">
        <v>-2848200</v>
      </c>
      <c r="I394" s="258">
        <v>7843500</v>
      </c>
      <c r="J394" s="157">
        <v>7572800</v>
      </c>
      <c r="K394" s="160" cm="1">
        <f t="array" ref="K394">_xlfn.NORM.S.INV(0.99)*SQRT(MMULT(MMULT(H394:J394,$C$7:$E$9),TRANSPOSE(H394:J394)))</f>
        <v>368641.30832496099</v>
      </c>
    </row>
    <row r="395" spans="7:11" x14ac:dyDescent="0.15">
      <c r="G395" s="48">
        <v>45456</v>
      </c>
      <c r="H395" s="156">
        <v>-2853000</v>
      </c>
      <c r="I395" s="258">
        <v>7742000</v>
      </c>
      <c r="J395" s="157">
        <v>7540800</v>
      </c>
      <c r="K395" s="160" cm="1">
        <f t="array" ref="K395">_xlfn.NORM.S.INV(0.99)*SQRT(MMULT(MMULT(H395:J395,$C$7:$E$9),TRANSPOSE(H395:J395)))</f>
        <v>364727.23566654115</v>
      </c>
    </row>
    <row r="396" spans="7:11" x14ac:dyDescent="0.15">
      <c r="G396" s="48">
        <v>45457</v>
      </c>
      <c r="H396" s="156">
        <v>-2858400</v>
      </c>
      <c r="I396" s="258">
        <v>7623000</v>
      </c>
      <c r="J396" s="157">
        <v>7600800</v>
      </c>
      <c r="K396" s="160" cm="1">
        <f t="array" ref="K396">_xlfn.NORM.S.INV(0.99)*SQRT(MMULT(MMULT(H396:J396,$C$7:$E$9),TRANSPOSE(H396:J396)))</f>
        <v>361828.65478789934</v>
      </c>
    </row>
    <row r="397" spans="7:11" x14ac:dyDescent="0.15">
      <c r="G397" s="48">
        <v>45460</v>
      </c>
      <c r="H397" s="156">
        <v>-2853000</v>
      </c>
      <c r="I397" s="258">
        <v>7710500</v>
      </c>
      <c r="J397" s="157">
        <v>7483200.0000000009</v>
      </c>
      <c r="K397" s="160" cm="1">
        <f t="array" ref="K397">_xlfn.NORM.S.INV(0.99)*SQRT(MMULT(MMULT(H397:J397,$C$7:$E$9),TRANSPOSE(H397:J397)))</f>
        <v>362705.76576193731</v>
      </c>
    </row>
    <row r="398" spans="7:11" x14ac:dyDescent="0.15">
      <c r="G398" s="48">
        <v>45461</v>
      </c>
      <c r="H398" s="156">
        <v>-2847000</v>
      </c>
      <c r="I398" s="258">
        <v>7787500</v>
      </c>
      <c r="J398" s="157">
        <v>7452000</v>
      </c>
      <c r="K398" s="160" cm="1">
        <f t="array" ref="K398">_xlfn.NORM.S.INV(0.99)*SQRT(MMULT(MMULT(H398:J398,$C$7:$E$9),TRANSPOSE(H398:J398)))</f>
        <v>364744.22125596745</v>
      </c>
    </row>
    <row r="399" spans="7:11" x14ac:dyDescent="0.15">
      <c r="G399" s="48">
        <v>45463</v>
      </c>
      <c r="H399" s="156">
        <v>-2847000</v>
      </c>
      <c r="I399" s="258">
        <v>7920500</v>
      </c>
      <c r="J399" s="157">
        <v>7546400</v>
      </c>
      <c r="K399" s="160" cm="1">
        <f t="array" ref="K399">_xlfn.NORM.S.INV(0.99)*SQRT(MMULT(MMULT(H399:J399,$C$7:$E$9),TRANSPOSE(H399:J399)))</f>
        <v>370732.96680854406</v>
      </c>
    </row>
    <row r="400" spans="7:11" x14ac:dyDescent="0.15">
      <c r="G400" s="48">
        <v>45464</v>
      </c>
      <c r="H400" s="156">
        <v>-2811000</v>
      </c>
      <c r="I400" s="258">
        <v>7871500</v>
      </c>
      <c r="J400" s="157">
        <v>7519200</v>
      </c>
      <c r="K400" s="160" cm="1">
        <f t="array" ref="K400">_xlfn.NORM.S.INV(0.99)*SQRT(MMULT(MMULT(H400:J400,$C$7:$E$9),TRANSPOSE(H400:J400)))</f>
        <v>368893.27697491256</v>
      </c>
    </row>
    <row r="401" spans="7:11" x14ac:dyDescent="0.15">
      <c r="G401" s="48">
        <v>45467</v>
      </c>
      <c r="H401" s="156">
        <v>-2840400</v>
      </c>
      <c r="I401" s="258">
        <v>7917000</v>
      </c>
      <c r="J401" s="157">
        <v>7680800</v>
      </c>
      <c r="K401" s="160" cm="1">
        <f t="array" ref="K401">_xlfn.NORM.S.INV(0.99)*SQRT(MMULT(MMULT(H401:J401,$C$7:$E$9),TRANSPOSE(H401:J401)))</f>
        <v>372960.10884769482</v>
      </c>
    </row>
    <row r="402" spans="7:11" x14ac:dyDescent="0.15">
      <c r="G402" s="48">
        <v>45468</v>
      </c>
      <c r="H402" s="156">
        <v>-2817000</v>
      </c>
      <c r="I402" s="258">
        <v>7871500</v>
      </c>
      <c r="J402" s="157">
        <v>7671200</v>
      </c>
      <c r="K402" s="160" cm="1">
        <f t="array" ref="K402">_xlfn.NORM.S.INV(0.99)*SQRT(MMULT(MMULT(H402:J402,$C$7:$E$9),TRANSPOSE(H402:J402)))</f>
        <v>371458.05038409488</v>
      </c>
    </row>
    <row r="403" spans="7:11" x14ac:dyDescent="0.15">
      <c r="G403" s="48">
        <v>45469</v>
      </c>
      <c r="H403" s="156">
        <v>-2787000</v>
      </c>
      <c r="I403" s="258">
        <v>7805000</v>
      </c>
      <c r="J403" s="157">
        <v>7674400.0000000009</v>
      </c>
      <c r="K403" s="160" cm="1">
        <f t="array" ref="K403">_xlfn.NORM.S.INV(0.99)*SQRT(MMULT(MMULT(H403:J403,$C$7:$E$9),TRANSPOSE(H403:J403)))</f>
        <v>369534.95489948301</v>
      </c>
    </row>
    <row r="404" spans="7:11" x14ac:dyDescent="0.15">
      <c r="G404" s="48">
        <v>45470</v>
      </c>
      <c r="H404" s="156">
        <v>-2764200</v>
      </c>
      <c r="I404" s="258">
        <v>7822500</v>
      </c>
      <c r="J404" s="157">
        <v>7636000</v>
      </c>
      <c r="K404" s="160" cm="1">
        <f t="array" ref="K404">_xlfn.NORM.S.INV(0.99)*SQRT(MMULT(MMULT(H404:J404,$C$7:$E$9),TRANSPOSE(H404:J404)))</f>
        <v>369600.40891542332</v>
      </c>
    </row>
    <row r="405" spans="7:11" x14ac:dyDescent="0.15">
      <c r="G405" s="48">
        <v>45471</v>
      </c>
      <c r="H405" s="156">
        <v>-2751600</v>
      </c>
      <c r="I405" s="258">
        <v>7805000</v>
      </c>
      <c r="J405" s="157">
        <v>7693600</v>
      </c>
      <c r="K405" s="160" cm="1">
        <f t="array" ref="K405">_xlfn.NORM.S.INV(0.99)*SQRT(MMULT(MMULT(H405:J405,$C$7:$E$9),TRANSPOSE(H405:J405)))</f>
        <v>370108.4912080245</v>
      </c>
    </row>
    <row r="406" spans="7:11" x14ac:dyDescent="0.15">
      <c r="G406" s="48">
        <v>45474</v>
      </c>
      <c r="H406" s="156">
        <v>-2756400</v>
      </c>
      <c r="I406" s="258">
        <v>7868000</v>
      </c>
      <c r="J406" s="157">
        <v>7737600</v>
      </c>
      <c r="K406" s="160" cm="1">
        <f t="array" ref="K406">_xlfn.NORM.S.INV(0.99)*SQRT(MMULT(MMULT(H406:J406,$C$7:$E$9),TRANSPOSE(H406:J406)))</f>
        <v>372901.77397502324</v>
      </c>
    </row>
    <row r="407" spans="7:11" x14ac:dyDescent="0.15">
      <c r="G407" s="48">
        <v>45475</v>
      </c>
      <c r="H407" s="156">
        <v>-2775600</v>
      </c>
      <c r="I407" s="258">
        <v>7556500</v>
      </c>
      <c r="J407" s="157">
        <v>7716799.9999999991</v>
      </c>
      <c r="K407" s="160" cm="1">
        <f t="array" ref="K407">_xlfn.NORM.S.INV(0.99)*SQRT(MMULT(MMULT(H407:J407,$C$7:$E$9),TRANSPOSE(H407:J407)))</f>
        <v>362237.03317053535</v>
      </c>
    </row>
    <row r="408" spans="7:11" x14ac:dyDescent="0.15">
      <c r="G408" s="48">
        <v>45476</v>
      </c>
      <c r="H408" s="156">
        <v>-2776800</v>
      </c>
      <c r="I408" s="258">
        <v>7497000</v>
      </c>
      <c r="J408" s="157">
        <v>7688800</v>
      </c>
      <c r="K408" s="160" cm="1">
        <f t="array" ref="K408">_xlfn.NORM.S.INV(0.99)*SQRT(MMULT(MMULT(H408:J408,$C$7:$E$9),TRANSPOSE(H408:J408)))</f>
        <v>359802.7877348609</v>
      </c>
    </row>
    <row r="409" spans="7:11" x14ac:dyDescent="0.15">
      <c r="G409" s="48">
        <v>45478</v>
      </c>
      <c r="H409" s="156">
        <v>-2776800</v>
      </c>
      <c r="I409" s="258">
        <v>7518000</v>
      </c>
      <c r="J409" s="157">
        <v>7728800</v>
      </c>
      <c r="K409" s="160" cm="1">
        <f t="array" ref="K409">_xlfn.NORM.S.INV(0.99)*SQRT(MMULT(MMULT(H409:J409,$C$7:$E$9),TRANSPOSE(H409:J409)))</f>
        <v>361187.93920644518</v>
      </c>
    </row>
    <row r="410" spans="7:11" x14ac:dyDescent="0.15">
      <c r="G410" s="48">
        <v>45481</v>
      </c>
      <c r="H410" s="156">
        <v>-2785200</v>
      </c>
      <c r="I410" s="258">
        <v>7714000</v>
      </c>
      <c r="J410" s="157">
        <v>7777600</v>
      </c>
      <c r="K410" s="160" cm="1">
        <f t="array" ref="K410">_xlfn.NORM.S.INV(0.99)*SQRT(MMULT(MMULT(H410:J410,$C$7:$E$9),TRANSPOSE(H410:J410)))</f>
        <v>368365.66957813752</v>
      </c>
    </row>
    <row r="411" spans="7:11" x14ac:dyDescent="0.15">
      <c r="G411" s="48">
        <v>45482</v>
      </c>
      <c r="H411" s="156">
        <v>-2776800</v>
      </c>
      <c r="I411" s="258">
        <v>7724500</v>
      </c>
      <c r="J411" s="157">
        <v>7767200</v>
      </c>
      <c r="K411" s="160" cm="1">
        <f t="array" ref="K411">_xlfn.NORM.S.INV(0.99)*SQRT(MMULT(MMULT(H411:J411,$C$7:$E$9),TRANSPOSE(H411:J411)))</f>
        <v>368584.10907410388</v>
      </c>
    </row>
    <row r="412" spans="7:11" x14ac:dyDescent="0.15">
      <c r="G412" s="48">
        <v>45483</v>
      </c>
      <c r="H412" s="156">
        <v>-2799000</v>
      </c>
      <c r="I412" s="258">
        <v>7749000</v>
      </c>
      <c r="J412" s="157">
        <v>7864000</v>
      </c>
      <c r="K412" s="160" cm="1">
        <f t="array" ref="K412">_xlfn.NORM.S.INV(0.99)*SQRT(MMULT(MMULT(H412:J412,$C$7:$E$9),TRANSPOSE(H412:J412)))</f>
        <v>370923.04721208429</v>
      </c>
    </row>
    <row r="413" spans="7:11" x14ac:dyDescent="0.15">
      <c r="G413" s="48">
        <v>45484</v>
      </c>
      <c r="H413" s="156">
        <v>-2809800</v>
      </c>
      <c r="I413" s="258">
        <v>7742000</v>
      </c>
      <c r="J413" s="157">
        <v>7942400</v>
      </c>
      <c r="K413" s="160" cm="1">
        <f t="array" ref="K413">_xlfn.NORM.S.INV(0.99)*SQRT(MMULT(MMULT(H413:J413,$C$7:$E$9),TRANSPOSE(H413:J413)))</f>
        <v>371997.26607743325</v>
      </c>
    </row>
    <row r="414" spans="7:11" x14ac:dyDescent="0.15">
      <c r="G414" s="48">
        <v>45485</v>
      </c>
      <c r="H414" s="156">
        <v>-2839800</v>
      </c>
      <c r="I414" s="258">
        <v>7756000</v>
      </c>
      <c r="J414" s="157">
        <v>8004800</v>
      </c>
      <c r="K414" s="160" cm="1">
        <f t="array" ref="K414">_xlfn.NORM.S.INV(0.99)*SQRT(MMULT(MMULT(H414:J414,$C$7:$E$9),TRANSPOSE(H414:J414)))</f>
        <v>373344.2373061768</v>
      </c>
    </row>
    <row r="415" spans="7:11" x14ac:dyDescent="0.15">
      <c r="G415" s="48">
        <v>45488</v>
      </c>
      <c r="H415" s="156">
        <v>-2794200</v>
      </c>
      <c r="I415" s="258">
        <v>7763000</v>
      </c>
      <c r="J415" s="157">
        <v>7928000</v>
      </c>
      <c r="K415" s="160" cm="1">
        <f t="array" ref="K415">_xlfn.NORM.S.INV(0.99)*SQRT(MMULT(MMULT(H415:J415,$C$7:$E$9),TRANSPOSE(H415:J415)))</f>
        <v>372534.67379903555</v>
      </c>
    </row>
    <row r="416" spans="7:11" x14ac:dyDescent="0.15">
      <c r="G416" s="48">
        <v>45489</v>
      </c>
      <c r="H416" s="156">
        <v>-2778600</v>
      </c>
      <c r="I416" s="258">
        <v>7658000</v>
      </c>
      <c r="J416" s="157">
        <v>7912000</v>
      </c>
      <c r="K416" s="160" cm="1">
        <f t="array" ref="K416">_xlfn.NORM.S.INV(0.99)*SQRT(MMULT(MMULT(H416:J416,$C$7:$E$9),TRANSPOSE(H416:J416)))</f>
        <v>368948.88281006302</v>
      </c>
    </row>
    <row r="417" spans="7:11" x14ac:dyDescent="0.15">
      <c r="G417" s="48">
        <v>45490</v>
      </c>
      <c r="H417" s="156">
        <v>-2808600</v>
      </c>
      <c r="I417" s="258">
        <v>7616000</v>
      </c>
      <c r="J417" s="157">
        <v>7924800</v>
      </c>
      <c r="K417" s="160" cm="1">
        <f t="array" ref="K417">_xlfn.NORM.S.INV(0.99)*SQRT(MMULT(MMULT(H417:J417,$C$7:$E$9),TRANSPOSE(H417:J417)))</f>
        <v>367605.51431342523</v>
      </c>
    </row>
    <row r="418" spans="7:11" x14ac:dyDescent="0.15">
      <c r="G418" s="48">
        <v>45491</v>
      </c>
      <c r="H418" s="156">
        <v>-2827200</v>
      </c>
      <c r="I418" s="258">
        <v>7595000</v>
      </c>
      <c r="J418" s="157">
        <v>7607200</v>
      </c>
      <c r="K418" s="160" cm="1">
        <f t="array" ref="K418">_xlfn.NORM.S.INV(0.99)*SQRT(MMULT(MMULT(H418:J418,$C$7:$E$9),TRANSPOSE(H418:J418)))</f>
        <v>361231.76564119005</v>
      </c>
    </row>
    <row r="419" spans="7:11" x14ac:dyDescent="0.15">
      <c r="G419" s="48">
        <v>45492</v>
      </c>
      <c r="H419" s="156">
        <v>-2813400</v>
      </c>
      <c r="I419" s="258">
        <v>7451500</v>
      </c>
      <c r="J419" s="157">
        <v>7536000</v>
      </c>
      <c r="K419" s="160" cm="1">
        <f t="array" ref="K419">_xlfn.NORM.S.INV(0.99)*SQRT(MMULT(MMULT(H419:J419,$C$7:$E$9),TRANSPOSE(H419:J419)))</f>
        <v>355404.6013685409</v>
      </c>
    </row>
    <row r="420" spans="7:11" x14ac:dyDescent="0.15">
      <c r="G420" s="48">
        <v>45495</v>
      </c>
      <c r="H420" s="156">
        <v>-2835000</v>
      </c>
      <c r="I420" s="258">
        <v>7423500</v>
      </c>
      <c r="J420" s="157">
        <v>7706400</v>
      </c>
      <c r="K420" s="160" cm="1">
        <f t="array" ref="K420">_xlfn.NORM.S.INV(0.99)*SQRT(MMULT(MMULT(H420:J420,$C$7:$E$9),TRANSPOSE(H420:J420)))</f>
        <v>357333.62580665189</v>
      </c>
    </row>
    <row r="421" spans="7:11" x14ac:dyDescent="0.15">
      <c r="G421" s="48">
        <v>45496</v>
      </c>
      <c r="H421" s="156">
        <v>-2827800</v>
      </c>
      <c r="I421" s="258">
        <v>7500500</v>
      </c>
      <c r="J421" s="157">
        <v>7694400.0000000009</v>
      </c>
      <c r="K421" s="160" cm="1">
        <f t="array" ref="K421">_xlfn.NORM.S.INV(0.99)*SQRT(MMULT(MMULT(H421:J421,$C$7:$E$9),TRANSPOSE(H421:J421)))</f>
        <v>359670.59360122017</v>
      </c>
    </row>
    <row r="422" spans="7:11" x14ac:dyDescent="0.15">
      <c r="G422" s="48">
        <v>45497</v>
      </c>
      <c r="H422" s="156">
        <v>-2806800</v>
      </c>
      <c r="I422" s="258">
        <v>7511000</v>
      </c>
      <c r="J422" s="157">
        <v>7700800</v>
      </c>
      <c r="K422" s="160" cm="1">
        <f t="array" ref="K422">_xlfn.NORM.S.INV(0.99)*SQRT(MMULT(MMULT(H422:J422,$C$7:$E$9),TRANSPOSE(H422:J422)))</f>
        <v>360265.31315989076</v>
      </c>
    </row>
    <row r="423" spans="7:11" x14ac:dyDescent="0.15">
      <c r="G423" s="48">
        <v>45498</v>
      </c>
      <c r="H423" s="156">
        <v>-2664600</v>
      </c>
      <c r="I423" s="258">
        <v>7507500</v>
      </c>
      <c r="J423" s="157">
        <v>7754400.0000000009</v>
      </c>
      <c r="K423" s="160" cm="1">
        <f t="array" ref="K423">_xlfn.NORM.S.INV(0.99)*SQRT(MMULT(MMULT(H423:J423,$C$7:$E$9),TRANSPOSE(H423:J423)))</f>
        <v>362075.54234159103</v>
      </c>
    </row>
    <row r="424" spans="7:11" x14ac:dyDescent="0.15">
      <c r="G424" s="48">
        <v>45499</v>
      </c>
      <c r="H424" s="156">
        <v>-2637600</v>
      </c>
      <c r="I424" s="258">
        <v>7581000</v>
      </c>
      <c r="J424" s="157">
        <v>7796000</v>
      </c>
      <c r="K424" s="160" cm="1">
        <f t="array" ref="K424">_xlfn.NORM.S.INV(0.99)*SQRT(MMULT(MMULT(H424:J424,$C$7:$E$9),TRANSPOSE(H424:J424)))</f>
        <v>365389.00182890036</v>
      </c>
    </row>
    <row r="425" spans="7:11" x14ac:dyDescent="0.15">
      <c r="G425" s="48">
        <v>45502</v>
      </c>
      <c r="H425" s="156">
        <v>-2640600</v>
      </c>
      <c r="I425" s="258">
        <v>7539000</v>
      </c>
      <c r="J425" s="157">
        <v>7845599.9999999991</v>
      </c>
      <c r="K425" s="160" cm="1">
        <f t="array" ref="K425">_xlfn.NORM.S.INV(0.99)*SQRT(MMULT(MMULT(H425:J425,$C$7:$E$9),TRANSPOSE(H425:J425)))</f>
        <v>364883.63630198134</v>
      </c>
    </row>
    <row r="426" spans="7:11" x14ac:dyDescent="0.15">
      <c r="G426" s="48">
        <v>45503</v>
      </c>
      <c r="H426" s="156">
        <v>-2660400</v>
      </c>
      <c r="I426" s="258">
        <v>7633500</v>
      </c>
      <c r="J426" s="157">
        <v>7878400</v>
      </c>
      <c r="K426" s="160" cm="1">
        <f t="array" ref="K426">_xlfn.NORM.S.INV(0.99)*SQRT(MMULT(MMULT(H426:J426,$C$7:$E$9),TRANSPOSE(H426:J426)))</f>
        <v>368389.8149142522</v>
      </c>
    </row>
    <row r="427" spans="7:11" x14ac:dyDescent="0.15">
      <c r="G427" s="48">
        <v>45504</v>
      </c>
      <c r="H427" s="156">
        <v>-2674200</v>
      </c>
      <c r="I427" s="258">
        <v>7591500</v>
      </c>
      <c r="J427" s="157">
        <v>7886400</v>
      </c>
      <c r="K427" s="160" cm="1">
        <f t="array" ref="K427">_xlfn.NORM.S.INV(0.99)*SQRT(MMULT(MMULT(H427:J427,$C$7:$E$9),TRANSPOSE(H427:J427)))</f>
        <v>367070.79189475183</v>
      </c>
    </row>
    <row r="428" spans="7:11" x14ac:dyDescent="0.15">
      <c r="G428" s="48">
        <v>45506</v>
      </c>
      <c r="H428" s="156">
        <v>-2682000</v>
      </c>
      <c r="I428" s="258">
        <v>7252000</v>
      </c>
      <c r="J428" s="157">
        <v>7728800</v>
      </c>
      <c r="K428" s="160" cm="1">
        <f t="array" ref="K428">_xlfn.NORM.S.INV(0.99)*SQRT(MMULT(MMULT(H428:J428,$C$7:$E$9),TRANSPOSE(H428:J428)))</f>
        <v>353230.81577695307</v>
      </c>
    </row>
    <row r="429" spans="7:11" x14ac:dyDescent="0.15">
      <c r="G429" s="48">
        <v>45509</v>
      </c>
      <c r="H429" s="156">
        <v>-2618400</v>
      </c>
      <c r="I429" s="258">
        <v>6951000</v>
      </c>
      <c r="J429" s="157">
        <v>7476000</v>
      </c>
      <c r="K429" s="160" cm="1">
        <f t="array" ref="K429">_xlfn.NORM.S.INV(0.99)*SQRT(MMULT(MMULT(H429:J429,$C$7:$E$9),TRANSPOSE(H429:J429)))</f>
        <v>339453.39731006016</v>
      </c>
    </row>
    <row r="430" spans="7:11" x14ac:dyDescent="0.15">
      <c r="G430" s="48">
        <v>45510</v>
      </c>
      <c r="H430" s="156">
        <v>-2625600</v>
      </c>
      <c r="I430" s="258">
        <v>7000000</v>
      </c>
      <c r="J430" s="157">
        <v>7463200.0000000009</v>
      </c>
      <c r="K430" s="160" cm="1">
        <f t="array" ref="K430">_xlfn.NORM.S.INV(0.99)*SQRT(MMULT(MMULT(H430:J430,$C$7:$E$9),TRANSPOSE(H430:J430)))</f>
        <v>340753.68358600681</v>
      </c>
    </row>
    <row r="431" spans="7:11" x14ac:dyDescent="0.15">
      <c r="G431" s="48">
        <v>45511</v>
      </c>
      <c r="H431" s="156">
        <v>-2678400</v>
      </c>
      <c r="I431" s="258">
        <v>7178500</v>
      </c>
      <c r="J431" s="157">
        <v>7739200</v>
      </c>
      <c r="K431" s="160" cm="1">
        <f t="array" ref="K431">_xlfn.NORM.S.INV(0.99)*SQRT(MMULT(MMULT(H431:J431,$C$7:$E$9),TRANSPOSE(H431:J431)))</f>
        <v>351074.19059086381</v>
      </c>
    </row>
    <row r="432" spans="7:11" x14ac:dyDescent="0.15">
      <c r="G432" s="48">
        <v>45512</v>
      </c>
      <c r="H432" s="156">
        <v>-2674200</v>
      </c>
      <c r="I432" s="258">
        <v>7220500</v>
      </c>
      <c r="J432" s="157">
        <v>7688800</v>
      </c>
      <c r="K432" s="160" cm="1">
        <f t="array" ref="K432">_xlfn.NORM.S.INV(0.99)*SQRT(MMULT(MMULT(H432:J432,$C$7:$E$9),TRANSPOSE(H432:J432)))</f>
        <v>351554.85332432127</v>
      </c>
    </row>
    <row r="433" spans="7:11" x14ac:dyDescent="0.15">
      <c r="G433" s="48">
        <v>45513</v>
      </c>
      <c r="H433" s="156">
        <v>-2670000</v>
      </c>
      <c r="I433" s="258">
        <v>7273000</v>
      </c>
      <c r="J433" s="157">
        <v>7727200</v>
      </c>
      <c r="K433" s="160" cm="1">
        <f t="array" ref="K433">_xlfn.NORM.S.INV(0.99)*SQRT(MMULT(MMULT(H433:J433,$C$7:$E$9),TRANSPOSE(H433:J433)))</f>
        <v>353963.74867878406</v>
      </c>
    </row>
    <row r="434" spans="7:11" x14ac:dyDescent="0.15">
      <c r="G434" s="48">
        <v>45516</v>
      </c>
      <c r="H434" s="156">
        <v>-2659200</v>
      </c>
      <c r="I434" s="258">
        <v>7280000</v>
      </c>
      <c r="J434" s="157">
        <v>7739200</v>
      </c>
      <c r="K434" s="160" cm="1">
        <f t="array" ref="K434">_xlfn.NORM.S.INV(0.99)*SQRT(MMULT(MMULT(H434:J434,$C$7:$E$9),TRANSPOSE(H434:J434)))</f>
        <v>354479.7252705312</v>
      </c>
    </row>
    <row r="435" spans="7:11" x14ac:dyDescent="0.15">
      <c r="G435" s="48">
        <v>45517</v>
      </c>
      <c r="H435" s="156">
        <v>-2660400</v>
      </c>
      <c r="I435" s="258">
        <v>7315000</v>
      </c>
      <c r="J435" s="157">
        <v>7773600</v>
      </c>
      <c r="K435" s="160" cm="1">
        <f t="array" ref="K435">_xlfn.NORM.S.INV(0.99)*SQRT(MMULT(MMULT(H435:J435,$C$7:$E$9),TRANSPOSE(H435:J435)))</f>
        <v>356215.36938898067</v>
      </c>
    </row>
    <row r="436" spans="7:11" x14ac:dyDescent="0.15">
      <c r="G436" s="48">
        <v>45518</v>
      </c>
      <c r="H436" s="156">
        <v>-2679000</v>
      </c>
      <c r="I436" s="258">
        <v>7427000</v>
      </c>
      <c r="J436" s="157">
        <v>7862400</v>
      </c>
      <c r="K436" s="160" cm="1">
        <f t="array" ref="K436">_xlfn.NORM.S.INV(0.99)*SQRT(MMULT(MMULT(H436:J436,$C$7:$E$9),TRANSPOSE(H436:J436)))</f>
        <v>361286.00629521144</v>
      </c>
    </row>
    <row r="437" spans="7:11" x14ac:dyDescent="0.15">
      <c r="G437" s="48">
        <v>45519</v>
      </c>
      <c r="H437" s="156">
        <v>-2678400</v>
      </c>
      <c r="I437" s="258">
        <v>7581000</v>
      </c>
      <c r="J437" s="157">
        <v>7901600</v>
      </c>
      <c r="K437" s="160" cm="1">
        <f t="array" ref="K437">_xlfn.NORM.S.INV(0.99)*SQRT(MMULT(MMULT(H437:J437,$C$7:$E$9),TRANSPOSE(H437:J437)))</f>
        <v>366970.43743122235</v>
      </c>
    </row>
    <row r="438" spans="7:11" x14ac:dyDescent="0.15">
      <c r="G438" s="48">
        <v>45520</v>
      </c>
      <c r="H438" s="156">
        <v>-2694600</v>
      </c>
      <c r="I438" s="258">
        <v>7654500</v>
      </c>
      <c r="J438" s="157">
        <v>7957600</v>
      </c>
      <c r="K438" s="160" cm="1">
        <f t="array" ref="K438">_xlfn.NORM.S.INV(0.99)*SQRT(MMULT(MMULT(H438:J438,$C$7:$E$9),TRANSPOSE(H438:J438)))</f>
        <v>370231.82092002226</v>
      </c>
    </row>
    <row r="439" spans="7:11" x14ac:dyDescent="0.15">
      <c r="G439" s="48">
        <v>45523</v>
      </c>
      <c r="H439" s="156">
        <v>-2705400</v>
      </c>
      <c r="I439" s="258">
        <v>7696500</v>
      </c>
      <c r="J439" s="157">
        <v>8016000</v>
      </c>
      <c r="K439" s="160" cm="1">
        <f t="array" ref="K439">_xlfn.NORM.S.INV(0.99)*SQRT(MMULT(MMULT(H439:J439,$C$7:$E$9),TRANSPOSE(H439:J439)))</f>
        <v>372553.26089261746</v>
      </c>
    </row>
    <row r="440" spans="7:11" x14ac:dyDescent="0.15">
      <c r="G440" s="48">
        <v>45524</v>
      </c>
      <c r="H440" s="156">
        <v>-2678400</v>
      </c>
      <c r="I440" s="258">
        <v>7777000</v>
      </c>
      <c r="J440" s="157">
        <v>8032000</v>
      </c>
      <c r="K440" s="160" cm="1">
        <f t="array" ref="K440">_xlfn.NORM.S.INV(0.99)*SQRT(MMULT(MMULT(H440:J440,$C$7:$E$9),TRANSPOSE(H440:J440)))</f>
        <v>375641.2358235037</v>
      </c>
    </row>
    <row r="441" spans="7:11" x14ac:dyDescent="0.15">
      <c r="G441" s="48">
        <v>45525</v>
      </c>
      <c r="H441" s="156">
        <v>-2683200</v>
      </c>
      <c r="I441" s="258">
        <v>7763000</v>
      </c>
      <c r="J441" s="157">
        <v>8020800</v>
      </c>
      <c r="K441" s="160" cm="1">
        <f t="array" ref="K441">_xlfn.NORM.S.INV(0.99)*SQRT(MMULT(MMULT(H441:J441,$C$7:$E$9),TRANSPOSE(H441:J441)))</f>
        <v>374953.81601428468</v>
      </c>
    </row>
    <row r="442" spans="7:11" x14ac:dyDescent="0.15">
      <c r="G442" s="48">
        <v>45526</v>
      </c>
      <c r="H442" s="156">
        <v>-2683200</v>
      </c>
      <c r="I442" s="258">
        <v>8113000</v>
      </c>
      <c r="J442" s="157">
        <v>8032000</v>
      </c>
      <c r="K442" s="160" cm="1">
        <f t="array" ref="K442">_xlfn.NORM.S.INV(0.99)*SQRT(MMULT(MMULT(H442:J442,$C$7:$E$9),TRANSPOSE(H442:J442)))</f>
        <v>386559.66409260302</v>
      </c>
    </row>
    <row r="443" spans="7:11" x14ac:dyDescent="0.15">
      <c r="G443" s="48">
        <v>45527</v>
      </c>
      <c r="H443" s="156">
        <v>-2686200</v>
      </c>
      <c r="I443" s="258">
        <v>8249500</v>
      </c>
      <c r="J443" s="157">
        <v>8032000</v>
      </c>
      <c r="K443" s="160" cm="1">
        <f t="array" ref="K443">_xlfn.NORM.S.INV(0.99)*SQRT(MMULT(MMULT(H443:J443,$C$7:$E$9),TRANSPOSE(H443:J443)))</f>
        <v>391012.69777858781</v>
      </c>
    </row>
    <row r="444" spans="7:11" x14ac:dyDescent="0.15">
      <c r="G444" s="48">
        <v>45530</v>
      </c>
      <c r="H444" s="156">
        <v>-2691600</v>
      </c>
      <c r="I444" s="258">
        <v>8102500</v>
      </c>
      <c r="J444" s="157">
        <v>8070400</v>
      </c>
      <c r="K444" s="160" cm="1">
        <f t="array" ref="K444">_xlfn.NORM.S.INV(0.99)*SQRT(MMULT(MMULT(H444:J444,$C$7:$E$9),TRANSPOSE(H444:J444)))</f>
        <v>386827.30832493625</v>
      </c>
    </row>
    <row r="445" spans="7:11" x14ac:dyDescent="0.15">
      <c r="G445" s="48">
        <v>45531</v>
      </c>
      <c r="H445" s="156">
        <v>-2690400</v>
      </c>
      <c r="I445" s="258">
        <v>8081500</v>
      </c>
      <c r="J445" s="157">
        <v>8060800</v>
      </c>
      <c r="K445" s="160" cm="1">
        <f t="array" ref="K445">_xlfn.NORM.S.INV(0.99)*SQRT(MMULT(MMULT(H445:J445,$C$7:$E$9),TRANSPOSE(H445:J445)))</f>
        <v>385981.41664233775</v>
      </c>
    </row>
    <row r="446" spans="7:11" x14ac:dyDescent="0.15">
      <c r="G446" s="48">
        <v>45532</v>
      </c>
      <c r="H446" s="156">
        <v>-2709600</v>
      </c>
      <c r="I446" s="258">
        <v>8193500</v>
      </c>
      <c r="J446" s="157">
        <v>8120000</v>
      </c>
      <c r="K446" s="160" cm="1">
        <f t="array" ref="K446">_xlfn.NORM.S.INV(0.99)*SQRT(MMULT(MMULT(H446:J446,$C$7:$E$9),TRANSPOSE(H446:J446)))</f>
        <v>390541.88751988619</v>
      </c>
    </row>
    <row r="447" spans="7:11" x14ac:dyDescent="0.15">
      <c r="G447" s="48">
        <v>45533</v>
      </c>
      <c r="H447" s="156">
        <v>-2733000</v>
      </c>
      <c r="I447" s="258">
        <v>8134000</v>
      </c>
      <c r="J447" s="157">
        <v>8153600</v>
      </c>
      <c r="K447" s="160" cm="1">
        <f t="array" ref="K447">_xlfn.NORM.S.INV(0.99)*SQRT(MMULT(MMULT(H447:J447,$C$7:$E$9),TRANSPOSE(H447:J447)))</f>
        <v>389017.46393284219</v>
      </c>
    </row>
    <row r="448" spans="7:11" x14ac:dyDescent="0.15">
      <c r="G448" s="48">
        <v>45534</v>
      </c>
      <c r="H448" s="156">
        <v>-2730600</v>
      </c>
      <c r="I448" s="258">
        <v>8099000</v>
      </c>
      <c r="J448" s="157">
        <v>8169600</v>
      </c>
      <c r="K448" s="160" cm="1">
        <f t="array" ref="K448">_xlfn.NORM.S.INV(0.99)*SQRT(MMULT(MMULT(H448:J448,$C$7:$E$9),TRANSPOSE(H448:J448)))</f>
        <v>388173.4278115097</v>
      </c>
    </row>
    <row r="449" spans="7:11" x14ac:dyDescent="0.15">
      <c r="G449" s="48">
        <v>45538</v>
      </c>
      <c r="H449" s="156">
        <v>-2744400</v>
      </c>
      <c r="I449" s="258">
        <v>8211000</v>
      </c>
      <c r="J449" s="157">
        <v>8108800</v>
      </c>
      <c r="K449" s="160" cm="1">
        <f t="array" ref="K449">_xlfn.NORM.S.INV(0.99)*SQRT(MMULT(MMULT(H449:J449,$C$7:$E$9),TRANSPOSE(H449:J449)))</f>
        <v>390670.76674044161</v>
      </c>
    </row>
    <row r="450" spans="7:11" x14ac:dyDescent="0.15">
      <c r="G450" s="48">
        <v>45539</v>
      </c>
      <c r="H450" s="156">
        <v>-2689200</v>
      </c>
      <c r="I450" s="258">
        <v>8158500</v>
      </c>
      <c r="J450" s="157">
        <v>8073600</v>
      </c>
      <c r="K450" s="160" cm="1">
        <f t="array" ref="K450">_xlfn.NORM.S.INV(0.99)*SQRT(MMULT(MMULT(H450:J450,$C$7:$E$9),TRANSPOSE(H450:J450)))</f>
        <v>388732.34571263642</v>
      </c>
    </row>
    <row r="451" spans="7:11" x14ac:dyDescent="0.15">
      <c r="G451" s="48">
        <v>45540</v>
      </c>
      <c r="H451" s="156">
        <v>-2654400</v>
      </c>
      <c r="I451" s="258">
        <v>8186500</v>
      </c>
      <c r="J451" s="157">
        <v>7912800</v>
      </c>
      <c r="K451" s="160" cm="1">
        <f t="array" ref="K451">_xlfn.NORM.S.INV(0.99)*SQRT(MMULT(MMULT(H451:J451,$C$7:$E$9),TRANSPOSE(H451:J451)))</f>
        <v>387104.49625769455</v>
      </c>
    </row>
    <row r="452" spans="7:11" x14ac:dyDescent="0.15">
      <c r="G452" s="48">
        <v>45541</v>
      </c>
      <c r="H452" s="156">
        <v>-2626200</v>
      </c>
      <c r="I452" s="258">
        <v>8011500</v>
      </c>
      <c r="J452" s="157">
        <v>7888000</v>
      </c>
      <c r="K452" s="160" cm="1">
        <f t="array" ref="K452">_xlfn.NORM.S.INV(0.99)*SQRT(MMULT(MMULT(H452:J452,$C$7:$E$9),TRANSPOSE(H452:J452)))</f>
        <v>381132.40473977913</v>
      </c>
    </row>
    <row r="453" spans="7:11" x14ac:dyDescent="0.15">
      <c r="G453" s="48">
        <v>45544</v>
      </c>
      <c r="H453" s="156">
        <v>-2643000</v>
      </c>
      <c r="I453" s="258">
        <v>8085000</v>
      </c>
      <c r="J453" s="157">
        <v>7968000</v>
      </c>
      <c r="K453" s="160" cm="1">
        <f t="array" ref="K453">_xlfn.NORM.S.INV(0.99)*SQRT(MMULT(MMULT(H453:J453,$C$7:$E$9),TRANSPOSE(H453:J453)))</f>
        <v>384814.60258574737</v>
      </c>
    </row>
    <row r="454" spans="7:11" x14ac:dyDescent="0.15">
      <c r="G454" s="48">
        <v>45545</v>
      </c>
      <c r="H454" s="156">
        <v>-2649000</v>
      </c>
      <c r="I454" s="258">
        <v>8074500</v>
      </c>
      <c r="J454" s="157">
        <v>7904800</v>
      </c>
      <c r="K454" s="160" cm="1">
        <f t="array" ref="K454">_xlfn.NORM.S.INV(0.99)*SQRT(MMULT(MMULT(H454:J454,$C$7:$E$9),TRANSPOSE(H454:J454)))</f>
        <v>383326.62744714436</v>
      </c>
    </row>
    <row r="455" spans="7:11" x14ac:dyDescent="0.15">
      <c r="G455" s="48">
        <v>45546</v>
      </c>
      <c r="H455" s="156">
        <v>-2632800</v>
      </c>
      <c r="I455" s="258">
        <v>8022000</v>
      </c>
      <c r="J455" s="157">
        <v>7797600</v>
      </c>
      <c r="K455" s="160" cm="1">
        <f t="array" ref="K455">_xlfn.NORM.S.INV(0.99)*SQRT(MMULT(MMULT(H455:J455,$C$7:$E$9),TRANSPOSE(H455:J455)))</f>
        <v>379858.16587743786</v>
      </c>
    </row>
    <row r="456" spans="7:11" x14ac:dyDescent="0.15">
      <c r="G456" s="48">
        <v>45547</v>
      </c>
      <c r="H456" s="156">
        <v>-2636400</v>
      </c>
      <c r="I456" s="258">
        <v>8064000</v>
      </c>
      <c r="J456" s="157">
        <v>7875200</v>
      </c>
      <c r="K456" s="160" cm="1">
        <f t="array" ref="K456">_xlfn.NORM.S.INV(0.99)*SQRT(MMULT(MMULT(H456:J456,$C$7:$E$9),TRANSPOSE(H456:J456)))</f>
        <v>382557.85046958691</v>
      </c>
    </row>
    <row r="457" spans="7:11" x14ac:dyDescent="0.15">
      <c r="G457" s="48">
        <v>45548</v>
      </c>
      <c r="H457" s="156">
        <v>-2628000</v>
      </c>
      <c r="I457" s="258">
        <v>8109500</v>
      </c>
      <c r="J457" s="157">
        <v>7852800</v>
      </c>
      <c r="K457" s="160" cm="1">
        <f t="array" ref="K457">_xlfn.NORM.S.INV(0.99)*SQRT(MMULT(MMULT(H457:J457,$C$7:$E$9),TRANSPOSE(H457:J457)))</f>
        <v>383723.53288965806</v>
      </c>
    </row>
    <row r="458" spans="7:11" x14ac:dyDescent="0.15">
      <c r="G458" s="48">
        <v>45551</v>
      </c>
      <c r="H458" s="156">
        <v>-2602800</v>
      </c>
      <c r="I458" s="258">
        <v>8130500</v>
      </c>
      <c r="J458" s="157">
        <v>7872800</v>
      </c>
      <c r="K458" s="160" cm="1">
        <f t="array" ref="K458">_xlfn.NORM.S.INV(0.99)*SQRT(MMULT(MMULT(H458:J458,$C$7:$E$9),TRANSPOSE(H458:J458)))</f>
        <v>384941.42357539426</v>
      </c>
    </row>
    <row r="459" spans="7:11" x14ac:dyDescent="0.15">
      <c r="G459" s="48">
        <v>45552</v>
      </c>
      <c r="H459" s="156">
        <v>-2593800</v>
      </c>
      <c r="I459" s="258">
        <v>8109500</v>
      </c>
      <c r="J459" s="157">
        <v>7842400</v>
      </c>
      <c r="K459" s="160" cm="1">
        <f t="array" ref="K459">_xlfn.NORM.S.INV(0.99)*SQRT(MMULT(MMULT(H459:J459,$C$7:$E$9),TRANSPOSE(H459:J459)))</f>
        <v>383789.10109412798</v>
      </c>
    </row>
    <row r="460" spans="7:11" x14ac:dyDescent="0.15">
      <c r="G460" s="48">
        <v>45553</v>
      </c>
      <c r="H460" s="156">
        <v>-2571000</v>
      </c>
      <c r="I460" s="258">
        <v>8078000</v>
      </c>
      <c r="J460" s="157">
        <v>7843200.0000000009</v>
      </c>
      <c r="K460" s="160" cm="1">
        <f t="array" ref="K460">_xlfn.NORM.S.INV(0.99)*SQRT(MMULT(MMULT(H460:J460,$C$7:$E$9),TRANSPOSE(H460:J460)))</f>
        <v>382932.77960887534</v>
      </c>
    </row>
    <row r="461" spans="7:11" x14ac:dyDescent="0.15">
      <c r="G461" s="48">
        <v>45554</v>
      </c>
      <c r="H461" s="156">
        <v>-2562000</v>
      </c>
      <c r="I461" s="258">
        <v>8109500</v>
      </c>
      <c r="J461" s="157">
        <v>7875200</v>
      </c>
      <c r="K461" s="160" cm="1">
        <f t="array" ref="K461">_xlfn.NORM.S.INV(0.99)*SQRT(MMULT(MMULT(H461:J461,$C$7:$E$9),TRANSPOSE(H461:J461)))</f>
        <v>384588.8840750503</v>
      </c>
    </row>
    <row r="462" spans="7:11" x14ac:dyDescent="0.15">
      <c r="G462" s="48">
        <v>45555</v>
      </c>
      <c r="H462" s="156">
        <v>-2461200</v>
      </c>
      <c r="I462" s="258">
        <v>8141000</v>
      </c>
      <c r="J462" s="157">
        <v>7922400</v>
      </c>
      <c r="K462" s="160" cm="1">
        <f t="array" ref="K462">_xlfn.NORM.S.INV(0.99)*SQRT(MMULT(MMULT(H462:J462,$C$7:$E$9),TRANSPOSE(H462:J462)))</f>
        <v>387189.53055389802</v>
      </c>
    </row>
    <row r="463" spans="7:11" x14ac:dyDescent="0.15">
      <c r="G463" s="48">
        <v>45558</v>
      </c>
      <c r="H463" s="156">
        <v>-2486400</v>
      </c>
      <c r="I463" s="258">
        <v>8099000</v>
      </c>
      <c r="J463" s="157">
        <v>7916000</v>
      </c>
      <c r="K463" s="160" cm="1">
        <f t="array" ref="K463">_xlfn.NORM.S.INV(0.99)*SQRT(MMULT(MMULT(H463:J463,$C$7:$E$9),TRANSPOSE(H463:J463)))</f>
        <v>385511.50885929359</v>
      </c>
    </row>
    <row r="464" spans="7:11" x14ac:dyDescent="0.15">
      <c r="G464" s="48">
        <v>45559</v>
      </c>
      <c r="H464" s="156">
        <v>-2520000</v>
      </c>
      <c r="I464" s="258">
        <v>8211000</v>
      </c>
      <c r="J464" s="157">
        <v>7880000</v>
      </c>
      <c r="K464" s="160" cm="1">
        <f t="array" ref="K464">_xlfn.NORM.S.INV(0.99)*SQRT(MMULT(MMULT(H464:J464,$C$7:$E$9),TRANSPOSE(H464:J464)))</f>
        <v>388317.1002720535</v>
      </c>
    </row>
    <row r="465" spans="7:11" x14ac:dyDescent="0.15">
      <c r="G465" s="48">
        <v>45560</v>
      </c>
      <c r="H465" s="156">
        <v>-2530800</v>
      </c>
      <c r="I465" s="258">
        <v>8267000</v>
      </c>
      <c r="J465" s="157">
        <v>7948800</v>
      </c>
      <c r="K465" s="160" cm="1">
        <f t="array" ref="K465">_xlfn.NORM.S.INV(0.99)*SQRT(MMULT(MMULT(H465:J465,$C$7:$E$9),TRANSPOSE(H465:J465)))</f>
        <v>391273.60978247761</v>
      </c>
    </row>
    <row r="466" spans="7:11" x14ac:dyDescent="0.15">
      <c r="G466" s="48">
        <v>45561</v>
      </c>
      <c r="H466" s="156">
        <v>-2544600</v>
      </c>
      <c r="I466" s="258">
        <v>8235500</v>
      </c>
      <c r="J466" s="157">
        <v>7832000</v>
      </c>
      <c r="K466" s="160" cm="1">
        <f t="array" ref="K466">_xlfn.NORM.S.INV(0.99)*SQRT(MMULT(MMULT(H466:J466,$C$7:$E$9),TRANSPOSE(H466:J466)))</f>
        <v>388114.09631333832</v>
      </c>
    </row>
    <row r="467" spans="7:11" x14ac:dyDescent="0.15">
      <c r="G467" s="48">
        <v>45562</v>
      </c>
      <c r="H467" s="156">
        <v>-2556000</v>
      </c>
      <c r="I467" s="258">
        <v>8225000</v>
      </c>
      <c r="J467" s="157">
        <v>7834400.0000000009</v>
      </c>
      <c r="K467" s="160" cm="1">
        <f t="array" ref="K467">_xlfn.NORM.S.INV(0.99)*SQRT(MMULT(MMULT(H467:J467,$C$7:$E$9),TRANSPOSE(H467:J467)))</f>
        <v>387726.38575243321</v>
      </c>
    </row>
    <row r="468" spans="7:11" x14ac:dyDescent="0.15">
      <c r="G468" s="48">
        <v>45565</v>
      </c>
      <c r="H468" s="156">
        <v>-2548800</v>
      </c>
      <c r="I468" s="258">
        <v>8169000</v>
      </c>
      <c r="J468" s="157">
        <v>7772000</v>
      </c>
      <c r="K468" s="160" cm="1">
        <f t="array" ref="K468">_xlfn.NORM.S.INV(0.99)*SQRT(MMULT(MMULT(H468:J468,$C$7:$E$9),TRANSPOSE(H468:J468)))</f>
        <v>384856.22055656416</v>
      </c>
    </row>
    <row r="469" spans="7:11" x14ac:dyDescent="0.15">
      <c r="G469" s="48">
        <v>45566</v>
      </c>
      <c r="H469" s="156">
        <v>-2547600</v>
      </c>
      <c r="I469" s="258">
        <v>8074500</v>
      </c>
      <c r="J469" s="157">
        <v>7744800</v>
      </c>
      <c r="K469" s="160" cm="1">
        <f t="array" ref="K469">_xlfn.NORM.S.INV(0.99)*SQRT(MMULT(MMULT(H469:J469,$C$7:$E$9),TRANSPOSE(H469:J469)))</f>
        <v>381281.99851797498</v>
      </c>
    </row>
    <row r="470" spans="7:11" x14ac:dyDescent="0.15">
      <c r="G470" s="48">
        <v>45567</v>
      </c>
      <c r="H470" s="156">
        <v>-2551800</v>
      </c>
      <c r="I470" s="258">
        <v>8008000</v>
      </c>
      <c r="J470" s="157">
        <v>7778400</v>
      </c>
      <c r="K470" s="160" cm="1">
        <f t="array" ref="K470">_xlfn.NORM.S.INV(0.99)*SQRT(MMULT(MMULT(H470:J470,$C$7:$E$9),TRANSPOSE(H470:J470)))</f>
        <v>379647.13245131838</v>
      </c>
    </row>
    <row r="471" spans="7:11" x14ac:dyDescent="0.15">
      <c r="G471" s="48">
        <v>45568</v>
      </c>
      <c r="H471" s="156">
        <v>-2519400</v>
      </c>
      <c r="I471" s="258">
        <v>7973000</v>
      </c>
      <c r="J471" s="157">
        <v>7797600</v>
      </c>
      <c r="K471" s="160" cm="1">
        <f t="array" ref="K471">_xlfn.NORM.S.INV(0.99)*SQRT(MMULT(MMULT(H471:J471,$C$7:$E$9),TRANSPOSE(H471:J471)))</f>
        <v>379068.32434976305</v>
      </c>
    </row>
    <row r="472" spans="7:11" x14ac:dyDescent="0.15">
      <c r="G472" s="48">
        <v>45569</v>
      </c>
      <c r="H472" s="156">
        <v>-2511600</v>
      </c>
      <c r="I472" s="258">
        <v>8039500</v>
      </c>
      <c r="J472" s="157">
        <v>7816799.9999999991</v>
      </c>
      <c r="K472" s="160" cm="1">
        <f t="array" ref="K472">_xlfn.NORM.S.INV(0.99)*SQRT(MMULT(MMULT(H472:J472,$C$7:$E$9),TRANSPOSE(H472:J472)))</f>
        <v>381642.54142368742</v>
      </c>
    </row>
    <row r="473" spans="7:11" x14ac:dyDescent="0.15">
      <c r="G473" s="48">
        <v>45572</v>
      </c>
      <c r="H473" s="156">
        <v>-2508600</v>
      </c>
      <c r="I473" s="258">
        <v>7721000</v>
      </c>
      <c r="J473" s="157">
        <v>7818400</v>
      </c>
      <c r="K473" s="160" cm="1">
        <f t="array" ref="K473">_xlfn.NORM.S.INV(0.99)*SQRT(MMULT(MMULT(H473:J473,$C$7:$E$9),TRANSPOSE(H473:J473)))</f>
        <v>371272.93644547806</v>
      </c>
    </row>
    <row r="474" spans="7:11" x14ac:dyDescent="0.15">
      <c r="G474" s="48">
        <v>45573</v>
      </c>
      <c r="H474" s="156">
        <v>-2500200</v>
      </c>
      <c r="I474" s="258">
        <v>7731500</v>
      </c>
      <c r="J474" s="157">
        <v>7806400</v>
      </c>
      <c r="K474" s="160" cm="1">
        <f t="array" ref="K474">_xlfn.NORM.S.INV(0.99)*SQRT(MMULT(MMULT(H474:J474,$C$7:$E$9),TRANSPOSE(H474:J474)))</f>
        <v>371465.09627870785</v>
      </c>
    </row>
    <row r="475" spans="7:11" x14ac:dyDescent="0.15">
      <c r="G475" s="48">
        <v>45574</v>
      </c>
      <c r="H475" s="156">
        <v>-2518800</v>
      </c>
      <c r="I475" s="258">
        <v>7878500</v>
      </c>
      <c r="J475" s="157">
        <v>7941600</v>
      </c>
      <c r="K475" s="160" cm="1">
        <f t="array" ref="K475">_xlfn.NORM.S.INV(0.99)*SQRT(MMULT(MMULT(H475:J475,$C$7:$E$9),TRANSPOSE(H475:J475)))</f>
        <v>378507.86449522281</v>
      </c>
    </row>
    <row r="476" spans="7:11" x14ac:dyDescent="0.15">
      <c r="G476" s="48">
        <v>45575</v>
      </c>
      <c r="H476" s="156">
        <v>-2514000</v>
      </c>
      <c r="I476" s="258">
        <v>8095500</v>
      </c>
      <c r="J476" s="157">
        <v>7892000</v>
      </c>
      <c r="K476" s="160" cm="1">
        <f t="array" ref="K476">_xlfn.NORM.S.INV(0.99)*SQRT(MMULT(MMULT(H476:J476,$C$7:$E$9),TRANSPOSE(H476:J476)))</f>
        <v>384773.45037628093</v>
      </c>
    </row>
    <row r="477" spans="7:11" x14ac:dyDescent="0.15">
      <c r="G477" s="48">
        <v>45576</v>
      </c>
      <c r="H477" s="156">
        <v>-2520000</v>
      </c>
      <c r="I477" s="258">
        <v>8151500</v>
      </c>
      <c r="J477" s="157">
        <v>7955200</v>
      </c>
      <c r="K477" s="160" cm="1">
        <f t="array" ref="K477">_xlfn.NORM.S.INV(0.99)*SQRT(MMULT(MMULT(H477:J477,$C$7:$E$9),TRANSPOSE(H477:J477)))</f>
        <v>387669.35632833332</v>
      </c>
    </row>
    <row r="478" spans="7:11" x14ac:dyDescent="0.15">
      <c r="G478" s="48">
        <v>45579</v>
      </c>
      <c r="H478" s="156">
        <v>-2529600</v>
      </c>
      <c r="I478" s="258">
        <v>8270500</v>
      </c>
      <c r="J478" s="157">
        <v>8024000</v>
      </c>
      <c r="K478" s="160" cm="1">
        <f t="array" ref="K478">_xlfn.NORM.S.INV(0.99)*SQRT(MMULT(MMULT(H478:J478,$C$7:$E$9),TRANSPOSE(H478:J478)))</f>
        <v>392704.88433790236</v>
      </c>
    </row>
    <row r="479" spans="7:11" x14ac:dyDescent="0.15">
      <c r="G479" s="48">
        <v>45580</v>
      </c>
      <c r="H479" s="156">
        <v>-2516400</v>
      </c>
      <c r="I479" s="258">
        <v>8211000</v>
      </c>
      <c r="J479" s="157">
        <v>8044800</v>
      </c>
      <c r="K479" s="160" cm="1">
        <f t="array" ref="K479">_xlfn.NORM.S.INV(0.99)*SQRT(MMULT(MMULT(H479:J479,$C$7:$E$9),TRANSPOSE(H479:J479)))</f>
        <v>391213.24821574363</v>
      </c>
    </row>
    <row r="480" spans="7:11" x14ac:dyDescent="0.15">
      <c r="G480" s="48">
        <v>45581</v>
      </c>
      <c r="H480" s="156">
        <v>-2516400</v>
      </c>
      <c r="I480" s="258">
        <v>8183000</v>
      </c>
      <c r="J480" s="157">
        <v>8064000</v>
      </c>
      <c r="K480" s="160" cm="1">
        <f t="array" ref="K480">_xlfn.NORM.S.INV(0.99)*SQRT(MMULT(MMULT(H480:J480,$C$7:$E$9),TRANSPOSE(H480:J480)))</f>
        <v>390631.82421302598</v>
      </c>
    </row>
    <row r="481" spans="7:11" x14ac:dyDescent="0.15">
      <c r="G481" s="48">
        <v>45582</v>
      </c>
      <c r="H481" s="156">
        <v>-2580000</v>
      </c>
      <c r="I481" s="258">
        <v>8165500</v>
      </c>
      <c r="J481" s="157">
        <v>8076799.9999999991</v>
      </c>
      <c r="K481" s="160" cm="1">
        <f t="array" ref="K481">_xlfn.NORM.S.INV(0.99)*SQRT(MMULT(MMULT(H481:J481,$C$7:$E$9),TRANSPOSE(H481:J481)))</f>
        <v>389811.67279783147</v>
      </c>
    </row>
    <row r="482" spans="7:11" x14ac:dyDescent="0.15">
      <c r="G482" s="48">
        <v>45583</v>
      </c>
      <c r="H482" s="156">
        <v>-2579400</v>
      </c>
      <c r="I482" s="258">
        <v>8176000</v>
      </c>
      <c r="J482" s="157">
        <v>8078400</v>
      </c>
      <c r="K482" s="160" cm="1">
        <f t="array" ref="K482">_xlfn.NORM.S.INV(0.99)*SQRT(MMULT(MMULT(H482:J482,$C$7:$E$9),TRANSPOSE(H482:J482)))</f>
        <v>390187.8608407125</v>
      </c>
    </row>
    <row r="483" spans="7:11" x14ac:dyDescent="0.15">
      <c r="G483" s="48">
        <v>45586</v>
      </c>
      <c r="H483" s="156">
        <v>-2590800</v>
      </c>
      <c r="I483" s="258">
        <v>8025500</v>
      </c>
      <c r="J483" s="157">
        <v>8035200</v>
      </c>
      <c r="K483" s="160" cm="1">
        <f t="array" ref="K483">_xlfn.NORM.S.INV(0.99)*SQRT(MMULT(MMULT(H483:J483,$C$7:$E$9),TRANSPOSE(H483:J483)))</f>
        <v>384424.60582245211</v>
      </c>
    </row>
    <row r="484" spans="7:11" x14ac:dyDescent="0.15">
      <c r="G484" s="48">
        <v>45587</v>
      </c>
      <c r="H484" s="156">
        <v>-2565600</v>
      </c>
      <c r="I484" s="258">
        <v>7885500</v>
      </c>
      <c r="J484" s="157">
        <v>7904800</v>
      </c>
      <c r="K484" s="160" cm="1">
        <f t="array" ref="K484">_xlfn.NORM.S.INV(0.99)*SQRT(MMULT(MMULT(H484:J484,$C$7:$E$9),TRANSPOSE(H484:J484)))</f>
        <v>377744.14730765374</v>
      </c>
    </row>
    <row r="485" spans="7:11" x14ac:dyDescent="0.15">
      <c r="G485" s="48">
        <v>45588</v>
      </c>
      <c r="H485" s="156">
        <v>-2561400</v>
      </c>
      <c r="I485" s="258">
        <v>7829500</v>
      </c>
      <c r="J485" s="157">
        <v>7894400.0000000009</v>
      </c>
      <c r="K485" s="160" cm="1">
        <f t="array" ref="K485">_xlfn.NORM.S.INV(0.99)*SQRT(MMULT(MMULT(H485:J485,$C$7:$E$9),TRANSPOSE(H485:J485)))</f>
        <v>375764.27808589232</v>
      </c>
    </row>
    <row r="486" spans="7:11" x14ac:dyDescent="0.15">
      <c r="G486" s="48">
        <v>45589</v>
      </c>
      <c r="H486" s="156">
        <v>-2544600</v>
      </c>
      <c r="I486" s="258">
        <v>7857500</v>
      </c>
      <c r="J486" s="157">
        <v>7859200</v>
      </c>
      <c r="K486" s="160" cm="1">
        <f t="array" ref="K486">_xlfn.NORM.S.INV(0.99)*SQRT(MMULT(MMULT(H486:J486,$C$7:$E$9),TRANSPOSE(H486:J486)))</f>
        <v>376181.49795710994</v>
      </c>
    </row>
    <row r="487" spans="7:11" x14ac:dyDescent="0.15">
      <c r="G487" s="48">
        <v>45590</v>
      </c>
      <c r="H487" s="156">
        <v>-2536200</v>
      </c>
      <c r="I487" s="258">
        <v>7822500</v>
      </c>
      <c r="J487" s="157">
        <v>7892800</v>
      </c>
      <c r="K487" s="160" cm="1">
        <f t="array" ref="K487">_xlfn.NORM.S.INV(0.99)*SQRT(MMULT(MMULT(H487:J487,$C$7:$E$9),TRANSPOSE(H487:J487)))</f>
        <v>375692.24450109265</v>
      </c>
    </row>
    <row r="488" spans="7:11" x14ac:dyDescent="0.15">
      <c r="G488" s="48">
        <v>45593</v>
      </c>
      <c r="H488" s="156">
        <v>-2532000</v>
      </c>
      <c r="I488" s="258">
        <v>7896000</v>
      </c>
      <c r="J488" s="157">
        <v>7984800</v>
      </c>
      <c r="K488" s="160" cm="1">
        <f t="array" ref="K488">_xlfn.NORM.S.INV(0.99)*SQRT(MMULT(MMULT(H488:J488,$C$7:$E$9),TRANSPOSE(H488:J488)))</f>
        <v>379743.76716792828</v>
      </c>
    </row>
    <row r="489" spans="7:11" x14ac:dyDescent="0.15">
      <c r="G489" s="48">
        <v>45594</v>
      </c>
      <c r="H489" s="156">
        <v>-2491800</v>
      </c>
      <c r="I489" s="258">
        <v>7868000</v>
      </c>
      <c r="J489" s="157">
        <v>7659200</v>
      </c>
      <c r="K489" s="160" cm="1">
        <f t="array" ref="K489">_xlfn.NORM.S.INV(0.99)*SQRT(MMULT(MMULT(H489:J489,$C$7:$E$9),TRANSPOSE(H489:J489)))</f>
        <v>373413.55660337495</v>
      </c>
    </row>
    <row r="490" spans="7:11" x14ac:dyDescent="0.15">
      <c r="G490" s="48">
        <v>45595</v>
      </c>
      <c r="H490" s="156">
        <v>-2472600</v>
      </c>
      <c r="I490" s="258">
        <v>7819000</v>
      </c>
      <c r="J490" s="157">
        <v>7628000</v>
      </c>
      <c r="K490" s="160" cm="1">
        <f t="array" ref="K490">_xlfn.NORM.S.INV(0.99)*SQRT(MMULT(MMULT(H490:J490,$C$7:$E$9),TRANSPOSE(H490:J490)))</f>
        <v>371402.06601175759</v>
      </c>
    </row>
    <row r="491" spans="7:11" x14ac:dyDescent="0.15">
      <c r="G491" s="48">
        <v>45596</v>
      </c>
      <c r="H491" s="156">
        <v>-2447400</v>
      </c>
      <c r="I491" s="258">
        <v>7745500</v>
      </c>
      <c r="J491" s="157">
        <v>7504000</v>
      </c>
      <c r="K491" s="160" cm="1">
        <f t="array" ref="K491">_xlfn.NORM.S.INV(0.99)*SQRT(MMULT(MMULT(H491:J491,$C$7:$E$9),TRANSPOSE(H491:J491)))</f>
        <v>367015.70059075218</v>
      </c>
    </row>
    <row r="492" spans="7:11" x14ac:dyDescent="0.15">
      <c r="G492" s="48">
        <v>45597</v>
      </c>
      <c r="H492" s="156">
        <v>-2481600</v>
      </c>
      <c r="I492" s="258">
        <v>7833000</v>
      </c>
      <c r="J492" s="157">
        <v>7639200</v>
      </c>
      <c r="K492" s="160" cm="1">
        <f t="array" ref="K492">_xlfn.NORM.S.INV(0.99)*SQRT(MMULT(MMULT(H492:J492,$C$7:$E$9),TRANSPOSE(H492:J492)))</f>
        <v>371990.90481810225</v>
      </c>
    </row>
    <row r="493" spans="7:11" x14ac:dyDescent="0.15">
      <c r="G493" s="48">
        <v>45600</v>
      </c>
      <c r="H493" s="156">
        <v>-2453400</v>
      </c>
      <c r="I493" s="258">
        <v>7724500</v>
      </c>
      <c r="J493" s="157">
        <v>7646400</v>
      </c>
      <c r="K493" s="160" cm="1">
        <f t="array" ref="K493">_xlfn.NORM.S.INV(0.99)*SQRT(MMULT(MMULT(H493:J493,$C$7:$E$9),TRANSPOSE(H493:J493)))</f>
        <v>368766.92794958869</v>
      </c>
    </row>
    <row r="494" spans="7:11" x14ac:dyDescent="0.15">
      <c r="G494" s="48">
        <v>45601</v>
      </c>
      <c r="H494" s="156">
        <v>-2424600</v>
      </c>
      <c r="I494" s="258">
        <v>7847000</v>
      </c>
      <c r="J494" s="157">
        <v>7518400</v>
      </c>
      <c r="K494" s="160" cm="1">
        <f t="array" ref="K494">_xlfn.NORM.S.INV(0.99)*SQRT(MMULT(MMULT(H494:J494,$C$7:$E$9),TRANSPOSE(H494:J494)))</f>
        <v>370770.41915962327</v>
      </c>
    </row>
    <row r="495" spans="7:11" x14ac:dyDescent="0.15">
      <c r="G495" s="48">
        <v>45602</v>
      </c>
      <c r="H495" s="156">
        <v>-2380800</v>
      </c>
      <c r="I495" s="258">
        <v>7829500</v>
      </c>
      <c r="J495" s="157">
        <v>7500800</v>
      </c>
      <c r="K495" s="160" cm="1">
        <f t="array" ref="K495">_xlfn.NORM.S.INV(0.99)*SQRT(MMULT(MMULT(H495:J495,$C$7:$E$9),TRANSPOSE(H495:J495)))</f>
        <v>370211.40998062276</v>
      </c>
    </row>
    <row r="496" spans="7:11" x14ac:dyDescent="0.15">
      <c r="G496" s="48">
        <v>45603</v>
      </c>
      <c r="H496" s="156">
        <v>-2383800</v>
      </c>
      <c r="I496" s="258">
        <v>8396500</v>
      </c>
      <c r="J496" s="157">
        <v>7440000</v>
      </c>
      <c r="K496" s="160" cm="1">
        <f t="array" ref="K496">_xlfn.NORM.S.INV(0.99)*SQRT(MMULT(MMULT(H496:J496,$C$7:$E$9),TRANSPOSE(H496:J496)))</f>
        <v>387949.44305489917</v>
      </c>
    </row>
    <row r="497" spans="7:11" x14ac:dyDescent="0.15">
      <c r="G497" s="48">
        <v>45604</v>
      </c>
      <c r="H497" s="156">
        <v>-2369400</v>
      </c>
      <c r="I497" s="258">
        <v>8284500</v>
      </c>
      <c r="J497" s="157">
        <v>7428800</v>
      </c>
      <c r="K497" s="160" cm="1">
        <f t="array" ref="K497">_xlfn.NORM.S.INV(0.99)*SQRT(MMULT(MMULT(H497:J497,$C$7:$E$9),TRANSPOSE(H497:J497)))</f>
        <v>384132.30751996889</v>
      </c>
    </row>
    <row r="498" spans="7:11" x14ac:dyDescent="0.15">
      <c r="G498" s="48">
        <v>45607</v>
      </c>
      <c r="H498" s="156">
        <v>-2370600</v>
      </c>
      <c r="I498" s="258">
        <v>8578500</v>
      </c>
      <c r="J498" s="157">
        <v>7447200</v>
      </c>
      <c r="K498" s="160" cm="1">
        <f t="array" ref="K498">_xlfn.NORM.S.INV(0.99)*SQRT(MMULT(MMULT(H498:J498,$C$7:$E$9),TRANSPOSE(H498:J498)))</f>
        <v>394250.70852390042</v>
      </c>
    </row>
    <row r="499" spans="7:11" x14ac:dyDescent="0.15">
      <c r="G499" s="48">
        <v>45608</v>
      </c>
      <c r="H499" s="156">
        <v>-2340000</v>
      </c>
      <c r="I499" s="258">
        <v>8431500</v>
      </c>
      <c r="J499" s="157">
        <v>7388800</v>
      </c>
      <c r="K499" s="160" cm="1">
        <f t="array" ref="K499">_xlfn.NORM.S.INV(0.99)*SQRT(MMULT(MMULT(H499:J499,$C$7:$E$9),TRANSPOSE(H499:J499)))</f>
        <v>388580.1309652417</v>
      </c>
    </row>
    <row r="500" spans="7:11" x14ac:dyDescent="0.15">
      <c r="G500" s="48">
        <v>45609</v>
      </c>
      <c r="H500" s="156">
        <v>-2331600</v>
      </c>
      <c r="I500" s="258">
        <v>8438500</v>
      </c>
      <c r="J500" s="157">
        <v>7356000</v>
      </c>
      <c r="K500" s="160" cm="1">
        <f t="array" ref="K500">_xlfn.NORM.S.INV(0.99)*SQRT(MMULT(MMULT(H500:J500,$C$7:$E$9),TRANSPOSE(H500:J500)))</f>
        <v>388326.39559519093</v>
      </c>
    </row>
    <row r="501" spans="7:11" x14ac:dyDescent="0.15">
      <c r="G501" s="48">
        <v>45610</v>
      </c>
      <c r="H501" s="156">
        <v>-2362200</v>
      </c>
      <c r="I501" s="258">
        <v>8484000</v>
      </c>
      <c r="J501" s="157">
        <v>7418400</v>
      </c>
      <c r="K501" s="160" cm="1">
        <f t="array" ref="K501">_xlfn.NORM.S.INV(0.99)*SQRT(MMULT(MMULT(H501:J501,$C$7:$E$9),TRANSPOSE(H501:J501)))</f>
        <v>390668.37910108577</v>
      </c>
    </row>
    <row r="502" spans="7:11" x14ac:dyDescent="0.15">
      <c r="G502" s="48">
        <v>45611</v>
      </c>
      <c r="H502" s="156">
        <v>-2325600</v>
      </c>
      <c r="I502" s="258">
        <v>8564500</v>
      </c>
      <c r="J502" s="157">
        <v>7336799.9999999991</v>
      </c>
      <c r="K502" s="160" cm="1">
        <f t="array" ref="K502">_xlfn.NORM.S.INV(0.99)*SQRT(MMULT(MMULT(H502:J502,$C$7:$E$9),TRANSPOSE(H502:J502)))</f>
        <v>392271.73490823113</v>
      </c>
    </row>
    <row r="503" spans="7:11" x14ac:dyDescent="0.15">
      <c r="G503" s="48">
        <v>45614</v>
      </c>
      <c r="H503" s="156">
        <v>-2345400</v>
      </c>
      <c r="I503" s="258">
        <v>8750000</v>
      </c>
      <c r="J503" s="157">
        <v>7297600</v>
      </c>
      <c r="K503" s="160" cm="1">
        <f t="array" ref="K503">_xlfn.NORM.S.INV(0.99)*SQRT(MMULT(MMULT(H503:J503,$C$7:$E$9),TRANSPOSE(H503:J503)))</f>
        <v>397714.52468736464</v>
      </c>
    </row>
    <row r="504" spans="7:11" x14ac:dyDescent="0.15">
      <c r="G504" s="48">
        <v>45615</v>
      </c>
      <c r="H504" s="156">
        <v>-2299800</v>
      </c>
      <c r="I504" s="258">
        <v>8767500</v>
      </c>
      <c r="J504" s="157">
        <v>7284800</v>
      </c>
      <c r="K504" s="160" cm="1">
        <f t="array" ref="K504">_xlfn.NORM.S.INV(0.99)*SQRT(MMULT(MMULT(H504:J504,$C$7:$E$9),TRANSPOSE(H504:J504)))</f>
        <v>398428.2836221889</v>
      </c>
    </row>
    <row r="505" spans="7:11" x14ac:dyDescent="0.15">
      <c r="G505" s="48">
        <v>45616</v>
      </c>
      <c r="H505" s="156">
        <v>-2295600</v>
      </c>
      <c r="I505" s="258">
        <v>8816500</v>
      </c>
      <c r="J505" s="157">
        <v>7279200</v>
      </c>
      <c r="K505" s="160" cm="1">
        <f t="array" ref="K505">_xlfn.NORM.S.INV(0.99)*SQRT(MMULT(MMULT(H505:J505,$C$7:$E$9),TRANSPOSE(H505:J505)))</f>
        <v>400019.62803368969</v>
      </c>
    </row>
    <row r="506" spans="7:11" x14ac:dyDescent="0.15">
      <c r="G506" s="48">
        <v>45617</v>
      </c>
      <c r="H506" s="156">
        <v>-2278800</v>
      </c>
      <c r="I506" s="258">
        <v>8904000</v>
      </c>
      <c r="J506" s="157">
        <v>7324800</v>
      </c>
      <c r="K506" s="160" cm="1">
        <f t="array" ref="K506">_xlfn.NORM.S.INV(0.99)*SQRT(MMULT(MMULT(H506:J506,$C$7:$E$9),TRANSPOSE(H506:J506)))</f>
        <v>403845.198827938</v>
      </c>
    </row>
    <row r="507" spans="7:11" x14ac:dyDescent="0.15">
      <c r="G507" s="48">
        <v>45618</v>
      </c>
      <c r="H507" s="156">
        <v>-2280000</v>
      </c>
      <c r="I507" s="258">
        <v>8981000</v>
      </c>
      <c r="J507" s="157">
        <v>7494400.0000000009</v>
      </c>
      <c r="K507" s="160" cm="1">
        <f t="array" ref="K507">_xlfn.NORM.S.INV(0.99)*SQRT(MMULT(MMULT(H507:J507,$C$7:$E$9),TRANSPOSE(H507:J507)))</f>
        <v>409225.55583927681</v>
      </c>
    </row>
    <row r="508" spans="7:11" x14ac:dyDescent="0.15">
      <c r="G508" s="48">
        <v>45621</v>
      </c>
      <c r="H508" s="156">
        <v>-2278800</v>
      </c>
      <c r="I508" s="258">
        <v>9054500</v>
      </c>
      <c r="J508" s="157">
        <v>7354400.0000000009</v>
      </c>
      <c r="K508" s="160" cm="1">
        <f t="array" ref="K508">_xlfn.NORM.S.INV(0.99)*SQRT(MMULT(MMULT(H508:J508,$C$7:$E$9),TRANSPOSE(H508:J508)))</f>
        <v>409414.76595338114</v>
      </c>
    </row>
    <row r="509" spans="7:11" x14ac:dyDescent="0.15">
      <c r="G509" s="48">
        <v>45622</v>
      </c>
      <c r="H509" s="156">
        <v>-2275200</v>
      </c>
      <c r="I509" s="258">
        <v>9016000</v>
      </c>
      <c r="J509" s="157">
        <v>7354400.0000000009</v>
      </c>
      <c r="K509" s="160" cm="1">
        <f t="array" ref="K509">_xlfn.NORM.S.INV(0.99)*SQRT(MMULT(MMULT(H509:J509,$C$7:$E$9),TRANSPOSE(H509:J509)))</f>
        <v>408139.95217526786</v>
      </c>
    </row>
    <row r="510" spans="7:11" x14ac:dyDescent="0.15">
      <c r="G510" s="48">
        <v>45623</v>
      </c>
      <c r="H510" s="156">
        <v>-2290800</v>
      </c>
      <c r="I510" s="258">
        <v>9009000</v>
      </c>
      <c r="J510" s="157">
        <v>7420000</v>
      </c>
      <c r="K510" s="160" cm="1">
        <f t="array" ref="K510">_xlfn.NORM.S.INV(0.99)*SQRT(MMULT(MMULT(H510:J510,$C$7:$E$9),TRANSPOSE(H510:J510)))</f>
        <v>408862.97512008087</v>
      </c>
    </row>
    <row r="511" spans="7:11" x14ac:dyDescent="0.15">
      <c r="G511" s="48">
        <v>45625</v>
      </c>
      <c r="H511" s="156">
        <v>-2294400</v>
      </c>
      <c r="I511" s="258">
        <v>9110500</v>
      </c>
      <c r="J511" s="157">
        <v>7461600</v>
      </c>
      <c r="K511" s="160" cm="1">
        <f t="array" ref="K511">_xlfn.NORM.S.INV(0.99)*SQRT(MMULT(MMULT(H511:J511,$C$7:$E$9),TRANSPOSE(H511:J511)))</f>
        <v>412945.77210567158</v>
      </c>
    </row>
    <row r="512" spans="7:11" x14ac:dyDescent="0.15">
      <c r="G512" s="48">
        <v>45628</v>
      </c>
      <c r="H512" s="156">
        <v>-2298000</v>
      </c>
      <c r="I512" s="258">
        <v>9254000</v>
      </c>
      <c r="J512" s="157">
        <v>7451200</v>
      </c>
      <c r="K512" s="160" cm="1">
        <f t="array" ref="K512">_xlfn.NORM.S.INV(0.99)*SQRT(MMULT(MMULT(H512:J512,$C$7:$E$9),TRANSPOSE(H512:J512)))</f>
        <v>417601.89620172116</v>
      </c>
    </row>
    <row r="513" spans="7:11" x14ac:dyDescent="0.15">
      <c r="G513" s="48">
        <v>45629</v>
      </c>
      <c r="H513" s="156">
        <v>-2298000</v>
      </c>
      <c r="I513" s="258">
        <v>9257500</v>
      </c>
      <c r="J513" s="157">
        <v>7441600</v>
      </c>
      <c r="K513" s="160" cm="1">
        <f t="array" ref="K513">_xlfn.NORM.S.INV(0.99)*SQRT(MMULT(MMULT(H513:J513,$C$7:$E$9),TRANSPOSE(H513:J513)))</f>
        <v>417564.10215499054</v>
      </c>
    </row>
    <row r="514" spans="7:11" x14ac:dyDescent="0.15">
      <c r="G514" s="48">
        <v>45630</v>
      </c>
      <c r="H514" s="156">
        <v>-2290800</v>
      </c>
      <c r="I514" s="258">
        <v>9271500</v>
      </c>
      <c r="J514" s="157">
        <v>7208000</v>
      </c>
      <c r="K514" s="160" cm="1">
        <f t="array" ref="K514">_xlfn.NORM.S.INV(0.99)*SQRT(MMULT(MMULT(H514:J514,$C$7:$E$9),TRANSPOSE(H514:J514)))</f>
        <v>414317.97132518893</v>
      </c>
    </row>
    <row r="515" spans="7:11" x14ac:dyDescent="0.15">
      <c r="G515" s="48">
        <v>45631</v>
      </c>
      <c r="H515" s="156">
        <v>-2278800</v>
      </c>
      <c r="I515" s="258">
        <v>9278500</v>
      </c>
      <c r="J515" s="157">
        <v>7230400</v>
      </c>
      <c r="K515" s="160" cm="1">
        <f t="array" ref="K515">_xlfn.NORM.S.INV(0.99)*SQRT(MMULT(MMULT(H515:J515,$C$7:$E$9),TRANSPOSE(H515:J515)))</f>
        <v>415003.76179235434</v>
      </c>
    </row>
    <row r="516" spans="7:11" x14ac:dyDescent="0.15">
      <c r="G516" s="48">
        <v>45632</v>
      </c>
      <c r="H516" s="156">
        <v>-2272800</v>
      </c>
      <c r="I516" s="258">
        <v>9191000</v>
      </c>
      <c r="J516" s="157">
        <v>7184800</v>
      </c>
      <c r="K516" s="160" cm="1">
        <f t="array" ref="K516">_xlfn.NORM.S.INV(0.99)*SQRT(MMULT(MMULT(H516:J516,$C$7:$E$9),TRANSPOSE(H516:J516)))</f>
        <v>411339.20142924634</v>
      </c>
    </row>
    <row r="517" spans="7:11" x14ac:dyDescent="0.15">
      <c r="G517" s="48">
        <v>45635</v>
      </c>
      <c r="H517" s="156">
        <v>-2268000</v>
      </c>
      <c r="I517" s="258">
        <v>9166500</v>
      </c>
      <c r="J517" s="157">
        <v>7150400</v>
      </c>
      <c r="K517" s="160" cm="1">
        <f t="array" ref="K517">_xlfn.NORM.S.INV(0.99)*SQRT(MMULT(MMULT(H517:J517,$C$7:$E$9),TRANSPOSE(H517:J517)))</f>
        <v>409988.45556810807</v>
      </c>
    </row>
    <row r="518" spans="7:11" x14ac:dyDescent="0.15">
      <c r="G518" s="48">
        <v>45636</v>
      </c>
      <c r="H518" s="156">
        <v>-2233800</v>
      </c>
      <c r="I518" s="258">
        <v>9033500</v>
      </c>
      <c r="J518" s="157">
        <v>7100800</v>
      </c>
      <c r="K518" s="160" cm="1">
        <f t="array" ref="K518">_xlfn.NORM.S.INV(0.99)*SQRT(MMULT(MMULT(H518:J518,$C$7:$E$9),TRANSPOSE(H518:J518)))</f>
        <v>404920.50270381797</v>
      </c>
    </row>
    <row r="519" spans="7:11" x14ac:dyDescent="0.15">
      <c r="G519" s="48">
        <v>45637</v>
      </c>
      <c r="H519" s="156">
        <v>-2244600</v>
      </c>
      <c r="I519" s="258">
        <v>8974000</v>
      </c>
      <c r="J519" s="157">
        <v>7035200</v>
      </c>
      <c r="K519" s="160" cm="1">
        <f t="array" ref="K519">_xlfn.NORM.S.INV(0.99)*SQRT(MMULT(MMULT(H519:J519,$C$7:$E$9),TRANSPOSE(H519:J519)))</f>
        <v>401762.99245168077</v>
      </c>
    </row>
    <row r="520" spans="7:11" x14ac:dyDescent="0.15">
      <c r="G520" s="48">
        <v>45638</v>
      </c>
      <c r="H520" s="156">
        <v>-2247000</v>
      </c>
      <c r="I520" s="258">
        <v>8946000</v>
      </c>
      <c r="J520" s="157">
        <v>7044800</v>
      </c>
      <c r="K520" s="160" cm="1">
        <f t="array" ref="K520">_xlfn.NORM.S.INV(0.99)*SQRT(MMULT(MMULT(H520:J520,$C$7:$E$9),TRANSPOSE(H520:J520)))</f>
        <v>400948.54708320618</v>
      </c>
    </row>
    <row r="521" spans="7:11" x14ac:dyDescent="0.15">
      <c r="G521" s="48">
        <v>45639</v>
      </c>
      <c r="H521" s="156">
        <v>-2255400</v>
      </c>
      <c r="I521" s="258">
        <v>9348500</v>
      </c>
      <c r="J521" s="157">
        <v>7019200</v>
      </c>
      <c r="K521" s="160" cm="1">
        <f t="array" ref="K521">_xlfn.NORM.S.INV(0.99)*SQRT(MMULT(MMULT(H521:J521,$C$7:$E$9),TRANSPOSE(H521:J521)))</f>
        <v>414195.80522425083</v>
      </c>
    </row>
    <row r="522" spans="7:11" x14ac:dyDescent="0.15">
      <c r="G522" s="48">
        <v>45642</v>
      </c>
      <c r="H522" s="156">
        <v>-2233800</v>
      </c>
      <c r="I522" s="258">
        <v>9299500</v>
      </c>
      <c r="J522" s="157">
        <v>7040000</v>
      </c>
      <c r="K522" s="160" cm="1">
        <f t="array" ref="K522">_xlfn.NORM.S.INV(0.99)*SQRT(MMULT(MMULT(H522:J522,$C$7:$E$9),TRANSPOSE(H522:J522)))</f>
        <v>413008.83823873458</v>
      </c>
    </row>
    <row r="523" spans="7:11" x14ac:dyDescent="0.15">
      <c r="G523" s="48">
        <v>45643</v>
      </c>
      <c r="H523" s="156">
        <v>-2256600</v>
      </c>
      <c r="I523" s="258">
        <v>9236500</v>
      </c>
      <c r="J523" s="157">
        <v>7097600</v>
      </c>
      <c r="K523" s="160" cm="1">
        <f t="array" ref="K523">_xlfn.NORM.S.INV(0.99)*SQRT(MMULT(MMULT(H523:J523,$C$7:$E$9),TRANSPOSE(H523:J523)))</f>
        <v>411609.776675075</v>
      </c>
    </row>
    <row r="524" spans="7:11" x14ac:dyDescent="0.15">
      <c r="G524" s="48">
        <v>45644</v>
      </c>
      <c r="H524" s="156">
        <v>-2223000</v>
      </c>
      <c r="I524" s="258">
        <v>9072000</v>
      </c>
      <c r="J524" s="157">
        <v>7043200.0000000009</v>
      </c>
      <c r="K524" s="160" cm="1">
        <f t="array" ref="K524">_xlfn.NORM.S.INV(0.99)*SQRT(MMULT(MMULT(H524:J524,$C$7:$E$9),TRANSPOSE(H524:J524)))</f>
        <v>405383.07856784534</v>
      </c>
    </row>
    <row r="525" spans="7:11" x14ac:dyDescent="0.15">
      <c r="G525" s="48">
        <v>45645</v>
      </c>
      <c r="H525" s="156">
        <v>-2226000</v>
      </c>
      <c r="I525" s="258">
        <v>9037000</v>
      </c>
      <c r="J525" s="157">
        <v>6963200.0000000009</v>
      </c>
      <c r="K525" s="160" cm="1">
        <f t="array" ref="K525">_xlfn.NORM.S.INV(0.99)*SQRT(MMULT(MMULT(H525:J525,$C$7:$E$9),TRANSPOSE(H525:J525)))</f>
        <v>402888.64303176885</v>
      </c>
    </row>
    <row r="526" spans="7:11" x14ac:dyDescent="0.15">
      <c r="G526" s="48">
        <v>45646</v>
      </c>
      <c r="H526" s="156">
        <v>-2219400</v>
      </c>
      <c r="I526" s="258">
        <v>8995000</v>
      </c>
      <c r="J526" s="157">
        <v>6937600</v>
      </c>
      <c r="K526" s="160" cm="1">
        <f t="array" ref="K526">_xlfn.NORM.S.INV(0.99)*SQRT(MMULT(MMULT(H526:J526,$C$7:$E$9),TRANSPOSE(H526:J526)))</f>
        <v>401096.89852522034</v>
      </c>
    </row>
    <row r="527" spans="7:11" x14ac:dyDescent="0.15">
      <c r="G527" s="48">
        <v>45649</v>
      </c>
      <c r="H527" s="156">
        <v>-2222400</v>
      </c>
      <c r="I527" s="258">
        <v>9124500</v>
      </c>
      <c r="J527" s="157">
        <v>7014400.0000000009</v>
      </c>
      <c r="K527" s="160" cm="1">
        <f t="array" ref="K527">_xlfn.NORM.S.INV(0.99)*SQRT(MMULT(MMULT(H527:J527,$C$7:$E$9),TRANSPOSE(H527:J527)))</f>
        <v>406714.5132952499</v>
      </c>
    </row>
    <row r="528" spans="7:11" x14ac:dyDescent="0.15">
      <c r="G528" s="48">
        <v>45653</v>
      </c>
      <c r="H528" s="156">
        <v>-2232600</v>
      </c>
      <c r="I528" s="258">
        <v>9215500</v>
      </c>
      <c r="J528" s="157">
        <v>7105599.9999999991</v>
      </c>
      <c r="K528" s="160" cm="1">
        <f t="array" ref="K528">_xlfn.NORM.S.INV(0.99)*SQRT(MMULT(MMULT(H528:J528,$C$7:$E$9),TRANSPOSE(H528:J528)))</f>
        <v>411198.31572940876</v>
      </c>
    </row>
    <row r="529" spans="7:11" x14ac:dyDescent="0.15">
      <c r="G529" s="48">
        <v>45656</v>
      </c>
      <c r="H529" s="156">
        <v>-2246400</v>
      </c>
      <c r="I529" s="258">
        <v>9184000</v>
      </c>
      <c r="J529" s="157">
        <v>7096000</v>
      </c>
      <c r="K529" s="160" cm="1">
        <f t="array" ref="K529">_xlfn.NORM.S.INV(0.99)*SQRT(MMULT(MMULT(H529:J529,$C$7:$E$9),TRANSPOSE(H529:J529)))</f>
        <v>409870.3063828079</v>
      </c>
    </row>
    <row r="530" spans="7:11" x14ac:dyDescent="0.15">
      <c r="G530" s="48">
        <v>45660</v>
      </c>
      <c r="H530" s="156">
        <v>-2241000</v>
      </c>
      <c r="I530" s="258">
        <v>9289000</v>
      </c>
      <c r="J530" s="157">
        <v>7121600</v>
      </c>
      <c r="K530" s="160" cm="1">
        <f t="array" ref="K530">_xlfn.NORM.S.INV(0.99)*SQRT(MMULT(MMULT(H530:J530,$C$7:$E$9),TRANSPOSE(H530:J530)))</f>
        <v>413897.02908207331</v>
      </c>
    </row>
    <row r="531" spans="7:11" x14ac:dyDescent="0.15">
      <c r="G531" s="48">
        <v>45663</v>
      </c>
      <c r="H531" s="156">
        <v>-2220600</v>
      </c>
      <c r="I531" s="258">
        <v>9282000</v>
      </c>
      <c r="J531" s="157">
        <v>7116799.9999999991</v>
      </c>
      <c r="K531" s="160" cm="1">
        <f t="array" ref="K531">_xlfn.NORM.S.INV(0.99)*SQRT(MMULT(MMULT(H531:J531,$C$7:$E$9),TRANSPOSE(H531:J531)))</f>
        <v>413732.09582794964</v>
      </c>
    </row>
    <row r="532" spans="7:11" x14ac:dyDescent="0.15">
      <c r="G532" s="48">
        <v>45664</v>
      </c>
      <c r="H532" s="156">
        <v>-2248200</v>
      </c>
      <c r="I532" s="258">
        <v>9439500</v>
      </c>
      <c r="J532" s="157">
        <v>7231200</v>
      </c>
      <c r="K532" s="160" cm="1">
        <f t="array" ref="K532">_xlfn.NORM.S.INV(0.99)*SQRT(MMULT(MMULT(H532:J532,$C$7:$E$9),TRANSPOSE(H532:J532)))</f>
        <v>420725.33276248438</v>
      </c>
    </row>
    <row r="533" spans="7:11" x14ac:dyDescent="0.15">
      <c r="G533" s="48">
        <v>45665</v>
      </c>
      <c r="H533" s="156">
        <v>-2260800</v>
      </c>
      <c r="I533" s="258">
        <v>9436000</v>
      </c>
      <c r="J533" s="157">
        <v>7276799.9999999991</v>
      </c>
      <c r="K533" s="160" cm="1">
        <f t="array" ref="K533">_xlfn.NORM.S.INV(0.99)*SQRT(MMULT(MMULT(H533:J533,$C$7:$E$9),TRANSPOSE(H533:J533)))</f>
        <v>421242.24293660856</v>
      </c>
    </row>
    <row r="534" spans="7:11" x14ac:dyDescent="0.15">
      <c r="G534" s="48">
        <v>45667</v>
      </c>
      <c r="H534" s="156">
        <v>-2221200</v>
      </c>
      <c r="I534" s="258">
        <v>9201500</v>
      </c>
      <c r="J534" s="157">
        <v>7287200</v>
      </c>
      <c r="K534" s="160" cm="1">
        <f t="array" ref="K534">_xlfn.NORM.S.INV(0.99)*SQRT(MMULT(MMULT(H534:J534,$C$7:$E$9),TRANSPOSE(H534:J534)))</f>
        <v>413731.06795942486</v>
      </c>
    </row>
    <row r="535" spans="7:11" x14ac:dyDescent="0.15">
      <c r="G535" s="48">
        <v>45670</v>
      </c>
      <c r="H535" s="156">
        <v>-2227200</v>
      </c>
      <c r="I535" s="258">
        <v>9177000</v>
      </c>
      <c r="J535" s="157">
        <v>7263200.0000000009</v>
      </c>
      <c r="K535" s="160" cm="1">
        <f t="array" ref="K535">_xlfn.NORM.S.INV(0.99)*SQRT(MMULT(MMULT(H535:J535,$C$7:$E$9),TRANSPOSE(H535:J535)))</f>
        <v>412466.02163306717</v>
      </c>
    </row>
    <row r="536" spans="7:11" x14ac:dyDescent="0.15">
      <c r="G536" s="48">
        <v>45671</v>
      </c>
      <c r="H536" s="156">
        <v>-2224800</v>
      </c>
      <c r="I536" s="258">
        <v>9261000</v>
      </c>
      <c r="J536" s="157">
        <v>7208800</v>
      </c>
      <c r="K536" s="160" cm="1">
        <f t="array" ref="K536">_xlfn.NORM.S.INV(0.99)*SQRT(MMULT(MMULT(H536:J536,$C$7:$E$9),TRANSPOSE(H536:J536)))</f>
        <v>414460.50088138256</v>
      </c>
    </row>
    <row r="537" spans="7:11" x14ac:dyDescent="0.15">
      <c r="G537" s="48">
        <v>45672</v>
      </c>
      <c r="H537" s="156">
        <v>-2209800</v>
      </c>
      <c r="I537" s="258">
        <v>9380000</v>
      </c>
      <c r="J537" s="157">
        <v>7246400</v>
      </c>
      <c r="K537" s="160" cm="1">
        <f t="array" ref="K537">_xlfn.NORM.S.INV(0.99)*SQRT(MMULT(MMULT(H537:J537,$C$7:$E$9),TRANSPOSE(H537:J537)))</f>
        <v>419226.71316966088</v>
      </c>
    </row>
    <row r="538" spans="7:11" x14ac:dyDescent="0.15">
      <c r="G538" s="48">
        <v>45673</v>
      </c>
      <c r="H538" s="156">
        <v>-2217000</v>
      </c>
      <c r="I538" s="258">
        <v>9464000</v>
      </c>
      <c r="J538" s="157">
        <v>7247200</v>
      </c>
      <c r="K538" s="160" cm="1">
        <f t="array" ref="K538">_xlfn.NORM.S.INV(0.99)*SQRT(MMULT(MMULT(H538:J538,$C$7:$E$9),TRANSPOSE(H538:J538)))</f>
        <v>422048.05845593056</v>
      </c>
    </row>
    <row r="539" spans="7:11" x14ac:dyDescent="0.15">
      <c r="G539" s="48">
        <v>45674</v>
      </c>
      <c r="H539" s="156">
        <v>-2226000</v>
      </c>
      <c r="I539" s="258">
        <v>9509500</v>
      </c>
      <c r="J539" s="157">
        <v>7145599.9999999991</v>
      </c>
      <c r="K539" s="160" cm="1">
        <f t="array" ref="K539">_xlfn.NORM.S.INV(0.99)*SQRT(MMULT(MMULT(H539:J539,$C$7:$E$9),TRANSPOSE(H539:J539)))</f>
        <v>421916.62521264836</v>
      </c>
    </row>
    <row r="540" spans="7:11" x14ac:dyDescent="0.15">
      <c r="G540" s="48">
        <v>45678</v>
      </c>
      <c r="H540" s="156">
        <v>-2242200</v>
      </c>
      <c r="I540" s="258">
        <v>9509500</v>
      </c>
      <c r="J540" s="157">
        <v>7148800</v>
      </c>
      <c r="K540" s="160" cm="1">
        <f t="array" ref="K540">_xlfn.NORM.S.INV(0.99)*SQRT(MMULT(MMULT(H540:J540,$C$7:$E$9),TRANSPOSE(H540:J540)))</f>
        <v>421847.93629609415</v>
      </c>
    </row>
    <row r="541" spans="7:11" x14ac:dyDescent="0.15">
      <c r="G541" s="48">
        <v>45679</v>
      </c>
      <c r="H541" s="156">
        <v>-2225400</v>
      </c>
      <c r="I541" s="258">
        <v>9649500</v>
      </c>
      <c r="J541" s="157">
        <v>7178400</v>
      </c>
      <c r="K541" s="160" cm="1">
        <f t="array" ref="K541">_xlfn.NORM.S.INV(0.99)*SQRT(MMULT(MMULT(H541:J541,$C$7:$E$9),TRANSPOSE(H541:J541)))</f>
        <v>427228.69649659866</v>
      </c>
    </row>
    <row r="542" spans="7:11" x14ac:dyDescent="0.15">
      <c r="G542" s="48">
        <v>45680</v>
      </c>
      <c r="H542" s="156">
        <v>-2241000</v>
      </c>
      <c r="I542" s="258">
        <v>9702000</v>
      </c>
      <c r="J542" s="157">
        <v>7220800</v>
      </c>
      <c r="K542" s="160" cm="1">
        <f t="array" ref="K542">_xlfn.NORM.S.INV(0.99)*SQRT(MMULT(MMULT(H542:J542,$C$7:$E$9),TRANSPOSE(H542:J542)))</f>
        <v>429580.15003046149</v>
      </c>
    </row>
    <row r="543" spans="7:11" x14ac:dyDescent="0.15">
      <c r="G543" s="48">
        <v>45681</v>
      </c>
      <c r="H543" s="156">
        <v>-2240400</v>
      </c>
      <c r="I543" s="258">
        <v>9663500</v>
      </c>
      <c r="J543" s="157">
        <v>7220800</v>
      </c>
      <c r="K543" s="160" cm="1">
        <f t="array" ref="K543">_xlfn.NORM.S.INV(0.99)*SQRT(MMULT(MMULT(H543:J543,$C$7:$E$9),TRANSPOSE(H543:J543)))</f>
        <v>428267.33924642159</v>
      </c>
    </row>
    <row r="544" spans="7:11" x14ac:dyDescent="0.15">
      <c r="G544" s="48">
        <v>45684</v>
      </c>
      <c r="H544" s="156">
        <v>-2326800</v>
      </c>
      <c r="I544" s="258">
        <v>9789500</v>
      </c>
      <c r="J544" s="157">
        <v>7377600</v>
      </c>
      <c r="K544" s="160" cm="1">
        <f t="array" ref="K544">_xlfn.NORM.S.INV(0.99)*SQRT(MMULT(MMULT(H544:J544,$C$7:$E$9),TRANSPOSE(H544:J544)))</f>
        <v>434422.6418173635</v>
      </c>
    </row>
    <row r="545" spans="7:11" x14ac:dyDescent="0.15">
      <c r="G545" s="48">
        <v>45685</v>
      </c>
      <c r="H545" s="156">
        <v>-2345400</v>
      </c>
      <c r="I545" s="258">
        <v>9789500</v>
      </c>
      <c r="J545" s="157">
        <v>7395200</v>
      </c>
      <c r="K545" s="160" cm="1">
        <f t="array" ref="K545">_xlfn.NORM.S.INV(0.99)*SQRT(MMULT(MMULT(H545:J545,$C$7:$E$9),TRANSPOSE(H545:J545)))</f>
        <v>434565.44726628851</v>
      </c>
    </row>
    <row r="546" spans="7:11" x14ac:dyDescent="0.15">
      <c r="G546" s="48">
        <v>45686</v>
      </c>
      <c r="H546" s="156">
        <v>-2348400</v>
      </c>
      <c r="I546" s="258">
        <v>9817500</v>
      </c>
      <c r="J546" s="157">
        <v>7475200</v>
      </c>
      <c r="K546" s="160" cm="1">
        <f t="array" ref="K546">_xlfn.NORM.S.INV(0.99)*SQRT(MMULT(MMULT(H546:J546,$C$7:$E$9),TRANSPOSE(H546:J546)))</f>
        <v>436771.12422608043</v>
      </c>
    </row>
    <row r="547" spans="7:11" x14ac:dyDescent="0.15">
      <c r="G547" s="48">
        <v>45687</v>
      </c>
      <c r="H547" s="156">
        <v>-2360400</v>
      </c>
      <c r="I547" s="258">
        <v>9807000</v>
      </c>
      <c r="J547" s="157">
        <v>7504000</v>
      </c>
      <c r="K547" s="160" cm="1">
        <f t="array" ref="K547">_xlfn.NORM.S.INV(0.99)*SQRT(MMULT(MMULT(H547:J547,$C$7:$E$9),TRANSPOSE(H547:J547)))</f>
        <v>436783.73983718536</v>
      </c>
    </row>
    <row r="548" spans="7:11" x14ac:dyDescent="0.15">
      <c r="G548" s="48">
        <v>45688</v>
      </c>
      <c r="H548" s="156">
        <v>-2324400</v>
      </c>
      <c r="I548" s="258">
        <v>9758000</v>
      </c>
      <c r="J548" s="157">
        <v>7646400</v>
      </c>
      <c r="K548" s="160" cm="1">
        <f t="array" ref="K548">_xlfn.NORM.S.INV(0.99)*SQRT(MMULT(MMULT(H548:J548,$C$7:$E$9),TRANSPOSE(H548:J548)))</f>
        <v>437667.86625502544</v>
      </c>
    </row>
    <row r="549" spans="7:11" x14ac:dyDescent="0.15">
      <c r="G549" s="48">
        <v>45691</v>
      </c>
      <c r="H549" s="156">
        <v>-2335800</v>
      </c>
      <c r="I549" s="258">
        <v>9719500</v>
      </c>
      <c r="J549" s="157">
        <v>7687200</v>
      </c>
      <c r="K549" s="160" cm="1">
        <f t="array" ref="K549">_xlfn.NORM.S.INV(0.99)*SQRT(MMULT(MMULT(H549:J549,$C$7:$E$9),TRANSPOSE(H549:J549)))</f>
        <v>436934.50324493158</v>
      </c>
    </row>
    <row r="550" spans="7:11" x14ac:dyDescent="0.15">
      <c r="G550" s="48">
        <v>45692</v>
      </c>
      <c r="H550" s="156">
        <v>-2323800</v>
      </c>
      <c r="I550" s="258">
        <v>9751000</v>
      </c>
      <c r="J550" s="157">
        <v>7647200</v>
      </c>
      <c r="K550" s="160" cm="1">
        <f t="array" ref="K550">_xlfn.NORM.S.INV(0.99)*SQRT(MMULT(MMULT(H550:J550,$C$7:$E$9),TRANSPOSE(H550:J550)))</f>
        <v>437447.3711732396</v>
      </c>
    </row>
    <row r="551" spans="7:11" x14ac:dyDescent="0.15">
      <c r="G551" s="48">
        <v>45693</v>
      </c>
      <c r="H551" s="156">
        <v>-2317800</v>
      </c>
      <c r="I551" s="258">
        <v>9817500</v>
      </c>
      <c r="J551" s="157">
        <v>7886400</v>
      </c>
      <c r="K551" s="160" cm="1">
        <f t="array" ref="K551">_xlfn.NORM.S.INV(0.99)*SQRT(MMULT(MMULT(H551:J551,$C$7:$E$9),TRANSPOSE(H551:J551)))</f>
        <v>443632.96836604277</v>
      </c>
    </row>
    <row r="552" spans="7:11" x14ac:dyDescent="0.15">
      <c r="G552" s="48">
        <v>45694</v>
      </c>
      <c r="H552" s="156">
        <v>-2325000</v>
      </c>
      <c r="I552" s="258">
        <v>9880500</v>
      </c>
      <c r="J552" s="157">
        <v>7816799.9999999991</v>
      </c>
      <c r="K552" s="160" cm="1">
        <f t="array" ref="K552">_xlfn.NORM.S.INV(0.99)*SQRT(MMULT(MMULT(H552:J552,$C$7:$E$9),TRANSPOSE(H552:J552)))</f>
        <v>444581.34744797699</v>
      </c>
    </row>
    <row r="553" spans="7:11" x14ac:dyDescent="0.15">
      <c r="G553" s="48">
        <v>45695</v>
      </c>
      <c r="H553" s="156">
        <v>-2325000</v>
      </c>
      <c r="I553" s="258">
        <v>9915500</v>
      </c>
      <c r="J553" s="157">
        <v>7746400</v>
      </c>
      <c r="K553" s="160" cm="1">
        <f t="array" ref="K553">_xlfn.NORM.S.INV(0.99)*SQRT(MMULT(MMULT(H553:J553,$C$7:$E$9),TRANSPOSE(H553:J553)))</f>
        <v>444631.24087150232</v>
      </c>
    </row>
    <row r="554" spans="7:11" x14ac:dyDescent="0.15">
      <c r="G554" s="48">
        <v>45698</v>
      </c>
      <c r="H554" s="156">
        <v>-2320800</v>
      </c>
      <c r="I554" s="258">
        <v>9940000</v>
      </c>
      <c r="J554" s="157">
        <v>7755200</v>
      </c>
      <c r="K554" s="160" cm="1">
        <f t="array" ref="K554">_xlfn.NORM.S.INV(0.99)*SQRT(MMULT(MMULT(H554:J554,$C$7:$E$9),TRANSPOSE(H554:J554)))</f>
        <v>445637.92879796616</v>
      </c>
    </row>
    <row r="555" spans="7:11" x14ac:dyDescent="0.15">
      <c r="G555" s="48">
        <v>45699</v>
      </c>
      <c r="H555" s="156">
        <v>-2346000</v>
      </c>
      <c r="I555" s="258">
        <v>9919000</v>
      </c>
      <c r="J555" s="157">
        <v>7843200.0000000009</v>
      </c>
      <c r="K555" s="160" cm="1">
        <f t="array" ref="K555">_xlfn.NORM.S.INV(0.99)*SQRT(MMULT(MMULT(H555:J555,$C$7:$E$9),TRANSPOSE(H555:J555)))</f>
        <v>446157.67714542447</v>
      </c>
    </row>
    <row r="556" spans="7:11" x14ac:dyDescent="0.15">
      <c r="G556" s="48">
        <v>45700</v>
      </c>
      <c r="H556" s="156">
        <v>-2363400</v>
      </c>
      <c r="I556" s="258">
        <v>9919000</v>
      </c>
      <c r="J556" s="157">
        <v>7824000</v>
      </c>
      <c r="K556" s="160" cm="1">
        <f t="array" ref="K556">_xlfn.NORM.S.INV(0.99)*SQRT(MMULT(MMULT(H556:J556,$C$7:$E$9),TRANSPOSE(H556:J556)))</f>
        <v>445715.6700298576</v>
      </c>
    </row>
    <row r="557" spans="7:11" x14ac:dyDescent="0.15">
      <c r="G557" s="48">
        <v>45701</v>
      </c>
      <c r="H557" s="156">
        <v>-2510400</v>
      </c>
      <c r="I557" s="258">
        <v>9873500</v>
      </c>
      <c r="J557" s="157">
        <v>7822400</v>
      </c>
      <c r="K557" s="160" cm="1">
        <f t="array" ref="K557">_xlfn.NORM.S.INV(0.99)*SQRT(MMULT(MMULT(H557:J557,$C$7:$E$9),TRANSPOSE(H557:J557)))</f>
        <v>443056.88982292823</v>
      </c>
    </row>
    <row r="558" spans="7:11" x14ac:dyDescent="0.15">
      <c r="G558" s="48">
        <v>45702</v>
      </c>
      <c r="H558" s="156">
        <v>-2474400</v>
      </c>
      <c r="I558" s="258">
        <v>9796500</v>
      </c>
      <c r="J558" s="157">
        <v>7629600</v>
      </c>
      <c r="K558" s="160" cm="1">
        <f t="array" ref="K558">_xlfn.NORM.S.INV(0.99)*SQRT(MMULT(MMULT(H558:J558,$C$7:$E$9),TRANSPOSE(H558:J558)))</f>
        <v>437601.53082285274</v>
      </c>
    </row>
    <row r="559" spans="7:11" x14ac:dyDescent="0.15">
      <c r="G559" s="48">
        <v>45706</v>
      </c>
      <c r="H559" s="156">
        <v>-2471400</v>
      </c>
      <c r="I559" s="258">
        <v>9985500</v>
      </c>
      <c r="J559" s="157">
        <v>7693600</v>
      </c>
      <c r="K559" s="160" cm="1">
        <f t="array" ref="K559">_xlfn.NORM.S.INV(0.99)*SQRT(MMULT(MMULT(H559:J559,$C$7:$E$9),TRANSPOSE(H559:J559)))</f>
        <v>445081.95802609256</v>
      </c>
    </row>
    <row r="560" spans="7:11" x14ac:dyDescent="0.15">
      <c r="G560" s="48">
        <v>45707</v>
      </c>
      <c r="H560" s="156">
        <v>-2475000</v>
      </c>
      <c r="I560" s="258">
        <v>9740500</v>
      </c>
      <c r="J560" s="157">
        <v>7727200</v>
      </c>
      <c r="K560" s="160" cm="1">
        <f t="array" ref="K560">_xlfn.NORM.S.INV(0.99)*SQRT(MMULT(MMULT(H560:J560,$C$7:$E$9),TRANSPOSE(H560:J560)))</f>
        <v>437264.51979490387</v>
      </c>
    </row>
    <row r="561" spans="7:11" x14ac:dyDescent="0.15">
      <c r="G561" s="48">
        <v>45708</v>
      </c>
      <c r="H561" s="156">
        <v>-2470200</v>
      </c>
      <c r="I561" s="258">
        <v>9684500</v>
      </c>
      <c r="J561" s="157">
        <v>7732800</v>
      </c>
      <c r="K561" s="160" cm="1">
        <f t="array" ref="K561">_xlfn.NORM.S.INV(0.99)*SQRT(MMULT(MMULT(H561:J561,$C$7:$E$9),TRANSPOSE(H561:J561)))</f>
        <v>435490.7208641544</v>
      </c>
    </row>
    <row r="562" spans="7:11" x14ac:dyDescent="0.15">
      <c r="G562" s="48">
        <v>45709</v>
      </c>
      <c r="H562" s="156">
        <v>-2553000</v>
      </c>
      <c r="I562" s="258">
        <v>9681000</v>
      </c>
      <c r="J562" s="157">
        <v>7852000</v>
      </c>
      <c r="K562" s="160" cm="1">
        <f t="array" ref="K562">_xlfn.NORM.S.INV(0.99)*SQRT(MMULT(MMULT(H562:J562,$C$7:$E$9),TRANSPOSE(H562:J562)))</f>
        <v>436703.66479579383</v>
      </c>
    </row>
    <row r="563" spans="7:11" x14ac:dyDescent="0.15">
      <c r="G563" s="48">
        <v>45712</v>
      </c>
      <c r="H563" s="156">
        <v>-2633400</v>
      </c>
      <c r="I563" s="258">
        <v>9698500</v>
      </c>
      <c r="J563" s="157">
        <v>7872800</v>
      </c>
      <c r="K563" s="160" cm="1">
        <f t="array" ref="K563">_xlfn.NORM.S.INV(0.99)*SQRT(MMULT(MMULT(H563:J563,$C$7:$E$9),TRANSPOSE(H563:J563)))</f>
        <v>437054.74036526139</v>
      </c>
    </row>
    <row r="564" spans="7:11" x14ac:dyDescent="0.15">
      <c r="G564" s="48">
        <v>45713</v>
      </c>
      <c r="H564" s="156">
        <v>-2670600</v>
      </c>
      <c r="I564" s="258">
        <v>9744000</v>
      </c>
      <c r="J564" s="157">
        <v>8057600</v>
      </c>
      <c r="K564" s="160" cm="1">
        <f t="array" ref="K564">_xlfn.NORM.S.INV(0.99)*SQRT(MMULT(MMULT(H564:J564,$C$7:$E$9),TRANSPOSE(H564:J564)))</f>
        <v>441336.94757343514</v>
      </c>
    </row>
    <row r="565" spans="7:11" x14ac:dyDescent="0.15">
      <c r="G565" s="48">
        <v>45714</v>
      </c>
      <c r="H565" s="156">
        <v>-2628000</v>
      </c>
      <c r="I565" s="258">
        <v>10111500</v>
      </c>
      <c r="J565" s="157">
        <v>7762400</v>
      </c>
      <c r="K565" s="160" cm="1">
        <f t="array" ref="K565">_xlfn.NORM.S.INV(0.99)*SQRT(MMULT(MMULT(H565:J565,$C$7:$E$9),TRANSPOSE(H565:J565)))</f>
        <v>449346.24512817798</v>
      </c>
    </row>
    <row r="566" spans="7:11" x14ac:dyDescent="0.15">
      <c r="G566" s="48">
        <v>45715</v>
      </c>
      <c r="H566" s="156">
        <v>-2611200</v>
      </c>
      <c r="I566" s="258">
        <v>10164000</v>
      </c>
      <c r="J566" s="157">
        <v>7808800</v>
      </c>
      <c r="K566" s="160" cm="1">
        <f t="array" ref="K566">_xlfn.NORM.S.INV(0.99)*SQRT(MMULT(MMULT(H566:J566,$C$7:$E$9),TRANSPOSE(H566:J566)))</f>
        <v>451992.77738213178</v>
      </c>
    </row>
    <row r="567" spans="7:11" x14ac:dyDescent="0.15">
      <c r="G567" s="48">
        <v>45716</v>
      </c>
      <c r="H567" s="156">
        <v>-2613600</v>
      </c>
      <c r="I567" s="258">
        <v>10101000</v>
      </c>
      <c r="J567" s="157">
        <v>7812800</v>
      </c>
      <c r="K567" s="160" cm="1">
        <f t="array" ref="K567">_xlfn.NORM.S.INV(0.99)*SQRT(MMULT(MMULT(H567:J567,$C$7:$E$9),TRANSPOSE(H567:J567)))</f>
        <v>449892.85375165613</v>
      </c>
    </row>
    <row r="568" spans="7:11" x14ac:dyDescent="0.15">
      <c r="G568" s="48">
        <v>45719</v>
      </c>
      <c r="H568" s="156">
        <v>-2658000</v>
      </c>
      <c r="I568" s="258">
        <v>10293500</v>
      </c>
      <c r="J568" s="157">
        <v>7913600</v>
      </c>
      <c r="K568" s="160" cm="1">
        <f t="array" ref="K568">_xlfn.NORM.S.INV(0.99)*SQRT(MMULT(MMULT(H568:J568,$C$7:$E$9),TRANSPOSE(H568:J568)))</f>
        <v>457739.57277202676</v>
      </c>
    </row>
    <row r="569" spans="7:11" x14ac:dyDescent="0.15">
      <c r="G569" s="48">
        <v>45720</v>
      </c>
      <c r="H569" s="156">
        <v>-2692800</v>
      </c>
      <c r="I569" s="258">
        <v>10216500</v>
      </c>
      <c r="J569" s="157">
        <v>7950400</v>
      </c>
      <c r="K569" s="160" cm="1">
        <f t="array" ref="K569">_xlfn.NORM.S.INV(0.99)*SQRT(MMULT(MMULT(H569:J569,$C$7:$E$9),TRANSPOSE(H569:J569)))</f>
        <v>455456.22727261286</v>
      </c>
    </row>
    <row r="570" spans="7:11" x14ac:dyDescent="0.15">
      <c r="G570" s="48">
        <v>45721</v>
      </c>
      <c r="H570" s="156">
        <v>-2643600</v>
      </c>
      <c r="I570" s="258">
        <v>10349500</v>
      </c>
      <c r="J570" s="157">
        <v>8000000</v>
      </c>
      <c r="K570" s="160" cm="1">
        <f t="array" ref="K570">_xlfn.NORM.S.INV(0.99)*SQRT(MMULT(MMULT(H570:J570,$C$7:$E$9),TRANSPOSE(H570:J570)))</f>
        <v>461126.63864727534</v>
      </c>
    </row>
    <row r="571" spans="7:11" x14ac:dyDescent="0.15">
      <c r="G571" s="48">
        <v>45722</v>
      </c>
      <c r="H571" s="156">
        <v>-2635800</v>
      </c>
      <c r="I571" s="258">
        <v>10136000</v>
      </c>
      <c r="J571" s="157">
        <v>7957600</v>
      </c>
      <c r="K571" s="160" cm="1">
        <f t="array" ref="K571">_xlfn.NORM.S.INV(0.99)*SQRT(MMULT(MMULT(H571:J571,$C$7:$E$9),TRANSPOSE(H571:J571)))</f>
        <v>453240.54708499776</v>
      </c>
    </row>
    <row r="572" spans="7:11" x14ac:dyDescent="0.15">
      <c r="G572" s="48">
        <v>45723</v>
      </c>
      <c r="H572" s="156">
        <v>-2691600</v>
      </c>
      <c r="I572" s="258">
        <v>10167500</v>
      </c>
      <c r="J572" s="157">
        <v>8073600</v>
      </c>
      <c r="K572" s="160" cm="1">
        <f t="array" ref="K572">_xlfn.NORM.S.INV(0.99)*SQRT(MMULT(MMULT(H572:J572,$C$7:$E$9),TRANSPOSE(H572:J572)))</f>
        <v>455775.08314255299</v>
      </c>
    </row>
    <row r="573" spans="7:11" x14ac:dyDescent="0.15">
      <c r="G573" s="48">
        <v>45726</v>
      </c>
      <c r="H573" s="156">
        <v>-2715000</v>
      </c>
      <c r="I573" s="258">
        <v>10251500</v>
      </c>
      <c r="J573" s="157">
        <v>8110400</v>
      </c>
      <c r="K573" s="160" cm="1">
        <f t="array" ref="K573">_xlfn.NORM.S.INV(0.99)*SQRT(MMULT(MMULT(H573:J573,$C$7:$E$9),TRANSPOSE(H573:J573)))</f>
        <v>459051.06568131514</v>
      </c>
    </row>
    <row r="574" spans="7:11" x14ac:dyDescent="0.15">
      <c r="G574" s="48">
        <v>45727</v>
      </c>
      <c r="H574" s="156">
        <v>-2658000</v>
      </c>
      <c r="I574" s="258">
        <v>10090500</v>
      </c>
      <c r="J574" s="157">
        <v>7656000</v>
      </c>
      <c r="K574" s="160" cm="1">
        <f t="array" ref="K574">_xlfn.NORM.S.INV(0.99)*SQRT(MMULT(MMULT(H574:J574,$C$7:$E$9),TRANSPOSE(H574:J574)))</f>
        <v>446734.31683758763</v>
      </c>
    </row>
    <row r="575" spans="7:11" x14ac:dyDescent="0.15">
      <c r="G575" s="48">
        <v>45728</v>
      </c>
      <c r="H575" s="156">
        <v>-2671200</v>
      </c>
      <c r="I575" s="258">
        <v>10300500</v>
      </c>
      <c r="J575" s="157">
        <v>7704800</v>
      </c>
      <c r="K575" s="160" cm="1">
        <f t="array" ref="K575">_xlfn.NORM.S.INV(0.99)*SQRT(MMULT(MMULT(H575:J575,$C$7:$E$9),TRANSPOSE(H575:J575)))</f>
        <v>454586.9288068937</v>
      </c>
    </row>
    <row r="576" spans="7:11" ht="14" thickBot="1" x14ac:dyDescent="0.2">
      <c r="G576" s="49">
        <v>45729</v>
      </c>
      <c r="H576" s="161">
        <v>-2677200</v>
      </c>
      <c r="I576" s="259">
        <v>10265500</v>
      </c>
      <c r="J576" s="162">
        <v>7754400.0000000009</v>
      </c>
      <c r="K576" s="165" cm="1">
        <f t="array" ref="K576">_xlfn.NORM.S.INV(0.99)*SQRT(MMULT(MMULT(H576:J576,$C$7:$E$9),TRANSPOSE(H576:J576)))</f>
        <v>454128.38060304901</v>
      </c>
    </row>
  </sheetData>
  <mergeCells count="2">
    <mergeCell ref="M45:Q45"/>
    <mergeCell ref="M46:Q5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26A6-E540-7947-8F13-89E6DC35E27D}">
  <dimension ref="B4:M568"/>
  <sheetViews>
    <sheetView topLeftCell="B1" workbookViewId="0">
      <selection activeCell="I26" sqref="I26"/>
    </sheetView>
  </sheetViews>
  <sheetFormatPr baseColWidth="10" defaultRowHeight="13" x14ac:dyDescent="0.15"/>
  <cols>
    <col min="3" max="3" width="17.6640625" bestFit="1" customWidth="1"/>
    <col min="4" max="5" width="15" bestFit="1" customWidth="1"/>
    <col min="12" max="12" width="11.6640625" customWidth="1"/>
  </cols>
  <sheetData>
    <row r="4" spans="2:13" ht="14" thickBot="1" x14ac:dyDescent="0.2"/>
    <row r="5" spans="2:13" ht="16" thickBot="1" x14ac:dyDescent="0.2">
      <c r="B5" s="139" t="s">
        <v>83</v>
      </c>
      <c r="C5" s="140" t="s">
        <v>19</v>
      </c>
      <c r="D5" s="141" t="s">
        <v>20</v>
      </c>
      <c r="E5" s="140" t="s">
        <v>18</v>
      </c>
      <c r="F5" s="142" t="s">
        <v>21</v>
      </c>
    </row>
    <row r="6" spans="2:13" ht="14" customHeight="1" thickBot="1" x14ac:dyDescent="0.2">
      <c r="B6" s="143">
        <v>44886</v>
      </c>
      <c r="C6" s="147">
        <f>SUM('Asset-Normal Portfolio VaR'!H14:J14)</f>
        <v>8532231.1999999993</v>
      </c>
      <c r="D6" s="147"/>
      <c r="E6" s="147"/>
      <c r="F6" s="58"/>
      <c r="I6" s="167" t="s">
        <v>22</v>
      </c>
      <c r="J6" s="168" t="s">
        <v>23</v>
      </c>
    </row>
    <row r="7" spans="2:13" ht="14" thickBot="1" x14ac:dyDescent="0.2">
      <c r="B7" s="144">
        <v>44887</v>
      </c>
      <c r="C7" s="148">
        <f>SUM('Asset-Normal Portfolio VaR'!H15:J15)</f>
        <v>8576966.7200000007</v>
      </c>
      <c r="D7" s="148">
        <f>C7-C6</f>
        <v>44735.520000001416</v>
      </c>
      <c r="E7" s="149">
        <v>272340.7</v>
      </c>
      <c r="F7" s="145" t="str">
        <f>IF(-(D7)&lt;E7,"YES","NO")</f>
        <v>YES</v>
      </c>
      <c r="H7" s="166" t="s">
        <v>84</v>
      </c>
      <c r="I7" s="5">
        <f>H33/H32</f>
        <v>0.98398576512455516</v>
      </c>
      <c r="J7" s="128">
        <f>I33/I32</f>
        <v>0.98275862068965514</v>
      </c>
    </row>
    <row r="8" spans="2:13" ht="14" thickBot="1" x14ac:dyDescent="0.2">
      <c r="B8" s="144">
        <v>44888</v>
      </c>
      <c r="C8" s="148">
        <f>SUM('Asset-Normal Portfolio VaR'!H16:J16)</f>
        <v>8547106.8000000007</v>
      </c>
      <c r="D8" s="148">
        <f t="shared" ref="D8:D71" si="0">C8-C7</f>
        <v>-29859.919999999925</v>
      </c>
      <c r="E8" s="149">
        <v>273561.65999999997</v>
      </c>
      <c r="F8" s="145" t="str">
        <f t="shared" ref="F8:F71" si="1">IF(-(D8)&lt;E8,"YES","NO")</f>
        <v>YES</v>
      </c>
    </row>
    <row r="9" spans="2:13" ht="14" thickBot="1" x14ac:dyDescent="0.2">
      <c r="B9" s="144">
        <v>44890</v>
      </c>
      <c r="C9" s="148">
        <f>SUM('Asset-Normal Portfolio VaR'!H17:J17)</f>
        <v>8686213.6000000015</v>
      </c>
      <c r="D9" s="148">
        <f t="shared" si="0"/>
        <v>139106.80000000075</v>
      </c>
      <c r="E9" s="149">
        <v>276950.59999999998</v>
      </c>
      <c r="F9" s="145" t="str">
        <f t="shared" si="1"/>
        <v>YES</v>
      </c>
      <c r="H9" s="306" t="s">
        <v>81</v>
      </c>
      <c r="I9" s="280"/>
      <c r="J9" s="280"/>
      <c r="K9" s="280"/>
      <c r="L9" s="280"/>
      <c r="M9" s="281"/>
    </row>
    <row r="10" spans="2:13" x14ac:dyDescent="0.15">
      <c r="B10" s="144">
        <v>44893</v>
      </c>
      <c r="C10" s="148">
        <f>SUM('Asset-Normal Portfolio VaR'!H18:J18)</f>
        <v>8774168.8000000007</v>
      </c>
      <c r="D10" s="148">
        <f t="shared" si="0"/>
        <v>87955.199999999255</v>
      </c>
      <c r="E10" s="149">
        <v>279889.55</v>
      </c>
      <c r="F10" s="145" t="str">
        <f t="shared" si="1"/>
        <v>YES</v>
      </c>
      <c r="H10" s="307" t="s">
        <v>85</v>
      </c>
      <c r="I10" s="308"/>
      <c r="J10" s="308"/>
      <c r="K10" s="308"/>
      <c r="L10" s="308"/>
      <c r="M10" s="309"/>
    </row>
    <row r="11" spans="2:13" x14ac:dyDescent="0.15">
      <c r="B11" s="144">
        <v>44894</v>
      </c>
      <c r="C11" s="148">
        <f>SUM('Asset-Normal Portfolio VaR'!H19:J19)</f>
        <v>8894685.6000000015</v>
      </c>
      <c r="D11" s="148">
        <f t="shared" si="0"/>
        <v>120516.80000000075</v>
      </c>
      <c r="E11" s="149">
        <v>281855.5</v>
      </c>
      <c r="F11" s="145" t="str">
        <f t="shared" si="1"/>
        <v>YES</v>
      </c>
      <c r="H11" s="310"/>
      <c r="I11" s="311"/>
      <c r="J11" s="311"/>
      <c r="K11" s="311"/>
      <c r="L11" s="311"/>
      <c r="M11" s="312"/>
    </row>
    <row r="12" spans="2:13" x14ac:dyDescent="0.15">
      <c r="B12" s="144">
        <v>44895</v>
      </c>
      <c r="C12" s="148">
        <f>SUM('Asset-Normal Portfolio VaR'!H20:J20)</f>
        <v>8867824</v>
      </c>
      <c r="D12" s="148">
        <f t="shared" si="0"/>
        <v>-26861.60000000149</v>
      </c>
      <c r="E12" s="149">
        <v>281493.64</v>
      </c>
      <c r="F12" s="145" t="str">
        <f t="shared" si="1"/>
        <v>YES</v>
      </c>
      <c r="H12" s="310"/>
      <c r="I12" s="311"/>
      <c r="J12" s="311"/>
      <c r="K12" s="311"/>
      <c r="L12" s="311"/>
      <c r="M12" s="312"/>
    </row>
    <row r="13" spans="2:13" x14ac:dyDescent="0.15">
      <c r="B13" s="144">
        <v>44896</v>
      </c>
      <c r="C13" s="148">
        <f>SUM('Asset-Normal Portfolio VaR'!H21:J21)</f>
        <v>8913744.4000000004</v>
      </c>
      <c r="D13" s="148">
        <f t="shared" si="0"/>
        <v>45920.400000000373</v>
      </c>
      <c r="E13" s="149">
        <v>283596.79999999999</v>
      </c>
      <c r="F13" s="145" t="str">
        <f t="shared" si="1"/>
        <v>YES</v>
      </c>
      <c r="H13" s="310"/>
      <c r="I13" s="311"/>
      <c r="J13" s="311"/>
      <c r="K13" s="311"/>
      <c r="L13" s="311"/>
      <c r="M13" s="312"/>
    </row>
    <row r="14" spans="2:13" x14ac:dyDescent="0.15">
      <c r="B14" s="144">
        <v>44897</v>
      </c>
      <c r="C14" s="148">
        <f>SUM('Asset-Normal Portfolio VaR'!H22:J22)</f>
        <v>8915977.1999999993</v>
      </c>
      <c r="D14" s="148">
        <f t="shared" si="0"/>
        <v>2232.7999999988824</v>
      </c>
      <c r="E14" s="149">
        <v>283022.95</v>
      </c>
      <c r="F14" s="145" t="str">
        <f t="shared" si="1"/>
        <v>YES</v>
      </c>
      <c r="H14" s="310"/>
      <c r="I14" s="311"/>
      <c r="J14" s="311"/>
      <c r="K14" s="311"/>
      <c r="L14" s="311"/>
      <c r="M14" s="312"/>
    </row>
    <row r="15" spans="2:13" x14ac:dyDescent="0.15">
      <c r="B15" s="144">
        <v>44900</v>
      </c>
      <c r="C15" s="148">
        <f>SUM('Asset-Normal Portfolio VaR'!H23:J23)</f>
        <v>9148844.8000000007</v>
      </c>
      <c r="D15" s="148">
        <f t="shared" si="0"/>
        <v>232867.60000000149</v>
      </c>
      <c r="E15" s="149">
        <v>287175.98</v>
      </c>
      <c r="F15" s="145" t="str">
        <f t="shared" si="1"/>
        <v>YES</v>
      </c>
      <c r="H15" s="310"/>
      <c r="I15" s="311"/>
      <c r="J15" s="311"/>
      <c r="K15" s="311"/>
      <c r="L15" s="311"/>
      <c r="M15" s="312"/>
    </row>
    <row r="16" spans="2:13" ht="14" thickBot="1" x14ac:dyDescent="0.2">
      <c r="B16" s="144">
        <v>44901</v>
      </c>
      <c r="C16" s="148">
        <f>SUM('Asset-Normal Portfolio VaR'!H24:J24)</f>
        <v>9068816</v>
      </c>
      <c r="D16" s="148">
        <f t="shared" si="0"/>
        <v>-80028.800000000745</v>
      </c>
      <c r="E16" s="149">
        <v>285437.03000000003</v>
      </c>
      <c r="F16" s="145" t="str">
        <f t="shared" si="1"/>
        <v>YES</v>
      </c>
      <c r="H16" s="313"/>
      <c r="I16" s="314"/>
      <c r="J16" s="314"/>
      <c r="K16" s="314"/>
      <c r="L16" s="314"/>
      <c r="M16" s="315"/>
    </row>
    <row r="17" spans="2:9" x14ac:dyDescent="0.15">
      <c r="B17" s="144">
        <v>44902</v>
      </c>
      <c r="C17" s="148">
        <f>SUM('Asset-Normal Portfolio VaR'!H25:J25)</f>
        <v>9170728</v>
      </c>
      <c r="D17" s="148">
        <f t="shared" si="0"/>
        <v>101912</v>
      </c>
      <c r="E17" s="149">
        <v>286223</v>
      </c>
      <c r="F17" s="145" t="str">
        <f t="shared" si="1"/>
        <v>YES</v>
      </c>
    </row>
    <row r="18" spans="2:9" x14ac:dyDescent="0.15">
      <c r="B18" s="144">
        <v>44903</v>
      </c>
      <c r="C18" s="148">
        <f>SUM('Asset-Normal Portfolio VaR'!H26:J26)</f>
        <v>9235932.8000000007</v>
      </c>
      <c r="D18" s="148">
        <f t="shared" si="0"/>
        <v>65204.800000000745</v>
      </c>
      <c r="E18" s="149">
        <v>288981.71000000002</v>
      </c>
      <c r="F18" s="145" t="str">
        <f t="shared" si="1"/>
        <v>YES</v>
      </c>
    </row>
    <row r="19" spans="2:9" x14ac:dyDescent="0.15">
      <c r="B19" s="144">
        <v>44904</v>
      </c>
      <c r="C19" s="148">
        <f>SUM('Asset-Normal Portfolio VaR'!H27:J27)</f>
        <v>9296981.1999999993</v>
      </c>
      <c r="D19" s="148">
        <f t="shared" si="0"/>
        <v>61048.39999999851</v>
      </c>
      <c r="E19" s="149">
        <v>290586.61</v>
      </c>
      <c r="F19" s="145" t="str">
        <f t="shared" si="1"/>
        <v>YES</v>
      </c>
    </row>
    <row r="20" spans="2:9" x14ac:dyDescent="0.15">
      <c r="B20" s="144">
        <v>44907</v>
      </c>
      <c r="C20" s="148">
        <f>SUM('Asset-Normal Portfolio VaR'!H28:J28)</f>
        <v>9180277.5999999996</v>
      </c>
      <c r="D20" s="148">
        <f t="shared" si="0"/>
        <v>-116703.59999999963</v>
      </c>
      <c r="E20" s="149">
        <v>287685.17</v>
      </c>
      <c r="F20" s="145" t="str">
        <f t="shared" si="1"/>
        <v>YES</v>
      </c>
    </row>
    <row r="21" spans="2:9" x14ac:dyDescent="0.15">
      <c r="B21" s="144">
        <v>44908</v>
      </c>
      <c r="C21" s="148">
        <f>SUM('Asset-Normal Portfolio VaR'!H29:J29)</f>
        <v>9195221.1999999993</v>
      </c>
      <c r="D21" s="148">
        <f t="shared" si="0"/>
        <v>14943.599999999627</v>
      </c>
      <c r="E21" s="149">
        <v>288362.84999999998</v>
      </c>
      <c r="F21" s="145" t="str">
        <f t="shared" si="1"/>
        <v>YES</v>
      </c>
    </row>
    <row r="22" spans="2:9" x14ac:dyDescent="0.15">
      <c r="B22" s="144">
        <v>44909</v>
      </c>
      <c r="C22" s="148">
        <f>SUM('Asset-Normal Portfolio VaR'!H30:J30)</f>
        <v>9248865.5999999996</v>
      </c>
      <c r="D22" s="148">
        <f t="shared" si="0"/>
        <v>53644.400000000373</v>
      </c>
      <c r="E22" s="149">
        <v>289786.5</v>
      </c>
      <c r="F22" s="145" t="str">
        <f t="shared" si="1"/>
        <v>YES</v>
      </c>
    </row>
    <row r="23" spans="2:9" x14ac:dyDescent="0.15">
      <c r="B23" s="144">
        <v>44910</v>
      </c>
      <c r="C23" s="148">
        <f>SUM('Asset-Normal Portfolio VaR'!H31:J31)</f>
        <v>9113972.8000000007</v>
      </c>
      <c r="D23" s="148">
        <f t="shared" si="0"/>
        <v>-134892.79999999888</v>
      </c>
      <c r="E23" s="149">
        <v>284400.81</v>
      </c>
      <c r="F23" s="145" t="str">
        <f t="shared" si="1"/>
        <v>YES</v>
      </c>
    </row>
    <row r="24" spans="2:9" x14ac:dyDescent="0.15">
      <c r="B24" s="144">
        <v>44911</v>
      </c>
      <c r="C24" s="148">
        <f>SUM('Asset-Normal Portfolio VaR'!H32:J32)</f>
        <v>9063759.5999999996</v>
      </c>
      <c r="D24" s="148">
        <f t="shared" si="0"/>
        <v>-50213.200000001118</v>
      </c>
      <c r="E24" s="149">
        <v>282813.18</v>
      </c>
      <c r="F24" s="145" t="str">
        <f t="shared" si="1"/>
        <v>YES</v>
      </c>
    </row>
    <row r="25" spans="2:9" x14ac:dyDescent="0.15">
      <c r="B25" s="144">
        <v>44914</v>
      </c>
      <c r="C25" s="148">
        <f>SUM('Asset-Normal Portfolio VaR'!H33:J33)</f>
        <v>9058577.1999999993</v>
      </c>
      <c r="D25" s="148">
        <f t="shared" si="0"/>
        <v>-5182.4000000003725</v>
      </c>
      <c r="E25" s="149">
        <v>283383.96000000002</v>
      </c>
      <c r="F25" s="145" t="str">
        <f t="shared" si="1"/>
        <v>YES</v>
      </c>
    </row>
    <row r="26" spans="2:9" x14ac:dyDescent="0.15">
      <c r="B26" s="144">
        <v>44915</v>
      </c>
      <c r="C26" s="148">
        <f>SUM('Asset-Normal Portfolio VaR'!H34:J34)</f>
        <v>9046916</v>
      </c>
      <c r="D26" s="148">
        <f t="shared" si="0"/>
        <v>-11661.199999999255</v>
      </c>
      <c r="E26" s="149">
        <v>282840.26</v>
      </c>
      <c r="F26" s="145" t="str">
        <f t="shared" si="1"/>
        <v>YES</v>
      </c>
    </row>
    <row r="27" spans="2:9" x14ac:dyDescent="0.15">
      <c r="B27" s="144">
        <v>44916</v>
      </c>
      <c r="C27" s="148">
        <f>SUM('Asset-Normal Portfolio VaR'!H35:J35)</f>
        <v>9259196.8000000007</v>
      </c>
      <c r="D27" s="148">
        <f t="shared" si="0"/>
        <v>212280.80000000075</v>
      </c>
      <c r="E27" s="149">
        <v>289614.09000000003</v>
      </c>
      <c r="F27" s="145" t="str">
        <f t="shared" si="1"/>
        <v>YES</v>
      </c>
    </row>
    <row r="28" spans="2:9" x14ac:dyDescent="0.15">
      <c r="B28" s="144">
        <v>44917</v>
      </c>
      <c r="C28" s="148">
        <f>SUM('Asset-Normal Portfolio VaR'!H36:J36)</f>
        <v>9252306.8000000007</v>
      </c>
      <c r="D28" s="148">
        <f t="shared" si="0"/>
        <v>-6890</v>
      </c>
      <c r="E28" s="149">
        <v>289192.55</v>
      </c>
      <c r="F28" s="145" t="str">
        <f t="shared" si="1"/>
        <v>YES</v>
      </c>
    </row>
    <row r="29" spans="2:9" x14ac:dyDescent="0.15">
      <c r="B29" s="144">
        <v>44918</v>
      </c>
      <c r="C29" s="148">
        <f>SUM('Asset-Normal Portfolio VaR'!H37:J37)</f>
        <v>9311354.879999999</v>
      </c>
      <c r="D29" s="148">
        <f t="shared" si="0"/>
        <v>59048.079999998212</v>
      </c>
      <c r="E29" s="149">
        <v>290753.21000000002</v>
      </c>
      <c r="F29" s="145" t="str">
        <f t="shared" si="1"/>
        <v>YES</v>
      </c>
    </row>
    <row r="30" spans="2:9" x14ac:dyDescent="0.15">
      <c r="B30" s="144">
        <v>44922</v>
      </c>
      <c r="C30" s="148">
        <f>SUM('Asset-Normal Portfolio VaR'!H38:J38)</f>
        <v>9324304.4800000004</v>
      </c>
      <c r="D30" s="148">
        <f t="shared" si="0"/>
        <v>12949.60000000149</v>
      </c>
      <c r="E30" s="149">
        <v>291331.82</v>
      </c>
      <c r="F30" s="145" t="str">
        <f t="shared" si="1"/>
        <v>YES</v>
      </c>
    </row>
    <row r="31" spans="2:9" x14ac:dyDescent="0.15">
      <c r="B31" s="144">
        <v>44923</v>
      </c>
      <c r="C31" s="148">
        <f>SUM('Asset-Normal Portfolio VaR'!H39:J39)</f>
        <v>9274957.5999999978</v>
      </c>
      <c r="D31" s="148">
        <f t="shared" si="0"/>
        <v>-49346.880000002682</v>
      </c>
      <c r="E31" s="149">
        <v>290090.03000000003</v>
      </c>
      <c r="F31" s="145" t="str">
        <f t="shared" si="1"/>
        <v>YES</v>
      </c>
    </row>
    <row r="32" spans="2:9" x14ac:dyDescent="0.15">
      <c r="B32" s="144">
        <v>44924</v>
      </c>
      <c r="C32" s="148">
        <f>SUM('Asset-Normal Portfolio VaR'!H40:J40)</f>
        <v>9345988.3200000003</v>
      </c>
      <c r="D32" s="148">
        <f t="shared" si="0"/>
        <v>71030.720000002533</v>
      </c>
      <c r="E32" s="149">
        <v>292186.09000000003</v>
      </c>
      <c r="F32" s="145" t="str">
        <f t="shared" si="1"/>
        <v>YES</v>
      </c>
      <c r="H32" s="21">
        <f>COUNTIF(F7:F568, "Yes") + COUNTIF(F7:F568, "No")</f>
        <v>562</v>
      </c>
      <c r="I32" s="21">
        <f>COUNTIF(F279:F568, "Yes") + COUNTIF(F279:F568, "No")</f>
        <v>290</v>
      </c>
    </row>
    <row r="33" spans="2:9" x14ac:dyDescent="0.15">
      <c r="B33" s="144">
        <v>44925</v>
      </c>
      <c r="C33" s="148">
        <f>SUM('Asset-Normal Portfolio VaR'!H41:J41)</f>
        <v>9177474.4000000004</v>
      </c>
      <c r="D33" s="148">
        <f t="shared" si="0"/>
        <v>-168513.91999999993</v>
      </c>
      <c r="E33" s="149">
        <v>287189.03999999998</v>
      </c>
      <c r="F33" s="145" t="str">
        <f t="shared" si="1"/>
        <v>YES</v>
      </c>
      <c r="H33" s="21" cm="1">
        <f t="array" ref="H33">SUMPRODUCT(--(F7:F568="Yes"))</f>
        <v>553</v>
      </c>
      <c r="I33" s="21" cm="1">
        <f t="array" ref="I33">SUMPRODUCT(--(F279:F568="Yes"))</f>
        <v>285</v>
      </c>
    </row>
    <row r="34" spans="2:9" x14ac:dyDescent="0.15">
      <c r="B34" s="144">
        <v>44929</v>
      </c>
      <c r="C34" s="148">
        <f>SUM('Asset-Normal Portfolio VaR'!H42:J42)</f>
        <v>9510919.1999999993</v>
      </c>
      <c r="D34" s="148">
        <f t="shared" si="0"/>
        <v>333444.79999999888</v>
      </c>
      <c r="E34" s="149">
        <v>296805.57</v>
      </c>
      <c r="F34" s="145" t="str">
        <f t="shared" si="1"/>
        <v>YES</v>
      </c>
    </row>
    <row r="35" spans="2:9" x14ac:dyDescent="0.15">
      <c r="B35" s="144">
        <v>44930</v>
      </c>
      <c r="C35" s="148">
        <f>SUM('Asset-Normal Portfolio VaR'!H43:J43)</f>
        <v>9735452.8000000007</v>
      </c>
      <c r="D35" s="148">
        <f t="shared" si="0"/>
        <v>224533.60000000149</v>
      </c>
      <c r="E35" s="149">
        <v>305744.11</v>
      </c>
      <c r="F35" s="145" t="str">
        <f t="shared" si="1"/>
        <v>YES</v>
      </c>
    </row>
    <row r="36" spans="2:9" x14ac:dyDescent="0.15">
      <c r="B36" s="144">
        <v>44931</v>
      </c>
      <c r="C36" s="148">
        <f>SUM('Asset-Normal Portfolio VaR'!H44:J44)</f>
        <v>9663803.6000000015</v>
      </c>
      <c r="D36" s="148">
        <f t="shared" si="0"/>
        <v>-71649.199999999255</v>
      </c>
      <c r="E36" s="149">
        <v>304175.07</v>
      </c>
      <c r="F36" s="145" t="str">
        <f t="shared" si="1"/>
        <v>YES</v>
      </c>
    </row>
    <row r="37" spans="2:9" x14ac:dyDescent="0.15">
      <c r="B37" s="144">
        <v>44932</v>
      </c>
      <c r="C37" s="148">
        <f>SUM('Asset-Normal Portfolio VaR'!H45:J45)</f>
        <v>9813369.120000001</v>
      </c>
      <c r="D37" s="148">
        <f t="shared" si="0"/>
        <v>149565.51999999955</v>
      </c>
      <c r="E37" s="149">
        <v>308511.75</v>
      </c>
      <c r="F37" s="145" t="str">
        <f t="shared" si="1"/>
        <v>YES</v>
      </c>
    </row>
    <row r="38" spans="2:9" x14ac:dyDescent="0.15">
      <c r="B38" s="144">
        <v>44935</v>
      </c>
      <c r="C38" s="148">
        <f>SUM('Asset-Normal Portfolio VaR'!H46:J46)</f>
        <v>9702690.3999999985</v>
      </c>
      <c r="D38" s="148">
        <f t="shared" si="0"/>
        <v>-110678.72000000253</v>
      </c>
      <c r="E38" s="149">
        <v>305899.13</v>
      </c>
      <c r="F38" s="145" t="str">
        <f t="shared" si="1"/>
        <v>YES</v>
      </c>
    </row>
    <row r="39" spans="2:9" x14ac:dyDescent="0.15">
      <c r="B39" s="144">
        <v>44936</v>
      </c>
      <c r="C39" s="148">
        <f>SUM('Asset-Normal Portfolio VaR'!H47:J47)</f>
        <v>9491566.7199999988</v>
      </c>
      <c r="D39" s="148">
        <f t="shared" si="0"/>
        <v>-211123.6799999997</v>
      </c>
      <c r="E39" s="149">
        <v>301005.06</v>
      </c>
      <c r="F39" s="145" t="str">
        <f t="shared" si="1"/>
        <v>YES</v>
      </c>
    </row>
    <row r="40" spans="2:9" x14ac:dyDescent="0.15">
      <c r="B40" s="144">
        <v>44937</v>
      </c>
      <c r="C40" s="148">
        <f>SUM('Asset-Normal Portfolio VaR'!H48:J48)</f>
        <v>9377180</v>
      </c>
      <c r="D40" s="148">
        <f t="shared" si="0"/>
        <v>-114386.71999999881</v>
      </c>
      <c r="E40" s="149">
        <v>298162.87</v>
      </c>
      <c r="F40" s="145" t="str">
        <f t="shared" si="1"/>
        <v>YES</v>
      </c>
    </row>
    <row r="41" spans="2:9" x14ac:dyDescent="0.15">
      <c r="B41" s="144">
        <v>44938</v>
      </c>
      <c r="C41" s="148">
        <f>SUM('Asset-Normal Portfolio VaR'!H49:J49)</f>
        <v>9497661.120000001</v>
      </c>
      <c r="D41" s="148">
        <f t="shared" si="0"/>
        <v>120481.12000000104</v>
      </c>
      <c r="E41" s="149">
        <v>302324.75</v>
      </c>
      <c r="F41" s="145" t="str">
        <f t="shared" si="1"/>
        <v>YES</v>
      </c>
    </row>
    <row r="42" spans="2:9" x14ac:dyDescent="0.15">
      <c r="B42" s="144">
        <v>44939</v>
      </c>
      <c r="C42" s="148">
        <f>SUM('Asset-Normal Portfolio VaR'!H50:J50)</f>
        <v>9473074</v>
      </c>
      <c r="D42" s="148">
        <f t="shared" si="0"/>
        <v>-24587.120000001043</v>
      </c>
      <c r="E42" s="149">
        <v>301378.55</v>
      </c>
      <c r="F42" s="145" t="str">
        <f t="shared" si="1"/>
        <v>YES</v>
      </c>
    </row>
    <row r="43" spans="2:9" x14ac:dyDescent="0.15">
      <c r="B43" s="144">
        <v>44943</v>
      </c>
      <c r="C43" s="148">
        <f>SUM('Asset-Normal Portfolio VaR'!H51:J51)</f>
        <v>9498837.5999999996</v>
      </c>
      <c r="D43" s="148">
        <f t="shared" si="0"/>
        <v>25763.599999999627</v>
      </c>
      <c r="E43" s="149">
        <v>301408.90999999997</v>
      </c>
      <c r="F43" s="145" t="str">
        <f t="shared" si="1"/>
        <v>YES</v>
      </c>
    </row>
    <row r="44" spans="2:9" x14ac:dyDescent="0.15">
      <c r="B44" s="144">
        <v>44944</v>
      </c>
      <c r="C44" s="148">
        <f>SUM('Asset-Normal Portfolio VaR'!H52:J52)</f>
        <v>9590071.5999999996</v>
      </c>
      <c r="D44" s="148">
        <f t="shared" si="0"/>
        <v>91234</v>
      </c>
      <c r="E44" s="149">
        <v>303613.88</v>
      </c>
      <c r="F44" s="145" t="str">
        <f t="shared" si="1"/>
        <v>YES</v>
      </c>
    </row>
    <row r="45" spans="2:9" x14ac:dyDescent="0.15">
      <c r="B45" s="144">
        <v>44945</v>
      </c>
      <c r="C45" s="148">
        <f>SUM('Asset-Normal Portfolio VaR'!H53:J53)</f>
        <v>9546832</v>
      </c>
      <c r="D45" s="148">
        <f t="shared" si="0"/>
        <v>-43239.599999999627</v>
      </c>
      <c r="E45" s="149">
        <v>302384.86</v>
      </c>
      <c r="F45" s="145" t="str">
        <f t="shared" si="1"/>
        <v>YES</v>
      </c>
    </row>
    <row r="46" spans="2:9" x14ac:dyDescent="0.15">
      <c r="B46" s="144">
        <v>44946</v>
      </c>
      <c r="C46" s="148">
        <f>SUM('Asset-Normal Portfolio VaR'!H54:J54)</f>
        <v>9652357.5999999996</v>
      </c>
      <c r="D46" s="148">
        <f t="shared" si="0"/>
        <v>105525.59999999963</v>
      </c>
      <c r="E46" s="149">
        <v>305630.05</v>
      </c>
      <c r="F46" s="145" t="str">
        <f t="shared" si="1"/>
        <v>YES</v>
      </c>
    </row>
    <row r="47" spans="2:9" x14ac:dyDescent="0.15">
      <c r="B47" s="144">
        <v>44949</v>
      </c>
      <c r="C47" s="148">
        <f>SUM('Asset-Normal Portfolio VaR'!H55:J55)</f>
        <v>9674789.6000000015</v>
      </c>
      <c r="D47" s="148">
        <f t="shared" si="0"/>
        <v>22432.000000001863</v>
      </c>
      <c r="E47" s="149">
        <v>306154.38</v>
      </c>
      <c r="F47" s="145" t="str">
        <f t="shared" si="1"/>
        <v>YES</v>
      </c>
    </row>
    <row r="48" spans="2:9" x14ac:dyDescent="0.15">
      <c r="B48" s="144">
        <v>44950</v>
      </c>
      <c r="C48" s="148">
        <f>SUM('Asset-Normal Portfolio VaR'!H56:J56)</f>
        <v>9777335.1999999993</v>
      </c>
      <c r="D48" s="148">
        <f t="shared" si="0"/>
        <v>102545.59999999776</v>
      </c>
      <c r="E48" s="149">
        <v>309438.67</v>
      </c>
      <c r="F48" s="145" t="str">
        <f t="shared" si="1"/>
        <v>YES</v>
      </c>
    </row>
    <row r="49" spans="2:6" x14ac:dyDescent="0.15">
      <c r="B49" s="144">
        <v>44951</v>
      </c>
      <c r="C49" s="148">
        <f>SUM('Asset-Normal Portfolio VaR'!H57:J57)</f>
        <v>9781532.8000000007</v>
      </c>
      <c r="D49" s="148">
        <f t="shared" si="0"/>
        <v>4197.6000000014901</v>
      </c>
      <c r="E49" s="149">
        <v>309396.26</v>
      </c>
      <c r="F49" s="145" t="str">
        <f t="shared" si="1"/>
        <v>YES</v>
      </c>
    </row>
    <row r="50" spans="2:6" x14ac:dyDescent="0.15">
      <c r="B50" s="144">
        <v>44952</v>
      </c>
      <c r="C50" s="148">
        <f>SUM('Asset-Normal Portfolio VaR'!H58:J58)</f>
        <v>9696475.1999999993</v>
      </c>
      <c r="D50" s="148">
        <f t="shared" si="0"/>
        <v>-85057.60000000149</v>
      </c>
      <c r="E50" s="149">
        <v>307438.88</v>
      </c>
      <c r="F50" s="145" t="str">
        <f t="shared" si="1"/>
        <v>YES</v>
      </c>
    </row>
    <row r="51" spans="2:6" x14ac:dyDescent="0.15">
      <c r="B51" s="144">
        <v>44953</v>
      </c>
      <c r="C51" s="148">
        <f>SUM('Asset-Normal Portfolio VaR'!H59:J59)</f>
        <v>9626692.8000000007</v>
      </c>
      <c r="D51" s="148">
        <f t="shared" si="0"/>
        <v>-69782.39999999851</v>
      </c>
      <c r="E51" s="149">
        <v>305048.81</v>
      </c>
      <c r="F51" s="145" t="str">
        <f t="shared" si="1"/>
        <v>YES</v>
      </c>
    </row>
    <row r="52" spans="2:6" x14ac:dyDescent="0.15">
      <c r="B52" s="144">
        <v>44956</v>
      </c>
      <c r="C52" s="148">
        <f>SUM('Asset-Normal Portfolio VaR'!H60:J60)</f>
        <v>9675428.8000000007</v>
      </c>
      <c r="D52" s="148">
        <f t="shared" si="0"/>
        <v>48736</v>
      </c>
      <c r="E52" s="149">
        <v>307297.31</v>
      </c>
      <c r="F52" s="145" t="str">
        <f t="shared" si="1"/>
        <v>YES</v>
      </c>
    </row>
    <row r="53" spans="2:6" x14ac:dyDescent="0.15">
      <c r="B53" s="144">
        <v>44957</v>
      </c>
      <c r="C53" s="148">
        <f>SUM('Asset-Normal Portfolio VaR'!H61:J61)</f>
        <v>9597194.3999999985</v>
      </c>
      <c r="D53" s="148">
        <f t="shared" si="0"/>
        <v>-78234.400000002235</v>
      </c>
      <c r="E53" s="149">
        <v>305880.89</v>
      </c>
      <c r="F53" s="145" t="str">
        <f t="shared" si="1"/>
        <v>YES</v>
      </c>
    </row>
    <row r="54" spans="2:6" x14ac:dyDescent="0.15">
      <c r="B54" s="144">
        <v>44958</v>
      </c>
      <c r="C54" s="148">
        <f>SUM('Asset-Normal Portfolio VaR'!H62:J62)</f>
        <v>9358550.0800000001</v>
      </c>
      <c r="D54" s="148">
        <f t="shared" si="0"/>
        <v>-238644.31999999844</v>
      </c>
      <c r="E54" s="149">
        <v>300497.05</v>
      </c>
      <c r="F54" s="145" t="str">
        <f t="shared" si="1"/>
        <v>YES</v>
      </c>
    </row>
    <row r="55" spans="2:6" x14ac:dyDescent="0.15">
      <c r="B55" s="144">
        <v>44959</v>
      </c>
      <c r="C55" s="148">
        <f>SUM('Asset-Normal Portfolio VaR'!H63:J63)</f>
        <v>9271136</v>
      </c>
      <c r="D55" s="148">
        <f t="shared" si="0"/>
        <v>-87414.080000000075</v>
      </c>
      <c r="E55" s="149">
        <v>299127.75</v>
      </c>
      <c r="F55" s="145" t="str">
        <f t="shared" si="1"/>
        <v>YES</v>
      </c>
    </row>
    <row r="56" spans="2:6" x14ac:dyDescent="0.15">
      <c r="B56" s="144">
        <v>44960</v>
      </c>
      <c r="C56" s="148">
        <f>SUM('Asset-Normal Portfolio VaR'!H64:J64)</f>
        <v>9282790</v>
      </c>
      <c r="D56" s="148">
        <f t="shared" si="0"/>
        <v>11654</v>
      </c>
      <c r="E56" s="149">
        <v>299532.73</v>
      </c>
      <c r="F56" s="145" t="str">
        <f t="shared" si="1"/>
        <v>YES</v>
      </c>
    </row>
    <row r="57" spans="2:6" x14ac:dyDescent="0.15">
      <c r="B57" s="144">
        <v>44963</v>
      </c>
      <c r="C57" s="148">
        <f>SUM('Asset-Normal Portfolio VaR'!H65:J65)</f>
        <v>9193619.1999999993</v>
      </c>
      <c r="D57" s="148">
        <f t="shared" si="0"/>
        <v>-89170.800000000745</v>
      </c>
      <c r="E57" s="149">
        <v>296838.05</v>
      </c>
      <c r="F57" s="145" t="str">
        <f t="shared" si="1"/>
        <v>YES</v>
      </c>
    </row>
    <row r="58" spans="2:6" x14ac:dyDescent="0.15">
      <c r="B58" s="144">
        <v>44964</v>
      </c>
      <c r="C58" s="148">
        <f>SUM('Asset-Normal Portfolio VaR'!H66:J66)</f>
        <v>9284592.3200000003</v>
      </c>
      <c r="D58" s="148">
        <f t="shared" si="0"/>
        <v>90973.120000001043</v>
      </c>
      <c r="E58" s="149">
        <v>298403.89</v>
      </c>
      <c r="F58" s="145" t="str">
        <f t="shared" si="1"/>
        <v>YES</v>
      </c>
    </row>
    <row r="59" spans="2:6" x14ac:dyDescent="0.15">
      <c r="B59" s="144">
        <v>44965</v>
      </c>
      <c r="C59" s="148">
        <f>SUM('Asset-Normal Portfolio VaR'!H67:J67)</f>
        <v>9397932.4800000004</v>
      </c>
      <c r="D59" s="148">
        <f t="shared" si="0"/>
        <v>113340.16000000015</v>
      </c>
      <c r="E59" s="149">
        <v>301117.3</v>
      </c>
      <c r="F59" s="145" t="str">
        <f t="shared" si="1"/>
        <v>YES</v>
      </c>
    </row>
    <row r="60" spans="2:6" x14ac:dyDescent="0.15">
      <c r="B60" s="144">
        <v>44966</v>
      </c>
      <c r="C60" s="148">
        <f>SUM('Asset-Normal Portfolio VaR'!H68:J68)</f>
        <v>9458292.8000000007</v>
      </c>
      <c r="D60" s="148">
        <f t="shared" si="0"/>
        <v>60360.320000000298</v>
      </c>
      <c r="E60" s="149">
        <v>302223.78999999998</v>
      </c>
      <c r="F60" s="145" t="str">
        <f t="shared" si="1"/>
        <v>YES</v>
      </c>
    </row>
    <row r="61" spans="2:6" x14ac:dyDescent="0.15">
      <c r="B61" s="144">
        <v>44967</v>
      </c>
      <c r="C61" s="148">
        <f>SUM('Asset-Normal Portfolio VaR'!H69:J69)</f>
        <v>9353828.8000000007</v>
      </c>
      <c r="D61" s="148">
        <f t="shared" si="0"/>
        <v>-104464</v>
      </c>
      <c r="E61" s="149">
        <v>299599.75</v>
      </c>
      <c r="F61" s="145" t="str">
        <f t="shared" si="1"/>
        <v>YES</v>
      </c>
    </row>
    <row r="62" spans="2:6" x14ac:dyDescent="0.15">
      <c r="B62" s="144">
        <v>44970</v>
      </c>
      <c r="C62" s="148">
        <f>SUM('Asset-Normal Portfolio VaR'!H70:J70)</f>
        <v>9424514.3999999985</v>
      </c>
      <c r="D62" s="148">
        <f t="shared" si="0"/>
        <v>70685.599999997765</v>
      </c>
      <c r="E62" s="149">
        <v>302363.21999999997</v>
      </c>
      <c r="F62" s="145" t="str">
        <f t="shared" si="1"/>
        <v>YES</v>
      </c>
    </row>
    <row r="63" spans="2:6" x14ac:dyDescent="0.15">
      <c r="B63" s="144">
        <v>44971</v>
      </c>
      <c r="C63" s="148">
        <f>SUM('Asset-Normal Portfolio VaR'!H71:J71)</f>
        <v>9425514.3999999985</v>
      </c>
      <c r="D63" s="148">
        <f t="shared" si="0"/>
        <v>1000</v>
      </c>
      <c r="E63" s="149">
        <v>302688.53000000003</v>
      </c>
      <c r="F63" s="145" t="str">
        <f t="shared" si="1"/>
        <v>YES</v>
      </c>
    </row>
    <row r="64" spans="2:6" x14ac:dyDescent="0.15">
      <c r="B64" s="144">
        <v>44972</v>
      </c>
      <c r="C64" s="148">
        <f>SUM('Asset-Normal Portfolio VaR'!H72:J72)</f>
        <v>9499744.8000000007</v>
      </c>
      <c r="D64" s="148">
        <f t="shared" si="0"/>
        <v>74230.400000002235</v>
      </c>
      <c r="E64" s="149">
        <v>304261.34999999998</v>
      </c>
      <c r="F64" s="145" t="str">
        <f t="shared" si="1"/>
        <v>YES</v>
      </c>
    </row>
    <row r="65" spans="2:6" x14ac:dyDescent="0.15">
      <c r="B65" s="144">
        <v>44973</v>
      </c>
      <c r="C65" s="148">
        <f>SUM('Asset-Normal Portfolio VaR'!H73:J73)</f>
        <v>9511541.9199999999</v>
      </c>
      <c r="D65" s="148">
        <f t="shared" si="0"/>
        <v>11797.11999999918</v>
      </c>
      <c r="E65" s="149">
        <v>303994.48</v>
      </c>
      <c r="F65" s="145" t="str">
        <f t="shared" si="1"/>
        <v>YES</v>
      </c>
    </row>
    <row r="66" spans="2:6" x14ac:dyDescent="0.15">
      <c r="B66" s="144">
        <v>44974</v>
      </c>
      <c r="C66" s="148">
        <f>SUM('Asset-Normal Portfolio VaR'!H74:J74)</f>
        <v>9539257.5999999996</v>
      </c>
      <c r="D66" s="148">
        <f t="shared" si="0"/>
        <v>27715.679999999702</v>
      </c>
      <c r="E66" s="149">
        <v>304881.56</v>
      </c>
      <c r="F66" s="145" t="str">
        <f t="shared" si="1"/>
        <v>YES</v>
      </c>
    </row>
    <row r="67" spans="2:6" x14ac:dyDescent="0.15">
      <c r="B67" s="144">
        <v>44978</v>
      </c>
      <c r="C67" s="148">
        <f>SUM('Asset-Normal Portfolio VaR'!H75:J75)</f>
        <v>9587620</v>
      </c>
      <c r="D67" s="148">
        <f t="shared" si="0"/>
        <v>48362.400000000373</v>
      </c>
      <c r="E67" s="149">
        <v>306200.75</v>
      </c>
      <c r="F67" s="145" t="str">
        <f t="shared" si="1"/>
        <v>YES</v>
      </c>
    </row>
    <row r="68" spans="2:6" x14ac:dyDescent="0.15">
      <c r="B68" s="144">
        <v>44979</v>
      </c>
      <c r="C68" s="148">
        <f>SUM('Asset-Normal Portfolio VaR'!H76:J76)</f>
        <v>9635591.1999999993</v>
      </c>
      <c r="D68" s="148">
        <f t="shared" si="0"/>
        <v>47971.199999999255</v>
      </c>
      <c r="E68" s="149">
        <v>307915.23</v>
      </c>
      <c r="F68" s="145" t="str">
        <f t="shared" si="1"/>
        <v>YES</v>
      </c>
    </row>
    <row r="69" spans="2:6" x14ac:dyDescent="0.15">
      <c r="B69" s="144">
        <v>44980</v>
      </c>
      <c r="C69" s="148">
        <f>SUM('Asset-Normal Portfolio VaR'!H77:J77)</f>
        <v>9631938.4000000004</v>
      </c>
      <c r="D69" s="148">
        <f t="shared" si="0"/>
        <v>-3652.7999999988824</v>
      </c>
      <c r="E69" s="149">
        <v>307131.89</v>
      </c>
      <c r="F69" s="145" t="str">
        <f t="shared" si="1"/>
        <v>YES</v>
      </c>
    </row>
    <row r="70" spans="2:6" x14ac:dyDescent="0.15">
      <c r="B70" s="144">
        <v>44981</v>
      </c>
      <c r="C70" s="148">
        <f>SUM('Asset-Normal Portfolio VaR'!H78:J78)</f>
        <v>9665587.1999999993</v>
      </c>
      <c r="D70" s="148">
        <f t="shared" si="0"/>
        <v>33648.799999998882</v>
      </c>
      <c r="E70" s="149">
        <v>307720.53000000003</v>
      </c>
      <c r="F70" s="145" t="str">
        <f t="shared" si="1"/>
        <v>YES</v>
      </c>
    </row>
    <row r="71" spans="2:6" x14ac:dyDescent="0.15">
      <c r="B71" s="144">
        <v>44984</v>
      </c>
      <c r="C71" s="148">
        <f>SUM('Asset-Normal Portfolio VaR'!H79:J79)</f>
        <v>9663281.6000000015</v>
      </c>
      <c r="D71" s="148">
        <f t="shared" si="0"/>
        <v>-2305.5999999977648</v>
      </c>
      <c r="E71" s="149">
        <v>308324.31</v>
      </c>
      <c r="F71" s="145" t="str">
        <f t="shared" si="1"/>
        <v>YES</v>
      </c>
    </row>
    <row r="72" spans="2:6" x14ac:dyDescent="0.15">
      <c r="B72" s="144">
        <v>44985</v>
      </c>
      <c r="C72" s="148">
        <f>SUM('Asset-Normal Portfolio VaR'!H80:J80)</f>
        <v>9702875.6000000015</v>
      </c>
      <c r="D72" s="148">
        <f t="shared" ref="D72:D135" si="2">C72-C71</f>
        <v>39594</v>
      </c>
      <c r="E72" s="149">
        <v>308895.63</v>
      </c>
      <c r="F72" s="145" t="str">
        <f t="shared" ref="F72:F135" si="3">IF(-(D72)&lt;E72,"YES","NO")</f>
        <v>YES</v>
      </c>
    </row>
    <row r="73" spans="2:6" x14ac:dyDescent="0.15">
      <c r="B73" s="144">
        <v>44986</v>
      </c>
      <c r="C73" s="148">
        <f>SUM('Asset-Normal Portfolio VaR'!H81:J81)</f>
        <v>9616716</v>
      </c>
      <c r="D73" s="148">
        <f t="shared" si="2"/>
        <v>-86159.60000000149</v>
      </c>
      <c r="E73" s="149">
        <v>306517.86</v>
      </c>
      <c r="F73" s="145" t="str">
        <f t="shared" si="3"/>
        <v>YES</v>
      </c>
    </row>
    <row r="74" spans="2:6" x14ac:dyDescent="0.15">
      <c r="B74" s="144">
        <v>44987</v>
      </c>
      <c r="C74" s="148">
        <f>SUM('Asset-Normal Portfolio VaR'!H82:J82)</f>
        <v>9684862.4000000004</v>
      </c>
      <c r="D74" s="148">
        <f t="shared" si="2"/>
        <v>68146.400000000373</v>
      </c>
      <c r="E74" s="149">
        <v>309019.59000000003</v>
      </c>
      <c r="F74" s="145" t="str">
        <f t="shared" si="3"/>
        <v>YES</v>
      </c>
    </row>
    <row r="75" spans="2:6" x14ac:dyDescent="0.15">
      <c r="B75" s="144">
        <v>44988</v>
      </c>
      <c r="C75" s="148">
        <f>SUM('Asset-Normal Portfolio VaR'!H83:J83)</f>
        <v>9655383.1999999993</v>
      </c>
      <c r="D75" s="148">
        <f t="shared" si="2"/>
        <v>-29479.200000001118</v>
      </c>
      <c r="E75" s="149">
        <v>308494.33</v>
      </c>
      <c r="F75" s="145" t="str">
        <f t="shared" si="3"/>
        <v>YES</v>
      </c>
    </row>
    <row r="76" spans="2:6" x14ac:dyDescent="0.15">
      <c r="B76" s="144">
        <v>44991</v>
      </c>
      <c r="C76" s="148">
        <f>SUM('Asset-Normal Portfolio VaR'!H84:J84)</f>
        <v>9785326.4000000004</v>
      </c>
      <c r="D76" s="148">
        <f t="shared" si="2"/>
        <v>129943.20000000112</v>
      </c>
      <c r="E76" s="149">
        <v>310796.65000000002</v>
      </c>
      <c r="F76" s="145" t="str">
        <f t="shared" si="3"/>
        <v>YES</v>
      </c>
    </row>
    <row r="77" spans="2:6" x14ac:dyDescent="0.15">
      <c r="B77" s="144">
        <v>44992</v>
      </c>
      <c r="C77" s="148">
        <f>SUM('Asset-Normal Portfolio VaR'!H85:J85)</f>
        <v>9719027.5999999996</v>
      </c>
      <c r="D77" s="148">
        <f t="shared" si="2"/>
        <v>-66298.800000000745</v>
      </c>
      <c r="E77" s="149">
        <v>308900.40000000002</v>
      </c>
      <c r="F77" s="145" t="str">
        <f t="shared" si="3"/>
        <v>YES</v>
      </c>
    </row>
    <row r="78" spans="2:6" x14ac:dyDescent="0.15">
      <c r="B78" s="144">
        <v>44993</v>
      </c>
      <c r="C78" s="148">
        <f>SUM('Asset-Normal Portfolio VaR'!H86:J86)</f>
        <v>9721716</v>
      </c>
      <c r="D78" s="148">
        <f t="shared" si="2"/>
        <v>2688.4000000003725</v>
      </c>
      <c r="E78" s="149">
        <v>309778.90000000002</v>
      </c>
      <c r="F78" s="145" t="str">
        <f t="shared" si="3"/>
        <v>YES</v>
      </c>
    </row>
    <row r="79" spans="2:6" x14ac:dyDescent="0.15">
      <c r="B79" s="144">
        <v>44994</v>
      </c>
      <c r="C79" s="148">
        <f>SUM('Asset-Normal Portfolio VaR'!H87:J87)</f>
        <v>9435221.5999999996</v>
      </c>
      <c r="D79" s="148">
        <f t="shared" si="2"/>
        <v>-286494.40000000037</v>
      </c>
      <c r="E79" s="149">
        <v>304688.27</v>
      </c>
      <c r="F79" s="145" t="str">
        <f t="shared" si="3"/>
        <v>YES</v>
      </c>
    </row>
    <row r="80" spans="2:6" x14ac:dyDescent="0.15">
      <c r="B80" s="144">
        <v>44995</v>
      </c>
      <c r="C80" s="148">
        <f>SUM('Asset-Normal Portfolio VaR'!H88:J88)</f>
        <v>9186139.1999999993</v>
      </c>
      <c r="D80" s="148">
        <f t="shared" si="2"/>
        <v>-249082.40000000037</v>
      </c>
      <c r="E80" s="149">
        <v>297391.38</v>
      </c>
      <c r="F80" s="145" t="str">
        <f t="shared" si="3"/>
        <v>YES</v>
      </c>
    </row>
    <row r="81" spans="2:6" x14ac:dyDescent="0.15">
      <c r="B81" s="144">
        <v>44998</v>
      </c>
      <c r="C81" s="148">
        <f>SUM('Asset-Normal Portfolio VaR'!H89:J89)</f>
        <v>8864921.2800000012</v>
      </c>
      <c r="D81" s="148">
        <f t="shared" si="2"/>
        <v>-321217.91999999806</v>
      </c>
      <c r="E81" s="149">
        <v>287688.55</v>
      </c>
      <c r="F81" s="145" t="str">
        <f t="shared" si="3"/>
        <v>NO</v>
      </c>
    </row>
    <row r="82" spans="2:6" x14ac:dyDescent="0.15">
      <c r="B82" s="144">
        <v>44999</v>
      </c>
      <c r="C82" s="148">
        <f>SUM('Asset-Normal Portfolio VaR'!H90:J90)</f>
        <v>8881736.4800000004</v>
      </c>
      <c r="D82" s="148">
        <f t="shared" si="2"/>
        <v>16815.199999999255</v>
      </c>
      <c r="E82" s="149">
        <v>288408.45</v>
      </c>
      <c r="F82" s="145" t="str">
        <f t="shared" si="3"/>
        <v>YES</v>
      </c>
    </row>
    <row r="83" spans="2:6" x14ac:dyDescent="0.15">
      <c r="B83" s="144">
        <v>45000</v>
      </c>
      <c r="C83" s="148">
        <f>SUM('Asset-Normal Portfolio VaR'!H91:J91)</f>
        <v>8595188.8000000007</v>
      </c>
      <c r="D83" s="148">
        <f t="shared" si="2"/>
        <v>-286547.6799999997</v>
      </c>
      <c r="E83" s="149">
        <v>278225.98</v>
      </c>
      <c r="F83" s="145" t="str">
        <f t="shared" si="3"/>
        <v>NO</v>
      </c>
    </row>
    <row r="84" spans="2:6" x14ac:dyDescent="0.15">
      <c r="B84" s="144">
        <v>45001</v>
      </c>
      <c r="C84" s="148">
        <f>SUM('Asset-Normal Portfolio VaR'!H92:J92)</f>
        <v>8858040.4000000022</v>
      </c>
      <c r="D84" s="148">
        <f t="shared" si="2"/>
        <v>262851.60000000149</v>
      </c>
      <c r="E84" s="149">
        <v>287072.59000000003</v>
      </c>
      <c r="F84" s="145" t="str">
        <f t="shared" si="3"/>
        <v>YES</v>
      </c>
    </row>
    <row r="85" spans="2:6" x14ac:dyDescent="0.15">
      <c r="B85" s="144">
        <v>45002</v>
      </c>
      <c r="C85" s="148">
        <f>SUM('Asset-Normal Portfolio VaR'!H93:J93)</f>
        <v>8657772.8000000007</v>
      </c>
      <c r="D85" s="148">
        <f t="shared" si="2"/>
        <v>-200267.60000000149</v>
      </c>
      <c r="E85" s="149">
        <v>281108.73</v>
      </c>
      <c r="F85" s="145" t="str">
        <f t="shared" si="3"/>
        <v>YES</v>
      </c>
    </row>
    <row r="86" spans="2:6" x14ac:dyDescent="0.15">
      <c r="B86" s="144">
        <v>45005</v>
      </c>
      <c r="C86" s="148">
        <f>SUM('Asset-Normal Portfolio VaR'!H94:J94)</f>
        <v>8798884.8000000007</v>
      </c>
      <c r="D86" s="148">
        <f t="shared" si="2"/>
        <v>141112</v>
      </c>
      <c r="E86" s="149">
        <v>284792.01</v>
      </c>
      <c r="F86" s="145" t="str">
        <f t="shared" si="3"/>
        <v>YES</v>
      </c>
    </row>
    <row r="87" spans="2:6" x14ac:dyDescent="0.15">
      <c r="B87" s="144">
        <v>45006</v>
      </c>
      <c r="C87" s="148">
        <f>SUM('Asset-Normal Portfolio VaR'!H95:J95)</f>
        <v>9086458</v>
      </c>
      <c r="D87" s="148">
        <f t="shared" si="2"/>
        <v>287573.19999999925</v>
      </c>
      <c r="E87" s="149">
        <v>293186.83</v>
      </c>
      <c r="F87" s="145" t="str">
        <f t="shared" si="3"/>
        <v>YES</v>
      </c>
    </row>
    <row r="88" spans="2:6" x14ac:dyDescent="0.15">
      <c r="B88" s="144">
        <v>45007</v>
      </c>
      <c r="C88" s="148">
        <f>SUM('Asset-Normal Portfolio VaR'!H96:J96)</f>
        <v>8971340</v>
      </c>
      <c r="D88" s="148">
        <f t="shared" si="2"/>
        <v>-115118</v>
      </c>
      <c r="E88" s="149">
        <v>291777.37</v>
      </c>
      <c r="F88" s="145" t="str">
        <f t="shared" si="3"/>
        <v>YES</v>
      </c>
    </row>
    <row r="89" spans="2:6" x14ac:dyDescent="0.15">
      <c r="B89" s="144">
        <v>45008</v>
      </c>
      <c r="C89" s="148">
        <f>SUM('Asset-Normal Portfolio VaR'!H97:J97)</f>
        <v>8846410.879999999</v>
      </c>
      <c r="D89" s="148">
        <f t="shared" si="2"/>
        <v>-124929.12000000104</v>
      </c>
      <c r="E89" s="149">
        <v>288153.53000000003</v>
      </c>
      <c r="F89" s="145" t="str">
        <f t="shared" si="3"/>
        <v>YES</v>
      </c>
    </row>
    <row r="90" spans="2:6" x14ac:dyDescent="0.15">
      <c r="B90" s="144">
        <v>45009</v>
      </c>
      <c r="C90" s="148">
        <f>SUM('Asset-Normal Portfolio VaR'!H98:J98)</f>
        <v>8848272</v>
      </c>
      <c r="D90" s="148">
        <f t="shared" si="2"/>
        <v>1861.1200000010431</v>
      </c>
      <c r="E90" s="149">
        <v>287481.26</v>
      </c>
      <c r="F90" s="145" t="str">
        <f t="shared" si="3"/>
        <v>YES</v>
      </c>
    </row>
    <row r="91" spans="2:6" x14ac:dyDescent="0.15">
      <c r="B91" s="144">
        <v>45012</v>
      </c>
      <c r="C91" s="148">
        <f>SUM('Asset-Normal Portfolio VaR'!H99:J99)</f>
        <v>9379071.5199999996</v>
      </c>
      <c r="D91" s="148">
        <f t="shared" si="2"/>
        <v>530799.51999999955</v>
      </c>
      <c r="E91" s="149">
        <v>297344.27</v>
      </c>
      <c r="F91" s="145" t="str">
        <f t="shared" si="3"/>
        <v>YES</v>
      </c>
    </row>
    <row r="92" spans="2:6" x14ac:dyDescent="0.15">
      <c r="B92" s="144">
        <v>45013</v>
      </c>
      <c r="C92" s="148">
        <f>SUM('Asset-Normal Portfolio VaR'!H100:J100)</f>
        <v>9477976</v>
      </c>
      <c r="D92" s="148">
        <f t="shared" si="2"/>
        <v>98904.480000000447</v>
      </c>
      <c r="E92" s="149">
        <v>299678.40999999997</v>
      </c>
      <c r="F92" s="145" t="str">
        <f t="shared" si="3"/>
        <v>YES</v>
      </c>
    </row>
    <row r="93" spans="2:6" x14ac:dyDescent="0.15">
      <c r="B93" s="144">
        <v>45014</v>
      </c>
      <c r="C93" s="148">
        <f>SUM('Asset-Normal Portfolio VaR'!H101:J101)</f>
        <v>9453138.4000000004</v>
      </c>
      <c r="D93" s="148">
        <f t="shared" si="2"/>
        <v>-24837.599999999627</v>
      </c>
      <c r="E93" s="149">
        <v>300918.15999999997</v>
      </c>
      <c r="F93" s="145" t="str">
        <f t="shared" si="3"/>
        <v>YES</v>
      </c>
    </row>
    <row r="94" spans="2:6" x14ac:dyDescent="0.15">
      <c r="B94" s="144">
        <v>45015</v>
      </c>
      <c r="C94" s="148">
        <f>SUM('Asset-Normal Portfolio VaR'!H102:J102)</f>
        <v>9532876.8000000007</v>
      </c>
      <c r="D94" s="148">
        <f t="shared" si="2"/>
        <v>79738.400000000373</v>
      </c>
      <c r="E94" s="149">
        <v>302024.58</v>
      </c>
      <c r="F94" s="145" t="str">
        <f t="shared" si="3"/>
        <v>YES</v>
      </c>
    </row>
    <row r="95" spans="2:6" x14ac:dyDescent="0.15">
      <c r="B95" s="144">
        <v>45016</v>
      </c>
      <c r="C95" s="148">
        <f>SUM('Asset-Normal Portfolio VaR'!H103:J103)</f>
        <v>9575964.8000000007</v>
      </c>
      <c r="D95" s="148">
        <f t="shared" si="2"/>
        <v>43088</v>
      </c>
      <c r="E95" s="149">
        <v>303533.94</v>
      </c>
      <c r="F95" s="145" t="str">
        <f t="shared" si="3"/>
        <v>YES</v>
      </c>
    </row>
    <row r="96" spans="2:6" x14ac:dyDescent="0.15">
      <c r="B96" s="144">
        <v>45019</v>
      </c>
      <c r="C96" s="148">
        <f>SUM('Asset-Normal Portfolio VaR'!H104:J104)</f>
        <v>9549174.8800000008</v>
      </c>
      <c r="D96" s="148">
        <f t="shared" si="2"/>
        <v>-26789.919999999925</v>
      </c>
      <c r="E96" s="149">
        <v>302435</v>
      </c>
      <c r="F96" s="145" t="str">
        <f t="shared" si="3"/>
        <v>YES</v>
      </c>
    </row>
    <row r="97" spans="2:6" x14ac:dyDescent="0.15">
      <c r="B97" s="144">
        <v>45020</v>
      </c>
      <c r="C97" s="148">
        <f>SUM('Asset-Normal Portfolio VaR'!H105:J105)</f>
        <v>9668021.1999999993</v>
      </c>
      <c r="D97" s="148">
        <f t="shared" si="2"/>
        <v>118846.31999999844</v>
      </c>
      <c r="E97" s="149">
        <v>305123.75</v>
      </c>
      <c r="F97" s="145" t="str">
        <f t="shared" si="3"/>
        <v>YES</v>
      </c>
    </row>
    <row r="98" spans="2:6" x14ac:dyDescent="0.15">
      <c r="B98" s="144">
        <v>45021</v>
      </c>
      <c r="C98" s="148">
        <f>SUM('Asset-Normal Portfolio VaR'!H106:J106)</f>
        <v>9666490.4000000004</v>
      </c>
      <c r="D98" s="148">
        <f t="shared" si="2"/>
        <v>-1530.7999999988824</v>
      </c>
      <c r="E98" s="149">
        <v>304639.84000000003</v>
      </c>
      <c r="F98" s="145" t="str">
        <f t="shared" si="3"/>
        <v>YES</v>
      </c>
    </row>
    <row r="99" spans="2:6" x14ac:dyDescent="0.15">
      <c r="B99" s="144">
        <v>45022</v>
      </c>
      <c r="C99" s="148">
        <f>SUM('Asset-Normal Portfolio VaR'!H107:J107)</f>
        <v>9788014.3999999985</v>
      </c>
      <c r="D99" s="148">
        <f t="shared" si="2"/>
        <v>121523.99999999814</v>
      </c>
      <c r="E99" s="149">
        <v>308264.55</v>
      </c>
      <c r="F99" s="145" t="str">
        <f t="shared" si="3"/>
        <v>YES</v>
      </c>
    </row>
    <row r="100" spans="2:6" x14ac:dyDescent="0.15">
      <c r="B100" s="144">
        <v>45027</v>
      </c>
      <c r="C100" s="148">
        <f>SUM('Asset-Normal Portfolio VaR'!H108:J108)</f>
        <v>9797658.8000000007</v>
      </c>
      <c r="D100" s="148">
        <f t="shared" si="2"/>
        <v>9644.4000000022352</v>
      </c>
      <c r="E100" s="149">
        <v>308628.90000000002</v>
      </c>
      <c r="F100" s="145" t="str">
        <f t="shared" si="3"/>
        <v>YES</v>
      </c>
    </row>
    <row r="101" spans="2:6" x14ac:dyDescent="0.15">
      <c r="B101" s="144">
        <v>45028</v>
      </c>
      <c r="C101" s="148">
        <f>SUM('Asset-Normal Portfolio VaR'!H109:J109)</f>
        <v>9805876.4000000004</v>
      </c>
      <c r="D101" s="148">
        <f t="shared" si="2"/>
        <v>8217.5999999996275</v>
      </c>
      <c r="E101" s="149">
        <v>308615.44</v>
      </c>
      <c r="F101" s="145" t="str">
        <f t="shared" si="3"/>
        <v>YES</v>
      </c>
    </row>
    <row r="102" spans="2:6" x14ac:dyDescent="0.15">
      <c r="B102" s="144">
        <v>45029</v>
      </c>
      <c r="C102" s="148">
        <f>SUM('Asset-Normal Portfolio VaR'!H110:J110)</f>
        <v>9846173.120000001</v>
      </c>
      <c r="D102" s="148">
        <f t="shared" si="2"/>
        <v>40296.720000000671</v>
      </c>
      <c r="E102" s="149">
        <v>308389.65999999997</v>
      </c>
      <c r="F102" s="145" t="str">
        <f t="shared" si="3"/>
        <v>YES</v>
      </c>
    </row>
    <row r="103" spans="2:6" x14ac:dyDescent="0.15">
      <c r="B103" s="144">
        <v>45030</v>
      </c>
      <c r="C103" s="148">
        <f>SUM('Asset-Normal Portfolio VaR'!H111:J111)</f>
        <v>9454552.8000000007</v>
      </c>
      <c r="D103" s="148">
        <f t="shared" si="2"/>
        <v>-391620.3200000003</v>
      </c>
      <c r="E103" s="149">
        <v>296472.07</v>
      </c>
      <c r="F103" s="145" t="str">
        <f t="shared" si="3"/>
        <v>NO</v>
      </c>
    </row>
    <row r="104" spans="2:6" x14ac:dyDescent="0.15">
      <c r="B104" s="144">
        <v>45033</v>
      </c>
      <c r="C104" s="148">
        <f>SUM('Asset-Normal Portfolio VaR'!H112:J112)</f>
        <v>9244437.5999999996</v>
      </c>
      <c r="D104" s="148">
        <f t="shared" si="2"/>
        <v>-210115.20000000112</v>
      </c>
      <c r="E104" s="149">
        <v>289549.53000000003</v>
      </c>
      <c r="F104" s="145" t="str">
        <f t="shared" si="3"/>
        <v>YES</v>
      </c>
    </row>
    <row r="105" spans="2:6" x14ac:dyDescent="0.15">
      <c r="B105" s="144">
        <v>45034</v>
      </c>
      <c r="C105" s="148">
        <f>SUM('Asset-Normal Portfolio VaR'!H113:J113)</f>
        <v>9425583.6799999997</v>
      </c>
      <c r="D105" s="148">
        <f t="shared" si="2"/>
        <v>181146.08000000007</v>
      </c>
      <c r="E105" s="149">
        <v>296066.08</v>
      </c>
      <c r="F105" s="145" t="str">
        <f t="shared" si="3"/>
        <v>YES</v>
      </c>
    </row>
    <row r="106" spans="2:6" x14ac:dyDescent="0.15">
      <c r="B106" s="144">
        <v>45035</v>
      </c>
      <c r="C106" s="148">
        <f>SUM('Asset-Normal Portfolio VaR'!H114:J114)</f>
        <v>9497252.8000000007</v>
      </c>
      <c r="D106" s="148">
        <f t="shared" si="2"/>
        <v>71669.120000001043</v>
      </c>
      <c r="E106" s="149">
        <v>298028.40999999997</v>
      </c>
      <c r="F106" s="145" t="str">
        <f t="shared" si="3"/>
        <v>YES</v>
      </c>
    </row>
    <row r="107" spans="2:6" x14ac:dyDescent="0.15">
      <c r="B107" s="144">
        <v>45036</v>
      </c>
      <c r="C107" s="148">
        <f>SUM('Asset-Normal Portfolio VaR'!H115:J115)</f>
        <v>9554229.6000000015</v>
      </c>
      <c r="D107" s="148">
        <f t="shared" si="2"/>
        <v>56976.800000000745</v>
      </c>
      <c r="E107" s="149">
        <v>300322.46999999997</v>
      </c>
      <c r="F107" s="145" t="str">
        <f t="shared" si="3"/>
        <v>YES</v>
      </c>
    </row>
    <row r="108" spans="2:6" x14ac:dyDescent="0.15">
      <c r="B108" s="144">
        <v>45037</v>
      </c>
      <c r="C108" s="148">
        <f>SUM('Asset-Normal Portfolio VaR'!H116:J116)</f>
        <v>9504855.1999999993</v>
      </c>
      <c r="D108" s="148">
        <f t="shared" si="2"/>
        <v>-49374.400000002235</v>
      </c>
      <c r="E108" s="149">
        <v>299160.93</v>
      </c>
      <c r="F108" s="145" t="str">
        <f t="shared" si="3"/>
        <v>YES</v>
      </c>
    </row>
    <row r="109" spans="2:6" x14ac:dyDescent="0.15">
      <c r="B109" s="144">
        <v>45040</v>
      </c>
      <c r="C109" s="148">
        <f>SUM('Asset-Normal Portfolio VaR'!H117:J117)</f>
        <v>9631748.8000000007</v>
      </c>
      <c r="D109" s="148">
        <f t="shared" si="2"/>
        <v>126893.60000000149</v>
      </c>
      <c r="E109" s="149">
        <v>301189.86</v>
      </c>
      <c r="F109" s="145" t="str">
        <f t="shared" si="3"/>
        <v>YES</v>
      </c>
    </row>
    <row r="110" spans="2:6" x14ac:dyDescent="0.15">
      <c r="B110" s="144">
        <v>45041</v>
      </c>
      <c r="C110" s="148">
        <f>SUM('Asset-Normal Portfolio VaR'!H118:J118)</f>
        <v>9832071.1999999993</v>
      </c>
      <c r="D110" s="148">
        <f t="shared" si="2"/>
        <v>200322.39999999851</v>
      </c>
      <c r="E110" s="149">
        <v>304280.93</v>
      </c>
      <c r="F110" s="145" t="str">
        <f t="shared" si="3"/>
        <v>YES</v>
      </c>
    </row>
    <row r="111" spans="2:6" x14ac:dyDescent="0.15">
      <c r="B111" s="144">
        <v>45042</v>
      </c>
      <c r="C111" s="148">
        <f>SUM('Asset-Normal Portfolio VaR'!H119:J119)</f>
        <v>9723169.5999999996</v>
      </c>
      <c r="D111" s="148">
        <f t="shared" si="2"/>
        <v>-108901.59999999963</v>
      </c>
      <c r="E111" s="149">
        <v>302023.65000000002</v>
      </c>
      <c r="F111" s="145" t="str">
        <f t="shared" si="3"/>
        <v>YES</v>
      </c>
    </row>
    <row r="112" spans="2:6" x14ac:dyDescent="0.15">
      <c r="B112" s="144">
        <v>45043</v>
      </c>
      <c r="C112" s="148">
        <f>SUM('Asset-Normal Portfolio VaR'!H120:J120)</f>
        <v>9737063.5999999996</v>
      </c>
      <c r="D112" s="148">
        <f t="shared" si="2"/>
        <v>13894</v>
      </c>
      <c r="E112" s="149">
        <v>301717.76000000001</v>
      </c>
      <c r="F112" s="145" t="str">
        <f t="shared" si="3"/>
        <v>YES</v>
      </c>
    </row>
    <row r="113" spans="2:6" x14ac:dyDescent="0.15">
      <c r="B113" s="144">
        <v>45044</v>
      </c>
      <c r="C113" s="148">
        <f>SUM('Asset-Normal Portfolio VaR'!H121:J121)</f>
        <v>9754582.7199999988</v>
      </c>
      <c r="D113" s="148">
        <f t="shared" si="2"/>
        <v>17519.11999999918</v>
      </c>
      <c r="E113" s="149">
        <v>303184.53000000003</v>
      </c>
      <c r="F113" s="145" t="str">
        <f t="shared" si="3"/>
        <v>YES</v>
      </c>
    </row>
    <row r="114" spans="2:6" x14ac:dyDescent="0.15">
      <c r="B114" s="144">
        <v>45048</v>
      </c>
      <c r="C114" s="148">
        <f>SUM('Asset-Normal Portfolio VaR'!H122:J122)</f>
        <v>9754830.3999999985</v>
      </c>
      <c r="D114" s="148">
        <f t="shared" si="2"/>
        <v>247.67999999970198</v>
      </c>
      <c r="E114" s="149">
        <v>302030.19</v>
      </c>
      <c r="F114" s="145" t="str">
        <f t="shared" si="3"/>
        <v>YES</v>
      </c>
    </row>
    <row r="115" spans="2:6" x14ac:dyDescent="0.15">
      <c r="B115" s="144">
        <v>45049</v>
      </c>
      <c r="C115" s="148">
        <f>SUM('Asset-Normal Portfolio VaR'!H123:J123)</f>
        <v>9800019.1999999993</v>
      </c>
      <c r="D115" s="148">
        <f t="shared" si="2"/>
        <v>45188.800000000745</v>
      </c>
      <c r="E115" s="149">
        <v>304412.09999999998</v>
      </c>
      <c r="F115" s="145" t="str">
        <f t="shared" si="3"/>
        <v>YES</v>
      </c>
    </row>
    <row r="116" spans="2:6" x14ac:dyDescent="0.15">
      <c r="B116" s="144">
        <v>45050</v>
      </c>
      <c r="C116" s="148">
        <f>SUM('Asset-Normal Portfolio VaR'!H124:J124)</f>
        <v>9714467.6000000015</v>
      </c>
      <c r="D116" s="148">
        <f t="shared" si="2"/>
        <v>-85551.599999997765</v>
      </c>
      <c r="E116" s="149">
        <v>301085.76</v>
      </c>
      <c r="F116" s="145" t="str">
        <f t="shared" si="3"/>
        <v>YES</v>
      </c>
    </row>
    <row r="117" spans="2:6" x14ac:dyDescent="0.15">
      <c r="B117" s="144">
        <v>45051</v>
      </c>
      <c r="C117" s="148">
        <f>SUM('Asset-Normal Portfolio VaR'!H125:J125)</f>
        <v>9788295.1999999993</v>
      </c>
      <c r="D117" s="148">
        <f t="shared" si="2"/>
        <v>73827.599999997765</v>
      </c>
      <c r="E117" s="149">
        <v>303556.94</v>
      </c>
      <c r="F117" s="145" t="str">
        <f t="shared" si="3"/>
        <v>YES</v>
      </c>
    </row>
    <row r="118" spans="2:6" x14ac:dyDescent="0.15">
      <c r="B118" s="144">
        <v>45054</v>
      </c>
      <c r="C118" s="148">
        <f>SUM('Asset-Normal Portfolio VaR'!H126:J126)</f>
        <v>9901407.1999999993</v>
      </c>
      <c r="D118" s="148">
        <f t="shared" si="2"/>
        <v>113112</v>
      </c>
      <c r="E118" s="149">
        <v>306535.34999999998</v>
      </c>
      <c r="F118" s="145" t="str">
        <f t="shared" si="3"/>
        <v>YES</v>
      </c>
    </row>
    <row r="119" spans="2:6" x14ac:dyDescent="0.15">
      <c r="B119" s="144">
        <v>45055</v>
      </c>
      <c r="C119" s="148">
        <f>SUM('Asset-Normal Portfolio VaR'!H127:J127)</f>
        <v>9975050.8000000007</v>
      </c>
      <c r="D119" s="148">
        <f t="shared" si="2"/>
        <v>73643.60000000149</v>
      </c>
      <c r="E119" s="149">
        <v>309179</v>
      </c>
      <c r="F119" s="145" t="str">
        <f t="shared" si="3"/>
        <v>YES</v>
      </c>
    </row>
    <row r="120" spans="2:6" x14ac:dyDescent="0.15">
      <c r="B120" s="144">
        <v>45056</v>
      </c>
      <c r="C120" s="148">
        <f>SUM('Asset-Normal Portfolio VaR'!H128:J128)</f>
        <v>9766600</v>
      </c>
      <c r="D120" s="148">
        <f t="shared" si="2"/>
        <v>-208450.80000000075</v>
      </c>
      <c r="E120" s="149">
        <v>302724.36</v>
      </c>
      <c r="F120" s="145" t="str">
        <f t="shared" si="3"/>
        <v>YES</v>
      </c>
    </row>
    <row r="121" spans="2:6" x14ac:dyDescent="0.15">
      <c r="B121" s="144">
        <v>45057</v>
      </c>
      <c r="C121" s="148">
        <f>SUM('Asset-Normal Portfolio VaR'!H129:J129)</f>
        <v>9826526.3999999985</v>
      </c>
      <c r="D121" s="148">
        <f t="shared" si="2"/>
        <v>59926.39999999851</v>
      </c>
      <c r="E121" s="149">
        <v>304415.65999999997</v>
      </c>
      <c r="F121" s="145" t="str">
        <f t="shared" si="3"/>
        <v>YES</v>
      </c>
    </row>
    <row r="122" spans="2:6" x14ac:dyDescent="0.15">
      <c r="B122" s="144">
        <v>45058</v>
      </c>
      <c r="C122" s="148">
        <f>SUM('Asset-Normal Portfolio VaR'!H130:J130)</f>
        <v>9866535.1999999993</v>
      </c>
      <c r="D122" s="148">
        <f t="shared" si="2"/>
        <v>40008.800000000745</v>
      </c>
      <c r="E122" s="149">
        <v>305579.71000000002</v>
      </c>
      <c r="F122" s="145" t="str">
        <f t="shared" si="3"/>
        <v>YES</v>
      </c>
    </row>
    <row r="123" spans="2:6" x14ac:dyDescent="0.15">
      <c r="B123" s="144">
        <v>45061</v>
      </c>
      <c r="C123" s="148">
        <f>SUM('Asset-Normal Portfolio VaR'!H131:J131)</f>
        <v>9851702.4000000004</v>
      </c>
      <c r="D123" s="148">
        <f t="shared" si="2"/>
        <v>-14832.799999998882</v>
      </c>
      <c r="E123" s="149">
        <v>305054.67</v>
      </c>
      <c r="F123" s="145" t="str">
        <f t="shared" si="3"/>
        <v>YES</v>
      </c>
    </row>
    <row r="124" spans="2:6" x14ac:dyDescent="0.15">
      <c r="B124" s="144">
        <v>45062</v>
      </c>
      <c r="C124" s="148">
        <f>SUM('Asset-Normal Portfolio VaR'!H132:J132)</f>
        <v>9829460.8000000007</v>
      </c>
      <c r="D124" s="148">
        <f t="shared" si="2"/>
        <v>-22241.599999999627</v>
      </c>
      <c r="E124" s="149">
        <v>304013.57</v>
      </c>
      <c r="F124" s="145" t="str">
        <f t="shared" si="3"/>
        <v>YES</v>
      </c>
    </row>
    <row r="125" spans="2:6" x14ac:dyDescent="0.15">
      <c r="B125" s="144">
        <v>45063</v>
      </c>
      <c r="C125" s="148">
        <f>SUM('Asset-Normal Portfolio VaR'!H133:J133)</f>
        <v>9764075.1999999993</v>
      </c>
      <c r="D125" s="148">
        <f t="shared" si="2"/>
        <v>-65385.60000000149</v>
      </c>
      <c r="E125" s="149">
        <v>302556.07</v>
      </c>
      <c r="F125" s="145" t="str">
        <f t="shared" si="3"/>
        <v>YES</v>
      </c>
    </row>
    <row r="126" spans="2:6" x14ac:dyDescent="0.15">
      <c r="B126" s="144">
        <v>45065</v>
      </c>
      <c r="C126" s="148">
        <f>SUM('Asset-Normal Portfolio VaR'!H134:J134)</f>
        <v>9868572</v>
      </c>
      <c r="D126" s="148">
        <f t="shared" si="2"/>
        <v>104496.80000000075</v>
      </c>
      <c r="E126" s="149">
        <v>306954.83</v>
      </c>
      <c r="F126" s="145" t="str">
        <f t="shared" si="3"/>
        <v>YES</v>
      </c>
    </row>
    <row r="127" spans="2:6" x14ac:dyDescent="0.15">
      <c r="B127" s="144">
        <v>45068</v>
      </c>
      <c r="C127" s="148">
        <f>SUM('Asset-Normal Portfolio VaR'!H135:J135)</f>
        <v>9910523.1999999993</v>
      </c>
      <c r="D127" s="148">
        <f t="shared" si="2"/>
        <v>41951.199999999255</v>
      </c>
      <c r="E127" s="149">
        <v>306772.28000000003</v>
      </c>
      <c r="F127" s="145" t="str">
        <f t="shared" si="3"/>
        <v>YES</v>
      </c>
    </row>
    <row r="128" spans="2:6" x14ac:dyDescent="0.15">
      <c r="B128" s="144">
        <v>45069</v>
      </c>
      <c r="C128" s="148">
        <f>SUM('Asset-Normal Portfolio VaR'!H136:J136)</f>
        <v>9961318.8000000007</v>
      </c>
      <c r="D128" s="148">
        <f t="shared" si="2"/>
        <v>50795.60000000149</v>
      </c>
      <c r="E128" s="149">
        <v>308445.51</v>
      </c>
      <c r="F128" s="145" t="str">
        <f t="shared" si="3"/>
        <v>YES</v>
      </c>
    </row>
    <row r="129" spans="2:6" x14ac:dyDescent="0.15">
      <c r="B129" s="144">
        <v>45070</v>
      </c>
      <c r="C129" s="148">
        <f>SUM('Asset-Normal Portfolio VaR'!H137:J137)</f>
        <v>9820437.6000000015</v>
      </c>
      <c r="D129" s="148">
        <f t="shared" si="2"/>
        <v>-140881.19999999925</v>
      </c>
      <c r="E129" s="149">
        <v>304016.28999999998</v>
      </c>
      <c r="F129" s="145" t="str">
        <f t="shared" si="3"/>
        <v>YES</v>
      </c>
    </row>
    <row r="130" spans="2:6" x14ac:dyDescent="0.15">
      <c r="B130" s="144">
        <v>45071</v>
      </c>
      <c r="C130" s="148">
        <f>SUM('Asset-Normal Portfolio VaR'!H138:J138)</f>
        <v>9683559.1999999993</v>
      </c>
      <c r="D130" s="148">
        <f t="shared" si="2"/>
        <v>-136878.40000000224</v>
      </c>
      <c r="E130" s="149">
        <v>301183.44</v>
      </c>
      <c r="F130" s="145" t="str">
        <f t="shared" si="3"/>
        <v>YES</v>
      </c>
    </row>
    <row r="131" spans="2:6" x14ac:dyDescent="0.15">
      <c r="B131" s="144">
        <v>45072</v>
      </c>
      <c r="C131" s="148">
        <f>SUM('Asset-Normal Portfolio VaR'!H139:J139)</f>
        <v>9773455.1999999993</v>
      </c>
      <c r="D131" s="148">
        <f t="shared" si="2"/>
        <v>89896</v>
      </c>
      <c r="E131" s="149">
        <v>304284.68</v>
      </c>
      <c r="F131" s="145" t="str">
        <f t="shared" si="3"/>
        <v>YES</v>
      </c>
    </row>
    <row r="132" spans="2:6" x14ac:dyDescent="0.15">
      <c r="B132" s="144">
        <v>45076</v>
      </c>
      <c r="C132" s="148">
        <f>SUM('Asset-Normal Portfolio VaR'!H140:J140)</f>
        <v>9785148</v>
      </c>
      <c r="D132" s="148">
        <f t="shared" si="2"/>
        <v>11692.800000000745</v>
      </c>
      <c r="E132" s="149">
        <v>303799.37</v>
      </c>
      <c r="F132" s="145" t="str">
        <f t="shared" si="3"/>
        <v>YES</v>
      </c>
    </row>
    <row r="133" spans="2:6" x14ac:dyDescent="0.15">
      <c r="B133" s="144">
        <v>45077</v>
      </c>
      <c r="C133" s="148">
        <f>SUM('Asset-Normal Portfolio VaR'!H141:J141)</f>
        <v>9757164</v>
      </c>
      <c r="D133" s="148">
        <f t="shared" si="2"/>
        <v>-27984</v>
      </c>
      <c r="E133" s="149">
        <v>302368.14</v>
      </c>
      <c r="F133" s="145" t="str">
        <f t="shared" si="3"/>
        <v>YES</v>
      </c>
    </row>
    <row r="134" spans="2:6" x14ac:dyDescent="0.15">
      <c r="B134" s="144">
        <v>45078</v>
      </c>
      <c r="C134" s="148">
        <f>SUM('Asset-Normal Portfolio VaR'!H142:J142)</f>
        <v>9908204.8000000007</v>
      </c>
      <c r="D134" s="148">
        <f t="shared" si="2"/>
        <v>151040.80000000075</v>
      </c>
      <c r="E134" s="149">
        <v>306924.52</v>
      </c>
      <c r="F134" s="145" t="str">
        <f t="shared" si="3"/>
        <v>YES</v>
      </c>
    </row>
    <row r="135" spans="2:6" x14ac:dyDescent="0.15">
      <c r="B135" s="144">
        <v>45079</v>
      </c>
      <c r="C135" s="148">
        <f>SUM('Asset-Normal Portfolio VaR'!H143:J143)</f>
        <v>10012333.600000001</v>
      </c>
      <c r="D135" s="148">
        <f t="shared" si="2"/>
        <v>104128.80000000075</v>
      </c>
      <c r="E135" s="149">
        <v>309436.32</v>
      </c>
      <c r="F135" s="145" t="str">
        <f t="shared" si="3"/>
        <v>YES</v>
      </c>
    </row>
    <row r="136" spans="2:6" x14ac:dyDescent="0.15">
      <c r="B136" s="144">
        <v>45082</v>
      </c>
      <c r="C136" s="148">
        <f>SUM('Asset-Normal Portfolio VaR'!H144:J144)</f>
        <v>10049115.199999999</v>
      </c>
      <c r="D136" s="148">
        <f t="shared" ref="D136:D199" si="4">C136-C135</f>
        <v>36781.599999997765</v>
      </c>
      <c r="E136" s="149">
        <v>308792.26</v>
      </c>
      <c r="F136" s="145" t="str">
        <f t="shared" ref="F136:F199" si="5">IF(-(D136)&lt;E136,"YES","NO")</f>
        <v>YES</v>
      </c>
    </row>
    <row r="137" spans="2:6" x14ac:dyDescent="0.15">
      <c r="B137" s="144">
        <v>45083</v>
      </c>
      <c r="C137" s="148">
        <f>SUM('Asset-Normal Portfolio VaR'!H145:J145)</f>
        <v>10059530.399999999</v>
      </c>
      <c r="D137" s="148">
        <f t="shared" si="4"/>
        <v>10415.199999999255</v>
      </c>
      <c r="E137" s="149">
        <v>309276.65999999997</v>
      </c>
      <c r="F137" s="145" t="str">
        <f t="shared" si="5"/>
        <v>YES</v>
      </c>
    </row>
    <row r="138" spans="2:6" x14ac:dyDescent="0.15">
      <c r="B138" s="144">
        <v>45084</v>
      </c>
      <c r="C138" s="148">
        <f>SUM('Asset-Normal Portfolio VaR'!H146:J146)</f>
        <v>9939790.8000000007</v>
      </c>
      <c r="D138" s="148">
        <f t="shared" si="4"/>
        <v>-119739.59999999776</v>
      </c>
      <c r="E138" s="149">
        <v>305496.89</v>
      </c>
      <c r="F138" s="145" t="str">
        <f t="shared" si="5"/>
        <v>YES</v>
      </c>
    </row>
    <row r="139" spans="2:6" x14ac:dyDescent="0.15">
      <c r="B139" s="144">
        <v>45085</v>
      </c>
      <c r="C139" s="148">
        <f>SUM('Asset-Normal Portfolio VaR'!H147:J147)</f>
        <v>9921156.8000000007</v>
      </c>
      <c r="D139" s="148">
        <f t="shared" si="4"/>
        <v>-18634</v>
      </c>
      <c r="E139" s="149">
        <v>303259.81</v>
      </c>
      <c r="F139" s="145" t="str">
        <f t="shared" si="5"/>
        <v>YES</v>
      </c>
    </row>
    <row r="140" spans="2:6" x14ac:dyDescent="0.15">
      <c r="B140" s="144">
        <v>45086</v>
      </c>
      <c r="C140" s="148">
        <f>SUM('Asset-Normal Portfolio VaR'!H148:J148)</f>
        <v>9791992</v>
      </c>
      <c r="D140" s="148">
        <f t="shared" si="4"/>
        <v>-129164.80000000075</v>
      </c>
      <c r="E140" s="149">
        <v>299484.01</v>
      </c>
      <c r="F140" s="145" t="str">
        <f t="shared" si="5"/>
        <v>YES</v>
      </c>
    </row>
    <row r="141" spans="2:6" x14ac:dyDescent="0.15">
      <c r="B141" s="144">
        <v>45089</v>
      </c>
      <c r="C141" s="148">
        <f>SUM('Asset-Normal Portfolio VaR'!H149:J149)</f>
        <v>9859593.5999999996</v>
      </c>
      <c r="D141" s="148">
        <f t="shared" si="4"/>
        <v>67601.599999999627</v>
      </c>
      <c r="E141" s="149">
        <v>300907.02</v>
      </c>
      <c r="F141" s="145" t="str">
        <f t="shared" si="5"/>
        <v>YES</v>
      </c>
    </row>
    <row r="142" spans="2:6" x14ac:dyDescent="0.15">
      <c r="B142" s="144">
        <v>45090</v>
      </c>
      <c r="C142" s="148">
        <f>SUM('Asset-Normal Portfolio VaR'!H150:J150)</f>
        <v>9816344</v>
      </c>
      <c r="D142" s="148">
        <f t="shared" si="4"/>
        <v>-43249.599999999627</v>
      </c>
      <c r="E142" s="149">
        <v>300040.78000000003</v>
      </c>
      <c r="F142" s="145" t="str">
        <f t="shared" si="5"/>
        <v>YES</v>
      </c>
    </row>
    <row r="143" spans="2:6" x14ac:dyDescent="0.15">
      <c r="B143" s="144">
        <v>45091</v>
      </c>
      <c r="C143" s="148">
        <f>SUM('Asset-Normal Portfolio VaR'!H151:J151)</f>
        <v>9794922.7199999988</v>
      </c>
      <c r="D143" s="148">
        <f t="shared" si="4"/>
        <v>-21421.280000001192</v>
      </c>
      <c r="E143" s="149">
        <v>299623.67</v>
      </c>
      <c r="F143" s="145" t="str">
        <f t="shared" si="5"/>
        <v>YES</v>
      </c>
    </row>
    <row r="144" spans="2:6" x14ac:dyDescent="0.15">
      <c r="B144" s="144">
        <v>45092</v>
      </c>
      <c r="C144" s="148">
        <f>SUM('Asset-Normal Portfolio VaR'!H152:J152)</f>
        <v>9792756.8000000007</v>
      </c>
      <c r="D144" s="148">
        <f t="shared" si="4"/>
        <v>-2165.9199999980628</v>
      </c>
      <c r="E144" s="149">
        <v>299899.73</v>
      </c>
      <c r="F144" s="145" t="str">
        <f t="shared" si="5"/>
        <v>YES</v>
      </c>
    </row>
    <row r="145" spans="2:6" x14ac:dyDescent="0.15">
      <c r="B145" s="144">
        <v>45093</v>
      </c>
      <c r="C145" s="148">
        <f>SUM('Asset-Normal Portfolio VaR'!H153:J153)</f>
        <v>9822328.7999999989</v>
      </c>
      <c r="D145" s="148">
        <f t="shared" si="4"/>
        <v>29571.999999998137</v>
      </c>
      <c r="E145" s="149">
        <v>300528.33</v>
      </c>
      <c r="F145" s="145" t="str">
        <f t="shared" si="5"/>
        <v>YES</v>
      </c>
    </row>
    <row r="146" spans="2:6" x14ac:dyDescent="0.15">
      <c r="B146" s="144">
        <v>45097</v>
      </c>
      <c r="C146" s="148">
        <f>SUM('Asset-Normal Portfolio VaR'!H154:J154)</f>
        <v>9788146.3999999985</v>
      </c>
      <c r="D146" s="148">
        <f t="shared" si="4"/>
        <v>-34182.400000000373</v>
      </c>
      <c r="E146" s="149">
        <v>298988.64</v>
      </c>
      <c r="F146" s="145" t="str">
        <f t="shared" si="5"/>
        <v>YES</v>
      </c>
    </row>
    <row r="147" spans="2:6" x14ac:dyDescent="0.15">
      <c r="B147" s="144">
        <v>45098</v>
      </c>
      <c r="C147" s="148">
        <f>SUM('Asset-Normal Portfolio VaR'!H155:J155)</f>
        <v>9727330.3999999985</v>
      </c>
      <c r="D147" s="148">
        <f t="shared" si="4"/>
        <v>-60816</v>
      </c>
      <c r="E147" s="149">
        <v>297799.27</v>
      </c>
      <c r="F147" s="145" t="str">
        <f t="shared" si="5"/>
        <v>YES</v>
      </c>
    </row>
    <row r="148" spans="2:6" x14ac:dyDescent="0.15">
      <c r="B148" s="144">
        <v>45099</v>
      </c>
      <c r="C148" s="148">
        <f>SUM('Asset-Normal Portfolio VaR'!H156:J156)</f>
        <v>9723652</v>
      </c>
      <c r="D148" s="148">
        <f t="shared" si="4"/>
        <v>-3678.3999999985099</v>
      </c>
      <c r="E148" s="149">
        <v>298246.09999999998</v>
      </c>
      <c r="F148" s="145" t="str">
        <f t="shared" si="5"/>
        <v>YES</v>
      </c>
    </row>
    <row r="149" spans="2:6" x14ac:dyDescent="0.15">
      <c r="B149" s="144">
        <v>45100</v>
      </c>
      <c r="C149" s="148">
        <f>SUM('Asset-Normal Portfolio VaR'!H157:J157)</f>
        <v>9808020.8000000007</v>
      </c>
      <c r="D149" s="148">
        <f t="shared" si="4"/>
        <v>84368.800000000745</v>
      </c>
      <c r="E149" s="149">
        <v>300727.12</v>
      </c>
      <c r="F149" s="145" t="str">
        <f t="shared" si="5"/>
        <v>YES</v>
      </c>
    </row>
    <row r="150" spans="2:6" x14ac:dyDescent="0.15">
      <c r="B150" s="144">
        <v>45103</v>
      </c>
      <c r="C150" s="148">
        <f>SUM('Asset-Normal Portfolio VaR'!H158:J158)</f>
        <v>9665013.120000001</v>
      </c>
      <c r="D150" s="148">
        <f t="shared" si="4"/>
        <v>-143007.6799999997</v>
      </c>
      <c r="E150" s="149">
        <v>297485.40000000002</v>
      </c>
      <c r="F150" s="145" t="str">
        <f t="shared" si="5"/>
        <v>YES</v>
      </c>
    </row>
    <row r="151" spans="2:6" x14ac:dyDescent="0.15">
      <c r="B151" s="144">
        <v>45104</v>
      </c>
      <c r="C151" s="148">
        <f>SUM('Asset-Normal Portfolio VaR'!H159:J159)</f>
        <v>9749448.3200000003</v>
      </c>
      <c r="D151" s="148">
        <f t="shared" si="4"/>
        <v>84435.199999999255</v>
      </c>
      <c r="E151" s="149">
        <v>300331.09000000003</v>
      </c>
      <c r="F151" s="145" t="str">
        <f t="shared" si="5"/>
        <v>YES</v>
      </c>
    </row>
    <row r="152" spans="2:6" x14ac:dyDescent="0.15">
      <c r="B152" s="144">
        <v>45105</v>
      </c>
      <c r="C152" s="148">
        <f>SUM('Asset-Normal Portfolio VaR'!H160:J160)</f>
        <v>9738842.3999999985</v>
      </c>
      <c r="D152" s="148">
        <f t="shared" si="4"/>
        <v>-10605.920000001788</v>
      </c>
      <c r="E152" s="149">
        <v>299458.53000000003</v>
      </c>
      <c r="F152" s="145" t="str">
        <f t="shared" si="5"/>
        <v>YES</v>
      </c>
    </row>
    <row r="153" spans="2:6" x14ac:dyDescent="0.15">
      <c r="B153" s="144">
        <v>45106</v>
      </c>
      <c r="C153" s="148">
        <f>SUM('Asset-Normal Portfolio VaR'!H161:J161)</f>
        <v>9830936</v>
      </c>
      <c r="D153" s="148">
        <f t="shared" si="4"/>
        <v>92093.60000000149</v>
      </c>
      <c r="E153" s="149">
        <v>301689.15000000002</v>
      </c>
      <c r="F153" s="145" t="str">
        <f t="shared" si="5"/>
        <v>YES</v>
      </c>
    </row>
    <row r="154" spans="2:6" x14ac:dyDescent="0.15">
      <c r="B154" s="144">
        <v>45107</v>
      </c>
      <c r="C154" s="148">
        <f>SUM('Asset-Normal Portfolio VaR'!H162:J162)</f>
        <v>9898902.4000000004</v>
      </c>
      <c r="D154" s="148">
        <f t="shared" si="4"/>
        <v>67966.400000000373</v>
      </c>
      <c r="E154" s="149">
        <v>303442.64</v>
      </c>
      <c r="F154" s="145" t="str">
        <f t="shared" si="5"/>
        <v>YES</v>
      </c>
    </row>
    <row r="155" spans="2:6" x14ac:dyDescent="0.15">
      <c r="B155" s="144">
        <v>45110</v>
      </c>
      <c r="C155" s="148">
        <f>SUM('Asset-Normal Portfolio VaR'!H163:J163)</f>
        <v>9810400</v>
      </c>
      <c r="D155" s="148">
        <f t="shared" si="4"/>
        <v>-88502.400000000373</v>
      </c>
      <c r="E155" s="149">
        <v>302444.28999999998</v>
      </c>
      <c r="F155" s="145" t="str">
        <f t="shared" si="5"/>
        <v>YES</v>
      </c>
    </row>
    <row r="156" spans="2:6" x14ac:dyDescent="0.15">
      <c r="B156" s="144">
        <v>45112</v>
      </c>
      <c r="C156" s="148">
        <f>SUM('Asset-Normal Portfolio VaR'!H164:J164)</f>
        <v>9731846</v>
      </c>
      <c r="D156" s="148">
        <f t="shared" si="4"/>
        <v>-78554</v>
      </c>
      <c r="E156" s="149">
        <v>298688.78000000003</v>
      </c>
      <c r="F156" s="145" t="str">
        <f t="shared" si="5"/>
        <v>YES</v>
      </c>
    </row>
    <row r="157" spans="2:6" x14ac:dyDescent="0.15">
      <c r="B157" s="144">
        <v>45113</v>
      </c>
      <c r="C157" s="148">
        <f>SUM('Asset-Normal Portfolio VaR'!H165:J165)</f>
        <v>9541034.0800000001</v>
      </c>
      <c r="D157" s="148">
        <f t="shared" si="4"/>
        <v>-190811.91999999993</v>
      </c>
      <c r="E157" s="149">
        <v>293358.52</v>
      </c>
      <c r="F157" s="145" t="str">
        <f t="shared" si="5"/>
        <v>YES</v>
      </c>
    </row>
    <row r="158" spans="2:6" x14ac:dyDescent="0.15">
      <c r="B158" s="144">
        <v>45114</v>
      </c>
      <c r="C158" s="148">
        <f>SUM('Asset-Normal Portfolio VaR'!H166:J166)</f>
        <v>9517161.5999999996</v>
      </c>
      <c r="D158" s="148">
        <f t="shared" si="4"/>
        <v>-23872.480000000447</v>
      </c>
      <c r="E158" s="149">
        <v>294573.23</v>
      </c>
      <c r="F158" s="145" t="str">
        <f t="shared" si="5"/>
        <v>YES</v>
      </c>
    </row>
    <row r="159" spans="2:6" x14ac:dyDescent="0.15">
      <c r="B159" s="144">
        <v>45117</v>
      </c>
      <c r="C159" s="148">
        <f>SUM('Asset-Normal Portfolio VaR'!H167:J167)</f>
        <v>9538728</v>
      </c>
      <c r="D159" s="148">
        <f t="shared" si="4"/>
        <v>21566.400000000373</v>
      </c>
      <c r="E159" s="149">
        <v>295015.11</v>
      </c>
      <c r="F159" s="145" t="str">
        <f t="shared" si="5"/>
        <v>YES</v>
      </c>
    </row>
    <row r="160" spans="2:6" x14ac:dyDescent="0.15">
      <c r="B160" s="144">
        <v>45118</v>
      </c>
      <c r="C160" s="148">
        <f>SUM('Asset-Normal Portfolio VaR'!H168:J168)</f>
        <v>9577004.8000000007</v>
      </c>
      <c r="D160" s="148">
        <f t="shared" si="4"/>
        <v>38276.800000000745</v>
      </c>
      <c r="E160" s="149">
        <v>296083.68</v>
      </c>
      <c r="F160" s="145" t="str">
        <f t="shared" si="5"/>
        <v>YES</v>
      </c>
    </row>
    <row r="161" spans="2:6" x14ac:dyDescent="0.15">
      <c r="B161" s="144">
        <v>45119</v>
      </c>
      <c r="C161" s="148">
        <f>SUM('Asset-Normal Portfolio VaR'!H169:J169)</f>
        <v>9640618.8000000007</v>
      </c>
      <c r="D161" s="148">
        <f t="shared" si="4"/>
        <v>63614</v>
      </c>
      <c r="E161" s="149">
        <v>298451.05</v>
      </c>
      <c r="F161" s="145" t="str">
        <f t="shared" si="5"/>
        <v>YES</v>
      </c>
    </row>
    <row r="162" spans="2:6" x14ac:dyDescent="0.15">
      <c r="B162" s="144">
        <v>45120</v>
      </c>
      <c r="C162" s="148">
        <f>SUM('Asset-Normal Portfolio VaR'!H170:J170)</f>
        <v>9605056.4000000004</v>
      </c>
      <c r="D162" s="148">
        <f t="shared" si="4"/>
        <v>-35562.400000000373</v>
      </c>
      <c r="E162" s="149">
        <v>298147.78000000003</v>
      </c>
      <c r="F162" s="145" t="str">
        <f t="shared" si="5"/>
        <v>YES</v>
      </c>
    </row>
    <row r="163" spans="2:6" x14ac:dyDescent="0.15">
      <c r="B163" s="144">
        <v>45121</v>
      </c>
      <c r="C163" s="148">
        <f>SUM('Asset-Normal Portfolio VaR'!H171:J171)</f>
        <v>9595752.8000000007</v>
      </c>
      <c r="D163" s="148">
        <f t="shared" si="4"/>
        <v>-9303.5999999996275</v>
      </c>
      <c r="E163" s="149">
        <v>297502.32</v>
      </c>
      <c r="F163" s="145" t="str">
        <f t="shared" si="5"/>
        <v>YES</v>
      </c>
    </row>
    <row r="164" spans="2:6" x14ac:dyDescent="0.15">
      <c r="B164" s="144">
        <v>45124</v>
      </c>
      <c r="C164" s="148">
        <f>SUM('Asset-Normal Portfolio VaR'!H172:J172)</f>
        <v>9623319.6799999997</v>
      </c>
      <c r="D164" s="148">
        <f t="shared" si="4"/>
        <v>27566.879999998957</v>
      </c>
      <c r="E164" s="149">
        <v>298064.58</v>
      </c>
      <c r="F164" s="145" t="str">
        <f t="shared" si="5"/>
        <v>YES</v>
      </c>
    </row>
    <row r="165" spans="2:6" x14ac:dyDescent="0.15">
      <c r="B165" s="144">
        <v>45125</v>
      </c>
      <c r="C165" s="148">
        <f>SUM('Asset-Normal Portfolio VaR'!H173:J173)</f>
        <v>9976263.5999999996</v>
      </c>
      <c r="D165" s="148">
        <f t="shared" si="4"/>
        <v>352943.91999999993</v>
      </c>
      <c r="E165" s="149">
        <v>304612.23</v>
      </c>
      <c r="F165" s="145" t="str">
        <f t="shared" si="5"/>
        <v>YES</v>
      </c>
    </row>
    <row r="166" spans="2:6" x14ac:dyDescent="0.15">
      <c r="B166" s="144">
        <v>45126</v>
      </c>
      <c r="C166" s="148">
        <f>SUM('Asset-Normal Portfolio VaR'!H174:J174)</f>
        <v>9971687.1999999993</v>
      </c>
      <c r="D166" s="148">
        <f t="shared" si="4"/>
        <v>-4576.4000000003725</v>
      </c>
      <c r="E166" s="149">
        <v>304669.59999999998</v>
      </c>
      <c r="F166" s="145" t="str">
        <f t="shared" si="5"/>
        <v>YES</v>
      </c>
    </row>
    <row r="167" spans="2:6" x14ac:dyDescent="0.15">
      <c r="B167" s="144">
        <v>45127</v>
      </c>
      <c r="C167" s="148">
        <f>SUM('Asset-Normal Portfolio VaR'!H175:J175)</f>
        <v>10252134</v>
      </c>
      <c r="D167" s="148">
        <f t="shared" si="4"/>
        <v>280446.80000000075</v>
      </c>
      <c r="E167" s="149">
        <v>310870.27</v>
      </c>
      <c r="F167" s="145" t="str">
        <f t="shared" si="5"/>
        <v>YES</v>
      </c>
    </row>
    <row r="168" spans="2:6" x14ac:dyDescent="0.15">
      <c r="B168" s="144">
        <v>45128</v>
      </c>
      <c r="C168" s="148">
        <f>SUM('Asset-Normal Portfolio VaR'!H176:J176)</f>
        <v>10301797.92</v>
      </c>
      <c r="D168" s="148">
        <f t="shared" si="4"/>
        <v>49663.919999999925</v>
      </c>
      <c r="E168" s="149">
        <v>312589.31</v>
      </c>
      <c r="F168" s="145" t="str">
        <f t="shared" si="5"/>
        <v>YES</v>
      </c>
    </row>
    <row r="169" spans="2:6" x14ac:dyDescent="0.15">
      <c r="B169" s="144">
        <v>45131</v>
      </c>
      <c r="C169" s="148">
        <f>SUM('Asset-Normal Portfolio VaR'!H177:J177)</f>
        <v>10282361.600000001</v>
      </c>
      <c r="D169" s="148">
        <f t="shared" si="4"/>
        <v>-19436.319999998435</v>
      </c>
      <c r="E169" s="149">
        <v>312286.99</v>
      </c>
      <c r="F169" s="145" t="str">
        <f t="shared" si="5"/>
        <v>YES</v>
      </c>
    </row>
    <row r="170" spans="2:6" x14ac:dyDescent="0.15">
      <c r="B170" s="144">
        <v>45132</v>
      </c>
      <c r="C170" s="148">
        <f>SUM('Asset-Normal Portfolio VaR'!H178:J178)</f>
        <v>10292286</v>
      </c>
      <c r="D170" s="148">
        <f t="shared" si="4"/>
        <v>9924.3999999985099</v>
      </c>
      <c r="E170" s="149">
        <v>312802.3</v>
      </c>
      <c r="F170" s="145" t="str">
        <f t="shared" si="5"/>
        <v>YES</v>
      </c>
    </row>
    <row r="171" spans="2:6" x14ac:dyDescent="0.15">
      <c r="B171" s="144">
        <v>45133</v>
      </c>
      <c r="C171" s="148">
        <f>SUM('Asset-Normal Portfolio VaR'!H179:J179)</f>
        <v>10187988</v>
      </c>
      <c r="D171" s="148">
        <f t="shared" si="4"/>
        <v>-104298</v>
      </c>
      <c r="E171" s="149">
        <v>311132.28999999998</v>
      </c>
      <c r="F171" s="145" t="str">
        <f t="shared" si="5"/>
        <v>YES</v>
      </c>
    </row>
    <row r="172" spans="2:6" x14ac:dyDescent="0.15">
      <c r="B172" s="144">
        <v>45134</v>
      </c>
      <c r="C172" s="148">
        <f>SUM('Asset-Normal Portfolio VaR'!H180:J180)</f>
        <v>10177569.6</v>
      </c>
      <c r="D172" s="148">
        <f t="shared" si="4"/>
        <v>-10418.400000000373</v>
      </c>
      <c r="E172" s="149">
        <v>311873.8</v>
      </c>
      <c r="F172" s="145" t="str">
        <f t="shared" si="5"/>
        <v>YES</v>
      </c>
    </row>
    <row r="173" spans="2:6" x14ac:dyDescent="0.15">
      <c r="B173" s="144">
        <v>45135</v>
      </c>
      <c r="C173" s="148">
        <f>SUM('Asset-Normal Portfolio VaR'!H181:J181)</f>
        <v>10160258.399999999</v>
      </c>
      <c r="D173" s="148">
        <f t="shared" si="4"/>
        <v>-17311.200000001118</v>
      </c>
      <c r="E173" s="149">
        <v>311369.3</v>
      </c>
      <c r="F173" s="145" t="str">
        <f t="shared" si="5"/>
        <v>YES</v>
      </c>
    </row>
    <row r="174" spans="2:6" x14ac:dyDescent="0.15">
      <c r="B174" s="144">
        <v>45138</v>
      </c>
      <c r="C174" s="148">
        <f>SUM('Asset-Normal Portfolio VaR'!H182:J182)</f>
        <v>10061833.120000001</v>
      </c>
      <c r="D174" s="148">
        <f t="shared" si="4"/>
        <v>-98425.279999997467</v>
      </c>
      <c r="E174" s="149">
        <v>306889.28999999998</v>
      </c>
      <c r="F174" s="145" t="str">
        <f t="shared" si="5"/>
        <v>YES</v>
      </c>
    </row>
    <row r="175" spans="2:6" x14ac:dyDescent="0.15">
      <c r="B175" s="144">
        <v>45140</v>
      </c>
      <c r="C175" s="148">
        <f>SUM('Asset-Normal Portfolio VaR'!H183:J183)</f>
        <v>9866128.8000000007</v>
      </c>
      <c r="D175" s="148">
        <f t="shared" si="4"/>
        <v>-195704.3200000003</v>
      </c>
      <c r="E175" s="149">
        <v>301314.5</v>
      </c>
      <c r="F175" s="145" t="str">
        <f t="shared" si="5"/>
        <v>YES</v>
      </c>
    </row>
    <row r="176" spans="2:6" x14ac:dyDescent="0.15">
      <c r="B176" s="144">
        <v>45141</v>
      </c>
      <c r="C176" s="148">
        <f>SUM('Asset-Normal Portfolio VaR'!H184:J184)</f>
        <v>9829028.3999999985</v>
      </c>
      <c r="D176" s="148">
        <f t="shared" si="4"/>
        <v>-37100.400000002235</v>
      </c>
      <c r="E176" s="149">
        <v>300447.05</v>
      </c>
      <c r="F176" s="145" t="str">
        <f t="shared" si="5"/>
        <v>YES</v>
      </c>
    </row>
    <row r="177" spans="2:6" x14ac:dyDescent="0.15">
      <c r="B177" s="144">
        <v>45142</v>
      </c>
      <c r="C177" s="148">
        <f>SUM('Asset-Normal Portfolio VaR'!H185:J185)</f>
        <v>9766386.4000000022</v>
      </c>
      <c r="D177" s="148">
        <f t="shared" si="4"/>
        <v>-62641.999999996275</v>
      </c>
      <c r="E177" s="149">
        <v>297468.43</v>
      </c>
      <c r="F177" s="145" t="str">
        <f t="shared" si="5"/>
        <v>YES</v>
      </c>
    </row>
    <row r="178" spans="2:6" x14ac:dyDescent="0.15">
      <c r="B178" s="144">
        <v>45145</v>
      </c>
      <c r="C178" s="148">
        <f>SUM('Asset-Normal Portfolio VaR'!H186:J186)</f>
        <v>9802728.8000000007</v>
      </c>
      <c r="D178" s="148">
        <f t="shared" si="4"/>
        <v>36342.39999999851</v>
      </c>
      <c r="E178" s="149">
        <v>297935.59999999998</v>
      </c>
      <c r="F178" s="145" t="str">
        <f t="shared" si="5"/>
        <v>YES</v>
      </c>
    </row>
    <row r="179" spans="2:6" x14ac:dyDescent="0.15">
      <c r="B179" s="144">
        <v>45146</v>
      </c>
      <c r="C179" s="148">
        <f>SUM('Asset-Normal Portfolio VaR'!H187:J187)</f>
        <v>9824986.0800000001</v>
      </c>
      <c r="D179" s="148">
        <f t="shared" si="4"/>
        <v>22257.279999999329</v>
      </c>
      <c r="E179" s="149">
        <v>298248.67</v>
      </c>
      <c r="F179" s="145" t="str">
        <f t="shared" si="5"/>
        <v>YES</v>
      </c>
    </row>
    <row r="180" spans="2:6" x14ac:dyDescent="0.15">
      <c r="B180" s="144">
        <v>45147</v>
      </c>
      <c r="C180" s="148">
        <f>SUM('Asset-Normal Portfolio VaR'!H188:J188)</f>
        <v>9858303.5999999996</v>
      </c>
      <c r="D180" s="148">
        <f t="shared" si="4"/>
        <v>33317.519999999553</v>
      </c>
      <c r="E180" s="149">
        <v>298770.89</v>
      </c>
      <c r="F180" s="145" t="str">
        <f t="shared" si="5"/>
        <v>YES</v>
      </c>
    </row>
    <row r="181" spans="2:6" x14ac:dyDescent="0.15">
      <c r="B181" s="144">
        <v>45148</v>
      </c>
      <c r="C181" s="148">
        <f>SUM('Asset-Normal Portfolio VaR'!H189:J189)</f>
        <v>9846080</v>
      </c>
      <c r="D181" s="148">
        <f t="shared" si="4"/>
        <v>-12223.599999999627</v>
      </c>
      <c r="E181" s="149">
        <v>299067.05</v>
      </c>
      <c r="F181" s="145" t="str">
        <f t="shared" si="5"/>
        <v>YES</v>
      </c>
    </row>
    <row r="182" spans="2:6" x14ac:dyDescent="0.15">
      <c r="B182" s="144">
        <v>45149</v>
      </c>
      <c r="C182" s="148">
        <f>SUM('Asset-Normal Portfolio VaR'!H190:J190)</f>
        <v>9723444.8000000007</v>
      </c>
      <c r="D182" s="148">
        <f t="shared" si="4"/>
        <v>-122635.19999999925</v>
      </c>
      <c r="E182" s="149">
        <v>294205.34000000003</v>
      </c>
      <c r="F182" s="145" t="str">
        <f t="shared" si="5"/>
        <v>YES</v>
      </c>
    </row>
    <row r="183" spans="2:6" x14ac:dyDescent="0.15">
      <c r="B183" s="144">
        <v>45152</v>
      </c>
      <c r="C183" s="148">
        <f>SUM('Asset-Normal Portfolio VaR'!H191:J191)</f>
        <v>9748060</v>
      </c>
      <c r="D183" s="148">
        <f t="shared" si="4"/>
        <v>24615.199999999255</v>
      </c>
      <c r="E183" s="149">
        <v>295167.83</v>
      </c>
      <c r="F183" s="145" t="str">
        <f t="shared" si="5"/>
        <v>YES</v>
      </c>
    </row>
    <row r="184" spans="2:6" x14ac:dyDescent="0.15">
      <c r="B184" s="144">
        <v>45153</v>
      </c>
      <c r="C184" s="148">
        <f>SUM('Asset-Normal Portfolio VaR'!H192:J192)</f>
        <v>9688941.5999999996</v>
      </c>
      <c r="D184" s="148">
        <f t="shared" si="4"/>
        <v>-59118.400000000373</v>
      </c>
      <c r="E184" s="149">
        <v>292840.32000000001</v>
      </c>
      <c r="F184" s="145" t="str">
        <f t="shared" si="5"/>
        <v>YES</v>
      </c>
    </row>
    <row r="185" spans="2:6" x14ac:dyDescent="0.15">
      <c r="B185" s="144">
        <v>45154</v>
      </c>
      <c r="C185" s="148">
        <f>SUM('Asset-Normal Portfolio VaR'!H193:J193)</f>
        <v>9612325.6000000015</v>
      </c>
      <c r="D185" s="148">
        <f t="shared" si="4"/>
        <v>-76615.999999998137</v>
      </c>
      <c r="E185" s="149">
        <v>291527.96999999997</v>
      </c>
      <c r="F185" s="145" t="str">
        <f t="shared" si="5"/>
        <v>YES</v>
      </c>
    </row>
    <row r="186" spans="2:6" x14ac:dyDescent="0.15">
      <c r="B186" s="144">
        <v>45155</v>
      </c>
      <c r="C186" s="148">
        <f>SUM('Asset-Normal Portfolio VaR'!H194:J194)</f>
        <v>9619687.1999999993</v>
      </c>
      <c r="D186" s="148">
        <f t="shared" si="4"/>
        <v>7361.5999999977648</v>
      </c>
      <c r="E186" s="149">
        <v>291275.56</v>
      </c>
      <c r="F186" s="145" t="str">
        <f t="shared" si="5"/>
        <v>YES</v>
      </c>
    </row>
    <row r="187" spans="2:6" x14ac:dyDescent="0.15">
      <c r="B187" s="144">
        <v>45156</v>
      </c>
      <c r="C187" s="148">
        <f>SUM('Asset-Normal Portfolio VaR'!H195:J195)</f>
        <v>9533650.3999999985</v>
      </c>
      <c r="D187" s="148">
        <f t="shared" si="4"/>
        <v>-86036.800000000745</v>
      </c>
      <c r="E187" s="149">
        <v>289492.24</v>
      </c>
      <c r="F187" s="145" t="str">
        <f t="shared" si="5"/>
        <v>YES</v>
      </c>
    </row>
    <row r="188" spans="2:6" x14ac:dyDescent="0.15">
      <c r="B188" s="144">
        <v>45159</v>
      </c>
      <c r="C188" s="148">
        <f>SUM('Asset-Normal Portfolio VaR'!H196:J196)</f>
        <v>9555502.4000000004</v>
      </c>
      <c r="D188" s="148">
        <f t="shared" si="4"/>
        <v>21852.000000001863</v>
      </c>
      <c r="E188" s="149">
        <v>289781.43</v>
      </c>
      <c r="F188" s="145" t="str">
        <f t="shared" si="5"/>
        <v>YES</v>
      </c>
    </row>
    <row r="189" spans="2:6" x14ac:dyDescent="0.15">
      <c r="B189" s="144">
        <v>45160</v>
      </c>
      <c r="C189" s="148">
        <f>SUM('Asset-Normal Portfolio VaR'!H197:J197)</f>
        <v>9570429.6000000015</v>
      </c>
      <c r="D189" s="148">
        <f t="shared" si="4"/>
        <v>14927.200000001118</v>
      </c>
      <c r="E189" s="149">
        <v>289590.38</v>
      </c>
      <c r="F189" s="145" t="str">
        <f t="shared" si="5"/>
        <v>YES</v>
      </c>
    </row>
    <row r="190" spans="2:6" x14ac:dyDescent="0.15">
      <c r="B190" s="144">
        <v>45161</v>
      </c>
      <c r="C190" s="148">
        <f>SUM('Asset-Normal Portfolio VaR'!H198:J198)</f>
        <v>9604556.8000000007</v>
      </c>
      <c r="D190" s="148">
        <f t="shared" si="4"/>
        <v>34127.199999999255</v>
      </c>
      <c r="E190" s="149">
        <v>291384.8</v>
      </c>
      <c r="F190" s="145" t="str">
        <f t="shared" si="5"/>
        <v>YES</v>
      </c>
    </row>
    <row r="191" spans="2:6" x14ac:dyDescent="0.15">
      <c r="B191" s="144">
        <v>45162</v>
      </c>
      <c r="C191" s="148">
        <f>SUM('Asset-Normal Portfolio VaR'!H199:J199)</f>
        <v>9557487.1999999993</v>
      </c>
      <c r="D191" s="148">
        <f t="shared" si="4"/>
        <v>-47069.60000000149</v>
      </c>
      <c r="E191" s="149">
        <v>291208.64</v>
      </c>
      <c r="F191" s="145" t="str">
        <f t="shared" si="5"/>
        <v>YES</v>
      </c>
    </row>
    <row r="192" spans="2:6" x14ac:dyDescent="0.15">
      <c r="B192" s="144">
        <v>45163</v>
      </c>
      <c r="C192" s="148">
        <f>SUM('Asset-Normal Portfolio VaR'!H200:J200)</f>
        <v>9537672</v>
      </c>
      <c r="D192" s="148">
        <f t="shared" si="4"/>
        <v>-19815.199999999255</v>
      </c>
      <c r="E192" s="149">
        <v>291159.09999999998</v>
      </c>
      <c r="F192" s="145" t="str">
        <f t="shared" si="5"/>
        <v>YES</v>
      </c>
    </row>
    <row r="193" spans="2:6" x14ac:dyDescent="0.15">
      <c r="B193" s="144">
        <v>45166</v>
      </c>
      <c r="C193" s="148">
        <f>SUM('Asset-Normal Portfolio VaR'!H201:J201)</f>
        <v>9628981.5999999996</v>
      </c>
      <c r="D193" s="148">
        <f t="shared" si="4"/>
        <v>91309.599999999627</v>
      </c>
      <c r="E193" s="149">
        <v>293518.19</v>
      </c>
      <c r="F193" s="145" t="str">
        <f t="shared" si="5"/>
        <v>YES</v>
      </c>
    </row>
    <row r="194" spans="2:6" x14ac:dyDescent="0.15">
      <c r="B194" s="144">
        <v>45167</v>
      </c>
      <c r="C194" s="148">
        <f>SUM('Asset-Normal Portfolio VaR'!H202:J202)</f>
        <v>9671521.6000000015</v>
      </c>
      <c r="D194" s="148">
        <f t="shared" si="4"/>
        <v>42540.000000001863</v>
      </c>
      <c r="E194" s="149">
        <v>295065.53999999998</v>
      </c>
      <c r="F194" s="145" t="str">
        <f t="shared" si="5"/>
        <v>YES</v>
      </c>
    </row>
    <row r="195" spans="2:6" x14ac:dyDescent="0.15">
      <c r="B195" s="144">
        <v>45168</v>
      </c>
      <c r="C195" s="148">
        <f>SUM('Asset-Normal Portfolio VaR'!H203:J203)</f>
        <v>9630994.4000000004</v>
      </c>
      <c r="D195" s="148">
        <f t="shared" si="4"/>
        <v>-40527.200000001118</v>
      </c>
      <c r="E195" s="149">
        <v>293953.93</v>
      </c>
      <c r="F195" s="145" t="str">
        <f t="shared" si="5"/>
        <v>YES</v>
      </c>
    </row>
    <row r="196" spans="2:6" x14ac:dyDescent="0.15">
      <c r="B196" s="144">
        <v>45169</v>
      </c>
      <c r="C196" s="148">
        <f>SUM('Asset-Normal Portfolio VaR'!H204:J204)</f>
        <v>9592784</v>
      </c>
      <c r="D196" s="148">
        <f t="shared" si="4"/>
        <v>-38210.400000000373</v>
      </c>
      <c r="E196" s="149">
        <v>293470.87</v>
      </c>
      <c r="F196" s="145" t="str">
        <f t="shared" si="5"/>
        <v>YES</v>
      </c>
    </row>
    <row r="197" spans="2:6" x14ac:dyDescent="0.15">
      <c r="B197" s="144">
        <v>45170</v>
      </c>
      <c r="C197" s="148">
        <f>SUM('Asset-Normal Portfolio VaR'!H205:J205)</f>
        <v>9605816.8000000007</v>
      </c>
      <c r="D197" s="148">
        <f t="shared" si="4"/>
        <v>13032.800000000745</v>
      </c>
      <c r="E197" s="149">
        <v>293090.71999999997</v>
      </c>
      <c r="F197" s="145" t="str">
        <f t="shared" si="5"/>
        <v>YES</v>
      </c>
    </row>
    <row r="198" spans="2:6" x14ac:dyDescent="0.15">
      <c r="B198" s="144">
        <v>45174</v>
      </c>
      <c r="C198" s="148">
        <f>SUM('Asset-Normal Portfolio VaR'!H206:J206)</f>
        <v>9550332.8000000007</v>
      </c>
      <c r="D198" s="148">
        <f t="shared" si="4"/>
        <v>-55484</v>
      </c>
      <c r="E198" s="149">
        <v>291640.38</v>
      </c>
      <c r="F198" s="145" t="str">
        <f t="shared" si="5"/>
        <v>YES</v>
      </c>
    </row>
    <row r="199" spans="2:6" x14ac:dyDescent="0.15">
      <c r="B199" s="144">
        <v>45175</v>
      </c>
      <c r="C199" s="148">
        <f>SUM('Asset-Normal Portfolio VaR'!H207:J207)</f>
        <v>9562555.1999999993</v>
      </c>
      <c r="D199" s="148">
        <f t="shared" si="4"/>
        <v>12222.39999999851</v>
      </c>
      <c r="E199" s="149">
        <v>293040</v>
      </c>
      <c r="F199" s="145" t="str">
        <f t="shared" si="5"/>
        <v>YES</v>
      </c>
    </row>
    <row r="200" spans="2:6" x14ac:dyDescent="0.15">
      <c r="B200" s="144">
        <v>45176</v>
      </c>
      <c r="C200" s="148">
        <f>SUM('Asset-Normal Portfolio VaR'!H208:J208)</f>
        <v>9757824</v>
      </c>
      <c r="D200" s="148">
        <f t="shared" ref="D200:D263" si="6">C200-C199</f>
        <v>195268.80000000075</v>
      </c>
      <c r="E200" s="149">
        <v>298516.56</v>
      </c>
      <c r="F200" s="145" t="str">
        <f t="shared" ref="F200:F263" si="7">IF(-(D200)&lt;E200,"YES","NO")</f>
        <v>YES</v>
      </c>
    </row>
    <row r="201" spans="2:6" x14ac:dyDescent="0.15">
      <c r="B201" s="144">
        <v>45177</v>
      </c>
      <c r="C201" s="148">
        <f>SUM('Asset-Normal Portfolio VaR'!H209:J209)</f>
        <v>9749354.4000000004</v>
      </c>
      <c r="D201" s="148">
        <f t="shared" si="6"/>
        <v>-8469.5999999996275</v>
      </c>
      <c r="E201" s="149">
        <v>298832.28999999998</v>
      </c>
      <c r="F201" s="145" t="str">
        <f t="shared" si="7"/>
        <v>YES</v>
      </c>
    </row>
    <row r="202" spans="2:6" x14ac:dyDescent="0.15">
      <c r="B202" s="144">
        <v>45180</v>
      </c>
      <c r="C202" s="148">
        <f>SUM('Asset-Normal Portfolio VaR'!H210:J210)</f>
        <v>9836760.8000000007</v>
      </c>
      <c r="D202" s="148">
        <f t="shared" si="6"/>
        <v>87406.400000000373</v>
      </c>
      <c r="E202" s="149">
        <v>302139.69</v>
      </c>
      <c r="F202" s="145" t="str">
        <f t="shared" si="7"/>
        <v>YES</v>
      </c>
    </row>
    <row r="203" spans="2:6" x14ac:dyDescent="0.15">
      <c r="B203" s="144">
        <v>45181</v>
      </c>
      <c r="C203" s="148">
        <f>SUM('Asset-Normal Portfolio VaR'!H211:J211)</f>
        <v>10017680.800000001</v>
      </c>
      <c r="D203" s="148">
        <f t="shared" si="6"/>
        <v>180920</v>
      </c>
      <c r="E203" s="149">
        <v>305640.69</v>
      </c>
      <c r="F203" s="145" t="str">
        <f t="shared" si="7"/>
        <v>YES</v>
      </c>
    </row>
    <row r="204" spans="2:6" x14ac:dyDescent="0.15">
      <c r="B204" s="144">
        <v>45182</v>
      </c>
      <c r="C204" s="148">
        <f>SUM('Asset-Normal Portfolio VaR'!H212:J212)</f>
        <v>10103254.399999999</v>
      </c>
      <c r="D204" s="148">
        <f t="shared" si="6"/>
        <v>85573.599999997765</v>
      </c>
      <c r="E204" s="149">
        <v>307547.65000000002</v>
      </c>
      <c r="F204" s="145" t="str">
        <f t="shared" si="7"/>
        <v>YES</v>
      </c>
    </row>
    <row r="205" spans="2:6" x14ac:dyDescent="0.15">
      <c r="B205" s="144">
        <v>45183</v>
      </c>
      <c r="C205" s="148">
        <f>SUM('Asset-Normal Portfolio VaR'!H213:J213)</f>
        <v>10282765.119999999</v>
      </c>
      <c r="D205" s="148">
        <f t="shared" si="6"/>
        <v>179510.72000000067</v>
      </c>
      <c r="E205" s="149">
        <v>312262.63</v>
      </c>
      <c r="F205" s="145" t="str">
        <f t="shared" si="7"/>
        <v>YES</v>
      </c>
    </row>
    <row r="206" spans="2:6" x14ac:dyDescent="0.15">
      <c r="B206" s="144">
        <v>45184</v>
      </c>
      <c r="C206" s="148">
        <f>SUM('Asset-Normal Portfolio VaR'!H214:J214)</f>
        <v>10414263.199999999</v>
      </c>
      <c r="D206" s="148">
        <f t="shared" si="6"/>
        <v>131498.08000000007</v>
      </c>
      <c r="E206" s="149">
        <v>315702.07</v>
      </c>
      <c r="F206" s="145" t="str">
        <f t="shared" si="7"/>
        <v>YES</v>
      </c>
    </row>
    <row r="207" spans="2:6" x14ac:dyDescent="0.15">
      <c r="B207" s="144">
        <v>45187</v>
      </c>
      <c r="C207" s="148">
        <f>SUM('Asset-Normal Portfolio VaR'!H215:J215)</f>
        <v>10363264.800000001</v>
      </c>
      <c r="D207" s="148">
        <f t="shared" si="6"/>
        <v>-50998.39999999851</v>
      </c>
      <c r="E207" s="149">
        <v>314572.06</v>
      </c>
      <c r="F207" s="145" t="str">
        <f t="shared" si="7"/>
        <v>YES</v>
      </c>
    </row>
    <row r="208" spans="2:6" x14ac:dyDescent="0.15">
      <c r="B208" s="144">
        <v>45188</v>
      </c>
      <c r="C208" s="148">
        <f>SUM('Asset-Normal Portfolio VaR'!H216:J216)</f>
        <v>10435348.800000001</v>
      </c>
      <c r="D208" s="148">
        <f t="shared" si="6"/>
        <v>72084</v>
      </c>
      <c r="E208" s="149">
        <v>316820.96000000002</v>
      </c>
      <c r="F208" s="145" t="str">
        <f t="shared" si="7"/>
        <v>YES</v>
      </c>
    </row>
    <row r="209" spans="2:6" x14ac:dyDescent="0.15">
      <c r="B209" s="144">
        <v>45189</v>
      </c>
      <c r="C209" s="148">
        <f>SUM('Asset-Normal Portfolio VaR'!H217:J217)</f>
        <v>10491632</v>
      </c>
      <c r="D209" s="148">
        <f t="shared" si="6"/>
        <v>56283.199999999255</v>
      </c>
      <c r="E209" s="149">
        <v>318525.03999999998</v>
      </c>
      <c r="F209" s="145" t="str">
        <f t="shared" si="7"/>
        <v>YES</v>
      </c>
    </row>
    <row r="210" spans="2:6" x14ac:dyDescent="0.15">
      <c r="B210" s="144">
        <v>45190</v>
      </c>
      <c r="C210" s="148">
        <f>SUM('Asset-Normal Portfolio VaR'!H218:J218)</f>
        <v>10443384</v>
      </c>
      <c r="D210" s="148">
        <f t="shared" si="6"/>
        <v>-48248</v>
      </c>
      <c r="E210" s="149">
        <v>318140.84000000003</v>
      </c>
      <c r="F210" s="145" t="str">
        <f t="shared" si="7"/>
        <v>YES</v>
      </c>
    </row>
    <row r="211" spans="2:6" x14ac:dyDescent="0.15">
      <c r="B211" s="144">
        <v>45191</v>
      </c>
      <c r="C211" s="148">
        <f>SUM('Asset-Normal Portfolio VaR'!H219:J219)</f>
        <v>10354000</v>
      </c>
      <c r="D211" s="148">
        <f t="shared" si="6"/>
        <v>-89384</v>
      </c>
      <c r="E211" s="149">
        <v>315313.53999999998</v>
      </c>
      <c r="F211" s="145" t="str">
        <f t="shared" si="7"/>
        <v>YES</v>
      </c>
    </row>
    <row r="212" spans="2:6" x14ac:dyDescent="0.15">
      <c r="B212" s="144">
        <v>45194</v>
      </c>
      <c r="C212" s="148">
        <f>SUM('Asset-Normal Portfolio VaR'!H220:J220)</f>
        <v>10427060.800000001</v>
      </c>
      <c r="D212" s="148">
        <f t="shared" si="6"/>
        <v>73060.800000000745</v>
      </c>
      <c r="E212" s="149">
        <v>317224.89</v>
      </c>
      <c r="F212" s="145" t="str">
        <f t="shared" si="7"/>
        <v>YES</v>
      </c>
    </row>
    <row r="213" spans="2:6" x14ac:dyDescent="0.15">
      <c r="B213" s="144">
        <v>45195</v>
      </c>
      <c r="C213" s="148">
        <f>SUM('Asset-Normal Portfolio VaR'!H221:J221)</f>
        <v>10504814.4</v>
      </c>
      <c r="D213" s="148">
        <f t="shared" si="6"/>
        <v>77753.599999999627</v>
      </c>
      <c r="E213" s="149">
        <v>317938.18</v>
      </c>
      <c r="F213" s="145" t="str">
        <f t="shared" si="7"/>
        <v>YES</v>
      </c>
    </row>
    <row r="214" spans="2:6" x14ac:dyDescent="0.15">
      <c r="B214" s="144">
        <v>45196</v>
      </c>
      <c r="C214" s="148">
        <f>SUM('Asset-Normal Portfolio VaR'!H222:J222)</f>
        <v>10475428</v>
      </c>
      <c r="D214" s="148">
        <f t="shared" si="6"/>
        <v>-29386.400000000373</v>
      </c>
      <c r="E214" s="149">
        <v>316069.59999999998</v>
      </c>
      <c r="F214" s="145" t="str">
        <f t="shared" si="7"/>
        <v>YES</v>
      </c>
    </row>
    <row r="215" spans="2:6" x14ac:dyDescent="0.15">
      <c r="B215" s="144">
        <v>45197</v>
      </c>
      <c r="C215" s="148">
        <f>SUM('Asset-Normal Portfolio VaR'!H223:J223)</f>
        <v>10668407.199999999</v>
      </c>
      <c r="D215" s="148">
        <f t="shared" si="6"/>
        <v>192979.19999999925</v>
      </c>
      <c r="E215" s="149">
        <v>320242.59999999998</v>
      </c>
      <c r="F215" s="145" t="str">
        <f t="shared" si="7"/>
        <v>YES</v>
      </c>
    </row>
    <row r="216" spans="2:6" x14ac:dyDescent="0.15">
      <c r="B216" s="144">
        <v>45198</v>
      </c>
      <c r="C216" s="148">
        <f>SUM('Asset-Normal Portfolio VaR'!H224:J224)</f>
        <v>10607739.199999999</v>
      </c>
      <c r="D216" s="148">
        <f t="shared" si="6"/>
        <v>-60668</v>
      </c>
      <c r="E216" s="149">
        <v>318780.71999999997</v>
      </c>
      <c r="F216" s="145" t="str">
        <f t="shared" si="7"/>
        <v>YES</v>
      </c>
    </row>
    <row r="217" spans="2:6" x14ac:dyDescent="0.15">
      <c r="B217" s="144">
        <v>45201</v>
      </c>
      <c r="C217" s="148">
        <f>SUM('Asset-Normal Portfolio VaR'!H225:J225)</f>
        <v>10501227.199999999</v>
      </c>
      <c r="D217" s="148">
        <f t="shared" si="6"/>
        <v>-106512</v>
      </c>
      <c r="E217" s="149">
        <v>315139.56</v>
      </c>
      <c r="F217" s="145" t="str">
        <f t="shared" si="7"/>
        <v>YES</v>
      </c>
    </row>
    <row r="218" spans="2:6" x14ac:dyDescent="0.15">
      <c r="B218" s="144">
        <v>45202</v>
      </c>
      <c r="C218" s="148">
        <f>SUM('Asset-Normal Portfolio VaR'!H226:J226)</f>
        <v>10354400</v>
      </c>
      <c r="D218" s="148">
        <f t="shared" si="6"/>
        <v>-146827.19999999925</v>
      </c>
      <c r="E218" s="149">
        <v>311915.46000000002</v>
      </c>
      <c r="F218" s="145" t="str">
        <f t="shared" si="7"/>
        <v>YES</v>
      </c>
    </row>
    <row r="219" spans="2:6" x14ac:dyDescent="0.15">
      <c r="B219" s="144">
        <v>45203</v>
      </c>
      <c r="C219" s="148">
        <f>SUM('Asset-Normal Portfolio VaR'!H227:J227)</f>
        <v>10358600</v>
      </c>
      <c r="D219" s="148">
        <f t="shared" si="6"/>
        <v>4200</v>
      </c>
      <c r="E219" s="149">
        <v>311672.09000000003</v>
      </c>
      <c r="F219" s="145" t="str">
        <f t="shared" si="7"/>
        <v>YES</v>
      </c>
    </row>
    <row r="220" spans="2:6" x14ac:dyDescent="0.15">
      <c r="B220" s="144">
        <v>45204</v>
      </c>
      <c r="C220" s="148">
        <f>SUM('Asset-Normal Portfolio VaR'!H228:J228)</f>
        <v>10345400</v>
      </c>
      <c r="D220" s="148">
        <f t="shared" si="6"/>
        <v>-13200</v>
      </c>
      <c r="E220" s="149">
        <v>311727.93</v>
      </c>
      <c r="F220" s="145" t="str">
        <f t="shared" si="7"/>
        <v>YES</v>
      </c>
    </row>
    <row r="221" spans="2:6" x14ac:dyDescent="0.15">
      <c r="B221" s="144">
        <v>45205</v>
      </c>
      <c r="C221" s="148">
        <f>SUM('Asset-Normal Portfolio VaR'!H229:J229)</f>
        <v>10642800</v>
      </c>
      <c r="D221" s="148">
        <f t="shared" si="6"/>
        <v>297400</v>
      </c>
      <c r="E221" s="149">
        <v>317874.84000000003</v>
      </c>
      <c r="F221" s="145" t="str">
        <f t="shared" si="7"/>
        <v>YES</v>
      </c>
    </row>
    <row r="222" spans="2:6" x14ac:dyDescent="0.15">
      <c r="B222" s="144">
        <v>45208</v>
      </c>
      <c r="C222" s="148">
        <f>SUM('Asset-Normal Portfolio VaR'!H230:J230)</f>
        <v>10631800</v>
      </c>
      <c r="D222" s="148">
        <f t="shared" si="6"/>
        <v>-11000</v>
      </c>
      <c r="E222" s="149">
        <v>318685.57</v>
      </c>
      <c r="F222" s="145" t="str">
        <f t="shared" si="7"/>
        <v>YES</v>
      </c>
    </row>
    <row r="223" spans="2:6" x14ac:dyDescent="0.15">
      <c r="B223" s="144">
        <v>45209</v>
      </c>
      <c r="C223" s="148">
        <f>SUM('Asset-Normal Portfolio VaR'!H231:J231)</f>
        <v>10787000</v>
      </c>
      <c r="D223" s="148">
        <f t="shared" si="6"/>
        <v>155200</v>
      </c>
      <c r="E223" s="149">
        <v>324023.37</v>
      </c>
      <c r="F223" s="145" t="str">
        <f t="shared" si="7"/>
        <v>YES</v>
      </c>
    </row>
    <row r="224" spans="2:6" x14ac:dyDescent="0.15">
      <c r="B224" s="144">
        <v>45210</v>
      </c>
      <c r="C224" s="148">
        <f>SUM('Asset-Normal Portfolio VaR'!H232:J232)</f>
        <v>10829200</v>
      </c>
      <c r="D224" s="148">
        <f t="shared" si="6"/>
        <v>42200</v>
      </c>
      <c r="E224" s="149">
        <v>326199.5</v>
      </c>
      <c r="F224" s="145" t="str">
        <f t="shared" si="7"/>
        <v>YES</v>
      </c>
    </row>
    <row r="225" spans="2:6" x14ac:dyDescent="0.15">
      <c r="B225" s="144">
        <v>45211</v>
      </c>
      <c r="C225" s="148">
        <f>SUM('Asset-Normal Portfolio VaR'!H233:J233)</f>
        <v>10836600</v>
      </c>
      <c r="D225" s="148">
        <f t="shared" si="6"/>
        <v>7400</v>
      </c>
      <c r="E225" s="149">
        <v>325804.75</v>
      </c>
      <c r="F225" s="145" t="str">
        <f t="shared" si="7"/>
        <v>YES</v>
      </c>
    </row>
    <row r="226" spans="2:6" x14ac:dyDescent="0.15">
      <c r="B226" s="144">
        <v>45212</v>
      </c>
      <c r="C226" s="148">
        <f>SUM('Asset-Normal Portfolio VaR'!H234:J234)</f>
        <v>10770600</v>
      </c>
      <c r="D226" s="148">
        <f t="shared" si="6"/>
        <v>-66000</v>
      </c>
      <c r="E226" s="149">
        <v>325253.17</v>
      </c>
      <c r="F226" s="145" t="str">
        <f t="shared" si="7"/>
        <v>YES</v>
      </c>
    </row>
    <row r="227" spans="2:6" x14ac:dyDescent="0.15">
      <c r="B227" s="144">
        <v>45215</v>
      </c>
      <c r="C227" s="148">
        <f>SUM('Asset-Normal Portfolio VaR'!H235:J235)</f>
        <v>10703800</v>
      </c>
      <c r="D227" s="148">
        <f t="shared" si="6"/>
        <v>-66800</v>
      </c>
      <c r="E227" s="149">
        <v>323267.71000000002</v>
      </c>
      <c r="F227" s="145" t="str">
        <f t="shared" si="7"/>
        <v>YES</v>
      </c>
    </row>
    <row r="228" spans="2:6" x14ac:dyDescent="0.15">
      <c r="B228" s="144">
        <v>45216</v>
      </c>
      <c r="C228" s="148">
        <f>SUM('Asset-Normal Portfolio VaR'!H236:J236)</f>
        <v>10804800</v>
      </c>
      <c r="D228" s="148">
        <f t="shared" si="6"/>
        <v>101000</v>
      </c>
      <c r="E228" s="149">
        <v>326295.7</v>
      </c>
      <c r="F228" s="145" t="str">
        <f t="shared" si="7"/>
        <v>YES</v>
      </c>
    </row>
    <row r="229" spans="2:6" x14ac:dyDescent="0.15">
      <c r="B229" s="144">
        <v>45217</v>
      </c>
      <c r="C229" s="148">
        <f>SUM('Asset-Normal Portfolio VaR'!H237:J237)</f>
        <v>10789400</v>
      </c>
      <c r="D229" s="148">
        <f t="shared" si="6"/>
        <v>-15400</v>
      </c>
      <c r="E229" s="149">
        <v>325660.09999999998</v>
      </c>
      <c r="F229" s="145" t="str">
        <f t="shared" si="7"/>
        <v>YES</v>
      </c>
    </row>
    <row r="230" spans="2:6" x14ac:dyDescent="0.15">
      <c r="B230" s="144">
        <v>45218</v>
      </c>
      <c r="C230" s="148">
        <f>SUM('Asset-Normal Portfolio VaR'!H238:J238)</f>
        <v>10704100</v>
      </c>
      <c r="D230" s="148">
        <f t="shared" si="6"/>
        <v>-85300</v>
      </c>
      <c r="E230" s="149">
        <v>323042.61</v>
      </c>
      <c r="F230" s="145" t="str">
        <f t="shared" si="7"/>
        <v>YES</v>
      </c>
    </row>
    <row r="231" spans="2:6" x14ac:dyDescent="0.15">
      <c r="B231" s="144">
        <v>45219</v>
      </c>
      <c r="C231" s="148">
        <f>SUM('Asset-Normal Portfolio VaR'!H239:J239)</f>
        <v>10542600</v>
      </c>
      <c r="D231" s="148">
        <f t="shared" si="6"/>
        <v>-161500</v>
      </c>
      <c r="E231" s="149">
        <v>317492.24</v>
      </c>
      <c r="F231" s="145" t="str">
        <f t="shared" si="7"/>
        <v>YES</v>
      </c>
    </row>
    <row r="232" spans="2:6" x14ac:dyDescent="0.15">
      <c r="B232" s="144">
        <v>45222</v>
      </c>
      <c r="C232" s="148">
        <f>SUM('Asset-Normal Portfolio VaR'!H240:J240)</f>
        <v>10515400</v>
      </c>
      <c r="D232" s="148">
        <f t="shared" si="6"/>
        <v>-27200</v>
      </c>
      <c r="E232" s="149">
        <v>316350.94</v>
      </c>
      <c r="F232" s="145" t="str">
        <f t="shared" si="7"/>
        <v>YES</v>
      </c>
    </row>
    <row r="233" spans="2:6" x14ac:dyDescent="0.15">
      <c r="B233" s="144">
        <v>45223</v>
      </c>
      <c r="C233" s="148">
        <f>SUM('Asset-Normal Portfolio VaR'!H241:J241)</f>
        <v>10636600</v>
      </c>
      <c r="D233" s="148">
        <f t="shared" si="6"/>
        <v>121200</v>
      </c>
      <c r="E233" s="149">
        <v>319816.23</v>
      </c>
      <c r="F233" s="145" t="str">
        <f t="shared" si="7"/>
        <v>YES</v>
      </c>
    </row>
    <row r="234" spans="2:6" x14ac:dyDescent="0.15">
      <c r="B234" s="144">
        <v>45224</v>
      </c>
      <c r="C234" s="148">
        <f>SUM('Asset-Normal Portfolio VaR'!H242:J242)</f>
        <v>10746700</v>
      </c>
      <c r="D234" s="148">
        <f t="shared" si="6"/>
        <v>110100</v>
      </c>
      <c r="E234" s="149">
        <v>322933.32</v>
      </c>
      <c r="F234" s="145" t="str">
        <f t="shared" si="7"/>
        <v>YES</v>
      </c>
    </row>
    <row r="235" spans="2:6" x14ac:dyDescent="0.15">
      <c r="B235" s="144">
        <v>45225</v>
      </c>
      <c r="C235" s="148">
        <f>SUM('Asset-Normal Portfolio VaR'!H243:J243)</f>
        <v>10671400</v>
      </c>
      <c r="D235" s="148">
        <f t="shared" si="6"/>
        <v>-75300</v>
      </c>
      <c r="E235" s="149">
        <v>321651.90999999997</v>
      </c>
      <c r="F235" s="145" t="str">
        <f t="shared" si="7"/>
        <v>YES</v>
      </c>
    </row>
    <row r="236" spans="2:6" x14ac:dyDescent="0.15">
      <c r="B236" s="144">
        <v>45226</v>
      </c>
      <c r="C236" s="148">
        <f>SUM('Asset-Normal Portfolio VaR'!H244:J244)</f>
        <v>10593600</v>
      </c>
      <c r="D236" s="148">
        <f t="shared" si="6"/>
        <v>-77800</v>
      </c>
      <c r="E236" s="149">
        <v>319634.39</v>
      </c>
      <c r="F236" s="145" t="str">
        <f t="shared" si="7"/>
        <v>YES</v>
      </c>
    </row>
    <row r="237" spans="2:6" x14ac:dyDescent="0.15">
      <c r="B237" s="144">
        <v>45229</v>
      </c>
      <c r="C237" s="148">
        <f>SUM('Asset-Normal Portfolio VaR'!H245:J245)</f>
        <v>10712000</v>
      </c>
      <c r="D237" s="148">
        <f t="shared" si="6"/>
        <v>118400</v>
      </c>
      <c r="E237" s="149">
        <v>322604.28999999998</v>
      </c>
      <c r="F237" s="145" t="str">
        <f t="shared" si="7"/>
        <v>YES</v>
      </c>
    </row>
    <row r="238" spans="2:6" x14ac:dyDescent="0.15">
      <c r="B238" s="144">
        <v>45230</v>
      </c>
      <c r="C238" s="148">
        <f>SUM('Asset-Normal Portfolio VaR'!H246:J246)</f>
        <v>10759800</v>
      </c>
      <c r="D238" s="148">
        <f t="shared" si="6"/>
        <v>47800</v>
      </c>
      <c r="E238" s="149">
        <v>324574.46000000002</v>
      </c>
      <c r="F238" s="145" t="str">
        <f t="shared" si="7"/>
        <v>YES</v>
      </c>
    </row>
    <row r="239" spans="2:6" x14ac:dyDescent="0.15">
      <c r="B239" s="144">
        <v>45231</v>
      </c>
      <c r="C239" s="148">
        <f>SUM('Asset-Normal Portfolio VaR'!H247:J247)</f>
        <v>10901900</v>
      </c>
      <c r="D239" s="148">
        <f t="shared" si="6"/>
        <v>142100</v>
      </c>
      <c r="E239" s="149">
        <v>329451.33</v>
      </c>
      <c r="F239" s="145" t="str">
        <f t="shared" si="7"/>
        <v>YES</v>
      </c>
    </row>
    <row r="240" spans="2:6" x14ac:dyDescent="0.15">
      <c r="B240" s="144">
        <v>45232</v>
      </c>
      <c r="C240" s="148">
        <f>SUM('Asset-Normal Portfolio VaR'!H248:J248)</f>
        <v>10785200</v>
      </c>
      <c r="D240" s="148">
        <f t="shared" si="6"/>
        <v>-116700</v>
      </c>
      <c r="E240" s="149">
        <v>327252.57</v>
      </c>
      <c r="F240" s="145" t="str">
        <f t="shared" si="7"/>
        <v>YES</v>
      </c>
    </row>
    <row r="241" spans="2:6" x14ac:dyDescent="0.15">
      <c r="B241" s="144">
        <v>45233</v>
      </c>
      <c r="C241" s="148">
        <f>SUM('Asset-Normal Portfolio VaR'!H249:J249)</f>
        <v>10622900</v>
      </c>
      <c r="D241" s="148">
        <f t="shared" si="6"/>
        <v>-162300</v>
      </c>
      <c r="E241" s="149">
        <v>322993.34000000003</v>
      </c>
      <c r="F241" s="145" t="str">
        <f t="shared" si="7"/>
        <v>YES</v>
      </c>
    </row>
    <row r="242" spans="2:6" x14ac:dyDescent="0.15">
      <c r="B242" s="144">
        <v>45236</v>
      </c>
      <c r="C242" s="148">
        <f>SUM('Asset-Normal Portfolio VaR'!H250:J250)</f>
        <v>10680100</v>
      </c>
      <c r="D242" s="148">
        <f t="shared" si="6"/>
        <v>57200</v>
      </c>
      <c r="E242" s="149">
        <v>323812.76</v>
      </c>
      <c r="F242" s="145" t="str">
        <f t="shared" si="7"/>
        <v>YES</v>
      </c>
    </row>
    <row r="243" spans="2:6" x14ac:dyDescent="0.15">
      <c r="B243" s="144">
        <v>45237</v>
      </c>
      <c r="C243" s="148">
        <f>SUM('Asset-Normal Portfolio VaR'!H251:J251)</f>
        <v>10664600</v>
      </c>
      <c r="D243" s="148">
        <f t="shared" si="6"/>
        <v>-15500</v>
      </c>
      <c r="E243" s="149">
        <v>323177.87</v>
      </c>
      <c r="F243" s="145" t="str">
        <f t="shared" si="7"/>
        <v>YES</v>
      </c>
    </row>
    <row r="244" spans="2:6" x14ac:dyDescent="0.15">
      <c r="B244" s="144">
        <v>45238</v>
      </c>
      <c r="C244" s="148">
        <f>SUM('Asset-Normal Portfolio VaR'!H252:J252)</f>
        <v>10727300</v>
      </c>
      <c r="D244" s="148">
        <f t="shared" si="6"/>
        <v>62700</v>
      </c>
      <c r="E244" s="149">
        <v>323896.31</v>
      </c>
      <c r="F244" s="145" t="str">
        <f t="shared" si="7"/>
        <v>YES</v>
      </c>
    </row>
    <row r="245" spans="2:6" x14ac:dyDescent="0.15">
      <c r="B245" s="144">
        <v>45239</v>
      </c>
      <c r="C245" s="148">
        <f>SUM('Asset-Normal Portfolio VaR'!H253:J253)</f>
        <v>10631900</v>
      </c>
      <c r="D245" s="148">
        <f t="shared" si="6"/>
        <v>-95400</v>
      </c>
      <c r="E245" s="149">
        <v>322189.57</v>
      </c>
      <c r="F245" s="145" t="str">
        <f t="shared" si="7"/>
        <v>YES</v>
      </c>
    </row>
    <row r="246" spans="2:6" x14ac:dyDescent="0.15">
      <c r="B246" s="144">
        <v>45240</v>
      </c>
      <c r="C246" s="148">
        <f>SUM('Asset-Normal Portfolio VaR'!H254:J254)</f>
        <v>10584600</v>
      </c>
      <c r="D246" s="148">
        <f t="shared" si="6"/>
        <v>-47300</v>
      </c>
      <c r="E246" s="149">
        <v>320769.24</v>
      </c>
      <c r="F246" s="145" t="str">
        <f t="shared" si="7"/>
        <v>YES</v>
      </c>
    </row>
    <row r="247" spans="2:6" x14ac:dyDescent="0.15">
      <c r="B247" s="144">
        <v>45243</v>
      </c>
      <c r="C247" s="148">
        <f>SUM('Asset-Normal Portfolio VaR'!H255:J255)</f>
        <v>10746600</v>
      </c>
      <c r="D247" s="148">
        <f t="shared" si="6"/>
        <v>162000</v>
      </c>
      <c r="E247" s="149">
        <v>324720.46999999997</v>
      </c>
      <c r="F247" s="145" t="str">
        <f t="shared" si="7"/>
        <v>YES</v>
      </c>
    </row>
    <row r="248" spans="2:6" x14ac:dyDescent="0.15">
      <c r="B248" s="144">
        <v>45244</v>
      </c>
      <c r="C248" s="148">
        <f>SUM('Asset-Normal Portfolio VaR'!H256:J256)</f>
        <v>10719800</v>
      </c>
      <c r="D248" s="148">
        <f t="shared" si="6"/>
        <v>-26800</v>
      </c>
      <c r="E248" s="149">
        <v>324324.08</v>
      </c>
      <c r="F248" s="145" t="str">
        <f t="shared" si="7"/>
        <v>YES</v>
      </c>
    </row>
    <row r="249" spans="2:6" x14ac:dyDescent="0.15">
      <c r="B249" s="144">
        <v>45245</v>
      </c>
      <c r="C249" s="148">
        <f>SUM('Asset-Normal Portfolio VaR'!H257:J257)</f>
        <v>10641400</v>
      </c>
      <c r="D249" s="148">
        <f t="shared" si="6"/>
        <v>-78400</v>
      </c>
      <c r="E249" s="149">
        <v>323117.76</v>
      </c>
      <c r="F249" s="145" t="str">
        <f t="shared" si="7"/>
        <v>YES</v>
      </c>
    </row>
    <row r="250" spans="2:6" x14ac:dyDescent="0.15">
      <c r="B250" s="144">
        <v>45246</v>
      </c>
      <c r="C250" s="148">
        <f>SUM('Asset-Normal Portfolio VaR'!H258:J258)</f>
        <v>10633700</v>
      </c>
      <c r="D250" s="148">
        <f t="shared" si="6"/>
        <v>-7700</v>
      </c>
      <c r="E250" s="149">
        <v>322575.96999999997</v>
      </c>
      <c r="F250" s="145" t="str">
        <f t="shared" si="7"/>
        <v>YES</v>
      </c>
    </row>
    <row r="251" spans="2:6" x14ac:dyDescent="0.15">
      <c r="B251" s="144">
        <v>45247</v>
      </c>
      <c r="C251" s="148">
        <f>SUM('Asset-Normal Portfolio VaR'!H259:J259)</f>
        <v>10756900</v>
      </c>
      <c r="D251" s="148">
        <f t="shared" si="6"/>
        <v>123200</v>
      </c>
      <c r="E251" s="149">
        <v>325797.05</v>
      </c>
      <c r="F251" s="145" t="str">
        <f t="shared" si="7"/>
        <v>YES</v>
      </c>
    </row>
    <row r="252" spans="2:6" x14ac:dyDescent="0.15">
      <c r="B252" s="144">
        <v>45250</v>
      </c>
      <c r="C252" s="148">
        <f>SUM('Asset-Normal Portfolio VaR'!H260:J260)</f>
        <v>10860200</v>
      </c>
      <c r="D252" s="148">
        <f t="shared" si="6"/>
        <v>103300</v>
      </c>
      <c r="E252" s="149">
        <v>328392.02</v>
      </c>
      <c r="F252" s="145" t="str">
        <f t="shared" si="7"/>
        <v>YES</v>
      </c>
    </row>
    <row r="253" spans="2:6" x14ac:dyDescent="0.15">
      <c r="B253" s="144">
        <v>45251</v>
      </c>
      <c r="C253" s="148">
        <f>SUM('Asset-Normal Portfolio VaR'!H261:J261)</f>
        <v>10921600</v>
      </c>
      <c r="D253" s="148">
        <f t="shared" si="6"/>
        <v>61400</v>
      </c>
      <c r="E253" s="149">
        <v>330579.63</v>
      </c>
      <c r="F253" s="145" t="str">
        <f t="shared" si="7"/>
        <v>YES</v>
      </c>
    </row>
    <row r="254" spans="2:6" x14ac:dyDescent="0.15">
      <c r="B254" s="144">
        <v>45252</v>
      </c>
      <c r="C254" s="148">
        <f>SUM('Asset-Normal Portfolio VaR'!H262:J262)</f>
        <v>11000500</v>
      </c>
      <c r="D254" s="148">
        <f t="shared" si="6"/>
        <v>78900</v>
      </c>
      <c r="E254" s="149">
        <v>332423.39</v>
      </c>
      <c r="F254" s="145" t="str">
        <f t="shared" si="7"/>
        <v>YES</v>
      </c>
    </row>
    <row r="255" spans="2:6" x14ac:dyDescent="0.15">
      <c r="B255" s="144">
        <v>45254</v>
      </c>
      <c r="C255" s="148">
        <f>SUM('Asset-Normal Portfolio VaR'!H263:J263)</f>
        <v>11114300</v>
      </c>
      <c r="D255" s="148">
        <f t="shared" si="6"/>
        <v>113800</v>
      </c>
      <c r="E255" s="149">
        <v>335294.3</v>
      </c>
      <c r="F255" s="145" t="str">
        <f t="shared" si="7"/>
        <v>YES</v>
      </c>
    </row>
    <row r="256" spans="2:6" x14ac:dyDescent="0.15">
      <c r="B256" s="144">
        <v>45257</v>
      </c>
      <c r="C256" s="148">
        <f>SUM('Asset-Normal Portfolio VaR'!H264:J264)</f>
        <v>11084500</v>
      </c>
      <c r="D256" s="148">
        <f t="shared" si="6"/>
        <v>-29800</v>
      </c>
      <c r="E256" s="149">
        <v>335158.57</v>
      </c>
      <c r="F256" s="145" t="str">
        <f t="shared" si="7"/>
        <v>YES</v>
      </c>
    </row>
    <row r="257" spans="2:6" x14ac:dyDescent="0.15">
      <c r="B257" s="144">
        <v>45258</v>
      </c>
      <c r="C257" s="148">
        <f>SUM('Asset-Normal Portfolio VaR'!H265:J265)</f>
        <v>11071400</v>
      </c>
      <c r="D257" s="148">
        <f t="shared" si="6"/>
        <v>-13100</v>
      </c>
      <c r="E257" s="149">
        <v>334955.15999999997</v>
      </c>
      <c r="F257" s="145" t="str">
        <f t="shared" si="7"/>
        <v>YES</v>
      </c>
    </row>
    <row r="258" spans="2:6" x14ac:dyDescent="0.15">
      <c r="B258" s="144">
        <v>45259</v>
      </c>
      <c r="C258" s="148">
        <f>SUM('Asset-Normal Portfolio VaR'!H266:J266)</f>
        <v>11005800</v>
      </c>
      <c r="D258" s="148">
        <f t="shared" si="6"/>
        <v>-65600</v>
      </c>
      <c r="E258" s="149">
        <v>333145.45</v>
      </c>
      <c r="F258" s="145" t="str">
        <f t="shared" si="7"/>
        <v>YES</v>
      </c>
    </row>
    <row r="259" spans="2:6" x14ac:dyDescent="0.15">
      <c r="B259" s="144">
        <v>45260</v>
      </c>
      <c r="C259" s="148">
        <f>SUM('Asset-Normal Portfolio VaR'!H267:J267)</f>
        <v>11056600</v>
      </c>
      <c r="D259" s="148">
        <f t="shared" si="6"/>
        <v>50800</v>
      </c>
      <c r="E259" s="149">
        <v>334634.98</v>
      </c>
      <c r="F259" s="145" t="str">
        <f t="shared" si="7"/>
        <v>YES</v>
      </c>
    </row>
    <row r="260" spans="2:6" x14ac:dyDescent="0.15">
      <c r="B260" s="144">
        <v>45261</v>
      </c>
      <c r="C260" s="148">
        <f>SUM('Asset-Normal Portfolio VaR'!H268:J268)</f>
        <v>10745700</v>
      </c>
      <c r="D260" s="148">
        <f t="shared" si="6"/>
        <v>-310900</v>
      </c>
      <c r="E260" s="149">
        <v>323771.42</v>
      </c>
      <c r="F260" s="145" t="str">
        <f t="shared" si="7"/>
        <v>YES</v>
      </c>
    </row>
    <row r="261" spans="2:6" x14ac:dyDescent="0.15">
      <c r="B261" s="144">
        <v>45264</v>
      </c>
      <c r="C261" s="148">
        <f>SUM('Asset-Normal Portfolio VaR'!H269:J269)</f>
        <v>10864100</v>
      </c>
      <c r="D261" s="148">
        <f t="shared" si="6"/>
        <v>118400</v>
      </c>
      <c r="E261" s="149">
        <v>327509.17</v>
      </c>
      <c r="F261" s="145" t="str">
        <f t="shared" si="7"/>
        <v>YES</v>
      </c>
    </row>
    <row r="262" spans="2:6" x14ac:dyDescent="0.15">
      <c r="B262" s="144">
        <v>45265</v>
      </c>
      <c r="C262" s="148">
        <f>SUM('Asset-Normal Portfolio VaR'!H270:J270)</f>
        <v>10750400</v>
      </c>
      <c r="D262" s="148">
        <f t="shared" si="6"/>
        <v>-113700</v>
      </c>
      <c r="E262" s="149">
        <v>324869.84000000003</v>
      </c>
      <c r="F262" s="145" t="str">
        <f t="shared" si="7"/>
        <v>YES</v>
      </c>
    </row>
    <row r="263" spans="2:6" x14ac:dyDescent="0.15">
      <c r="B263" s="144">
        <v>45266</v>
      </c>
      <c r="C263" s="148">
        <f>SUM('Asset-Normal Portfolio VaR'!H271:J271)</f>
        <v>10722400</v>
      </c>
      <c r="D263" s="148">
        <f t="shared" si="6"/>
        <v>-28000</v>
      </c>
      <c r="E263" s="149">
        <v>323990.42</v>
      </c>
      <c r="F263" s="145" t="str">
        <f t="shared" si="7"/>
        <v>YES</v>
      </c>
    </row>
    <row r="264" spans="2:6" x14ac:dyDescent="0.15">
      <c r="B264" s="144">
        <v>45267</v>
      </c>
      <c r="C264" s="148">
        <f>SUM('Asset-Normal Portfolio VaR'!H272:J272)</f>
        <v>10686100</v>
      </c>
      <c r="D264" s="148">
        <f t="shared" ref="D264:D327" si="8">C264-C263</f>
        <v>-36300</v>
      </c>
      <c r="E264" s="149">
        <v>323022</v>
      </c>
      <c r="F264" s="145" t="str">
        <f t="shared" ref="F264:F327" si="9">IF(-(D264)&lt;E264,"YES","NO")</f>
        <v>YES</v>
      </c>
    </row>
    <row r="265" spans="2:6" x14ac:dyDescent="0.15">
      <c r="B265" s="144">
        <v>45268</v>
      </c>
      <c r="C265" s="148">
        <f>SUM('Asset-Normal Portfolio VaR'!H273:J273)</f>
        <v>10717800</v>
      </c>
      <c r="D265" s="148">
        <f t="shared" si="8"/>
        <v>31700</v>
      </c>
      <c r="E265" s="149">
        <v>324039.01</v>
      </c>
      <c r="F265" s="145" t="str">
        <f t="shared" si="9"/>
        <v>YES</v>
      </c>
    </row>
    <row r="266" spans="2:6" x14ac:dyDescent="0.15">
      <c r="B266" s="144">
        <v>45271</v>
      </c>
      <c r="C266" s="148">
        <f>SUM('Asset-Normal Portfolio VaR'!H274:J274)</f>
        <v>10812800</v>
      </c>
      <c r="D266" s="148">
        <f t="shared" si="8"/>
        <v>95000</v>
      </c>
      <c r="E266" s="149">
        <v>325769.77</v>
      </c>
      <c r="F266" s="145" t="str">
        <f t="shared" si="9"/>
        <v>YES</v>
      </c>
    </row>
    <row r="267" spans="2:6" x14ac:dyDescent="0.15">
      <c r="B267" s="144">
        <v>45272</v>
      </c>
      <c r="C267" s="148">
        <f>SUM('Asset-Normal Portfolio VaR'!H275:J275)</f>
        <v>10902000</v>
      </c>
      <c r="D267" s="148">
        <f t="shared" si="8"/>
        <v>89200</v>
      </c>
      <c r="E267" s="149">
        <v>328182.3</v>
      </c>
      <c r="F267" s="145" t="str">
        <f t="shared" si="9"/>
        <v>YES</v>
      </c>
    </row>
    <row r="268" spans="2:6" x14ac:dyDescent="0.15">
      <c r="B268" s="144">
        <v>45273</v>
      </c>
      <c r="C268" s="148">
        <f>SUM('Asset-Normal Portfolio VaR'!H276:J276)</f>
        <v>11015400</v>
      </c>
      <c r="D268" s="148">
        <f t="shared" si="8"/>
        <v>113400</v>
      </c>
      <c r="E268" s="149">
        <v>330499.77</v>
      </c>
      <c r="F268" s="145" t="str">
        <f t="shared" si="9"/>
        <v>YES</v>
      </c>
    </row>
    <row r="269" spans="2:6" x14ac:dyDescent="0.15">
      <c r="B269" s="144">
        <v>45274</v>
      </c>
      <c r="C269" s="148">
        <f>SUM('Asset-Normal Portfolio VaR'!H277:J277)</f>
        <v>10599800</v>
      </c>
      <c r="D269" s="148">
        <f t="shared" si="8"/>
        <v>-415600</v>
      </c>
      <c r="E269" s="149">
        <v>317784.83</v>
      </c>
      <c r="F269" s="145" t="str">
        <f t="shared" si="9"/>
        <v>NO</v>
      </c>
    </row>
    <row r="270" spans="2:6" x14ac:dyDescent="0.15">
      <c r="B270" s="144">
        <v>45275</v>
      </c>
      <c r="C270" s="148">
        <f>SUM('Asset-Normal Portfolio VaR'!H278:J278)</f>
        <v>10534700</v>
      </c>
      <c r="D270" s="148">
        <f t="shared" si="8"/>
        <v>-65100</v>
      </c>
      <c r="E270" s="149">
        <v>316950.28999999998</v>
      </c>
      <c r="F270" s="145" t="str">
        <f t="shared" si="9"/>
        <v>YES</v>
      </c>
    </row>
    <row r="271" spans="2:6" x14ac:dyDescent="0.15">
      <c r="B271" s="144">
        <v>45278</v>
      </c>
      <c r="C271" s="148">
        <f>SUM('Asset-Normal Portfolio VaR'!H279:J279)</f>
        <v>10597000</v>
      </c>
      <c r="D271" s="148">
        <f t="shared" si="8"/>
        <v>62300</v>
      </c>
      <c r="E271" s="149">
        <v>318373.95</v>
      </c>
      <c r="F271" s="145" t="str">
        <f t="shared" si="9"/>
        <v>YES</v>
      </c>
    </row>
    <row r="272" spans="2:6" x14ac:dyDescent="0.15">
      <c r="B272" s="144">
        <v>45279</v>
      </c>
      <c r="C272" s="148">
        <f>SUM('Asset-Normal Portfolio VaR'!H280:J280)</f>
        <v>10589700</v>
      </c>
      <c r="D272" s="148">
        <f t="shared" si="8"/>
        <v>-7300</v>
      </c>
      <c r="E272" s="149">
        <v>317715.62</v>
      </c>
      <c r="F272" s="145" t="str">
        <f t="shared" si="9"/>
        <v>YES</v>
      </c>
    </row>
    <row r="273" spans="2:6" x14ac:dyDescent="0.15">
      <c r="B273" s="144">
        <v>45280</v>
      </c>
      <c r="C273" s="148">
        <f>SUM('Asset-Normal Portfolio VaR'!H281:J281)</f>
        <v>10622800</v>
      </c>
      <c r="D273" s="148">
        <f t="shared" si="8"/>
        <v>33100</v>
      </c>
      <c r="E273" s="149">
        <v>318827.21999999997</v>
      </c>
      <c r="F273" s="145" t="str">
        <f t="shared" si="9"/>
        <v>YES</v>
      </c>
    </row>
    <row r="274" spans="2:6" x14ac:dyDescent="0.15">
      <c r="B274" s="144">
        <v>45281</v>
      </c>
      <c r="C274" s="148">
        <f>SUM('Asset-Normal Portfolio VaR'!H282:J282)</f>
        <v>10507300</v>
      </c>
      <c r="D274" s="148">
        <f t="shared" si="8"/>
        <v>-115500</v>
      </c>
      <c r="E274" s="149">
        <v>315776.78000000003</v>
      </c>
      <c r="F274" s="145" t="str">
        <f t="shared" si="9"/>
        <v>YES</v>
      </c>
    </row>
    <row r="275" spans="2:6" x14ac:dyDescent="0.15">
      <c r="B275" s="144">
        <v>45282</v>
      </c>
      <c r="C275" s="148">
        <f>SUM('Asset-Normal Portfolio VaR'!H283:J283)</f>
        <v>10570200</v>
      </c>
      <c r="D275" s="148">
        <f t="shared" si="8"/>
        <v>62900</v>
      </c>
      <c r="E275" s="149">
        <v>317314.01</v>
      </c>
      <c r="F275" s="145" t="str">
        <f t="shared" si="9"/>
        <v>YES</v>
      </c>
    </row>
    <row r="276" spans="2:6" x14ac:dyDescent="0.15">
      <c r="B276" s="144">
        <v>45287</v>
      </c>
      <c r="C276" s="148">
        <f>SUM('Asset-Normal Portfolio VaR'!H284:J284)</f>
        <v>10489200</v>
      </c>
      <c r="D276" s="148">
        <f t="shared" si="8"/>
        <v>-81000</v>
      </c>
      <c r="E276" s="149">
        <v>315178.38</v>
      </c>
      <c r="F276" s="145" t="str">
        <f t="shared" si="9"/>
        <v>YES</v>
      </c>
    </row>
    <row r="277" spans="2:6" x14ac:dyDescent="0.15">
      <c r="B277" s="144">
        <v>45288</v>
      </c>
      <c r="C277" s="148">
        <f>SUM('Asset-Normal Portfolio VaR'!H285:J285)</f>
        <v>10412100.000000002</v>
      </c>
      <c r="D277" s="148">
        <f t="shared" si="8"/>
        <v>-77099.999999998137</v>
      </c>
      <c r="E277" s="149">
        <v>312827.71999999997</v>
      </c>
      <c r="F277" s="145" t="str">
        <f t="shared" si="9"/>
        <v>YES</v>
      </c>
    </row>
    <row r="278" spans="2:6" x14ac:dyDescent="0.15">
      <c r="B278" s="144">
        <v>45289</v>
      </c>
      <c r="C278" s="148">
        <f>SUM('Asset-Normal Portfolio VaR'!H286:J286)</f>
        <v>10483500</v>
      </c>
      <c r="D278" s="148">
        <f t="shared" si="8"/>
        <v>71399.999999998137</v>
      </c>
      <c r="E278" s="149">
        <v>314707.71000000002</v>
      </c>
      <c r="F278" s="145" t="str">
        <f t="shared" si="9"/>
        <v>YES</v>
      </c>
    </row>
    <row r="279" spans="2:6" x14ac:dyDescent="0.15">
      <c r="B279" s="144">
        <v>45294</v>
      </c>
      <c r="C279" s="148">
        <f>SUM('Asset-Normal Portfolio VaR'!H287:J287)</f>
        <v>10769800</v>
      </c>
      <c r="D279" s="148">
        <f t="shared" si="8"/>
        <v>286300</v>
      </c>
      <c r="E279" s="149">
        <v>320879.74</v>
      </c>
      <c r="F279" s="145" t="str">
        <f t="shared" si="9"/>
        <v>YES</v>
      </c>
    </row>
    <row r="280" spans="2:6" x14ac:dyDescent="0.15">
      <c r="B280" s="144">
        <v>45295</v>
      </c>
      <c r="C280" s="148">
        <f>SUM('Asset-Normal Portfolio VaR'!H288:J288)</f>
        <v>10939900</v>
      </c>
      <c r="D280" s="148">
        <f t="shared" si="8"/>
        <v>170100</v>
      </c>
      <c r="E280" s="149">
        <v>324520.03000000003</v>
      </c>
      <c r="F280" s="145" t="str">
        <f t="shared" si="9"/>
        <v>YES</v>
      </c>
    </row>
    <row r="281" spans="2:6" x14ac:dyDescent="0.15">
      <c r="B281" s="144">
        <v>45296</v>
      </c>
      <c r="C281" s="148">
        <f>SUM('Asset-Normal Portfolio VaR'!H289:J289)</f>
        <v>10995300</v>
      </c>
      <c r="D281" s="148">
        <f t="shared" si="8"/>
        <v>55400</v>
      </c>
      <c r="E281" s="149">
        <v>325527.62</v>
      </c>
      <c r="F281" s="145" t="str">
        <f t="shared" si="9"/>
        <v>YES</v>
      </c>
    </row>
    <row r="282" spans="2:6" x14ac:dyDescent="0.15">
      <c r="B282" s="144">
        <v>45299</v>
      </c>
      <c r="C282" s="148">
        <f>SUM('Asset-Normal Portfolio VaR'!H290:J290)</f>
        <v>11080500</v>
      </c>
      <c r="D282" s="148">
        <f t="shared" si="8"/>
        <v>85200</v>
      </c>
      <c r="E282" s="149">
        <v>327939.28999999998</v>
      </c>
      <c r="F282" s="145" t="str">
        <f t="shared" si="9"/>
        <v>YES</v>
      </c>
    </row>
    <row r="283" spans="2:6" x14ac:dyDescent="0.15">
      <c r="B283" s="144">
        <v>45300</v>
      </c>
      <c r="C283" s="148">
        <f>SUM('Asset-Normal Portfolio VaR'!H291:J291)</f>
        <v>11088600</v>
      </c>
      <c r="D283" s="148">
        <f t="shared" si="8"/>
        <v>8100</v>
      </c>
      <c r="E283" s="149">
        <v>327827.45</v>
      </c>
      <c r="F283" s="145" t="str">
        <f t="shared" si="9"/>
        <v>YES</v>
      </c>
    </row>
    <row r="284" spans="2:6" x14ac:dyDescent="0.15">
      <c r="B284" s="144">
        <v>45301</v>
      </c>
      <c r="C284" s="148">
        <f>SUM('Asset-Normal Portfolio VaR'!H292:J292)</f>
        <v>11147700</v>
      </c>
      <c r="D284" s="148">
        <f t="shared" si="8"/>
        <v>59100</v>
      </c>
      <c r="E284" s="149">
        <v>328822.92</v>
      </c>
      <c r="F284" s="145" t="str">
        <f t="shared" si="9"/>
        <v>YES</v>
      </c>
    </row>
    <row r="285" spans="2:6" x14ac:dyDescent="0.15">
      <c r="B285" s="144">
        <v>45302</v>
      </c>
      <c r="C285" s="148">
        <f>SUM('Asset-Normal Portfolio VaR'!H293:J293)</f>
        <v>11193800</v>
      </c>
      <c r="D285" s="148">
        <f t="shared" si="8"/>
        <v>46100</v>
      </c>
      <c r="E285" s="149">
        <v>329334.28000000003</v>
      </c>
      <c r="F285" s="145" t="str">
        <f t="shared" si="9"/>
        <v>YES</v>
      </c>
    </row>
    <row r="286" spans="2:6" x14ac:dyDescent="0.15">
      <c r="B286" s="144">
        <v>45303</v>
      </c>
      <c r="C286" s="148">
        <f>SUM('Asset-Normal Portfolio VaR'!H294:J294)</f>
        <v>11228200</v>
      </c>
      <c r="D286" s="148">
        <f t="shared" si="8"/>
        <v>34400</v>
      </c>
      <c r="E286" s="149">
        <v>331139.01</v>
      </c>
      <c r="F286" s="145" t="str">
        <f t="shared" si="9"/>
        <v>YES</v>
      </c>
    </row>
    <row r="287" spans="2:6" x14ac:dyDescent="0.15">
      <c r="B287" s="144">
        <v>45307</v>
      </c>
      <c r="C287" s="148">
        <f>SUM('Asset-Normal Portfolio VaR'!H295:J295)</f>
        <v>11365900</v>
      </c>
      <c r="D287" s="148">
        <f t="shared" si="8"/>
        <v>137700</v>
      </c>
      <c r="E287" s="149">
        <v>334483.36</v>
      </c>
      <c r="F287" s="145" t="str">
        <f t="shared" si="9"/>
        <v>YES</v>
      </c>
    </row>
    <row r="288" spans="2:6" x14ac:dyDescent="0.15">
      <c r="B288" s="144">
        <v>45308</v>
      </c>
      <c r="C288" s="148">
        <f>SUM('Asset-Normal Portfolio VaR'!H296:J296)</f>
        <v>11384200</v>
      </c>
      <c r="D288" s="148">
        <f t="shared" si="8"/>
        <v>18300</v>
      </c>
      <c r="E288" s="149">
        <v>333931.39</v>
      </c>
      <c r="F288" s="145" t="str">
        <f t="shared" si="9"/>
        <v>YES</v>
      </c>
    </row>
    <row r="289" spans="2:6" x14ac:dyDescent="0.15">
      <c r="B289" s="144">
        <v>45309</v>
      </c>
      <c r="C289" s="148">
        <f>SUM('Asset-Normal Portfolio VaR'!H297:J297)</f>
        <v>11308500</v>
      </c>
      <c r="D289" s="148">
        <f t="shared" si="8"/>
        <v>-75700</v>
      </c>
      <c r="E289" s="149">
        <v>331669.28999999998</v>
      </c>
      <c r="F289" s="145" t="str">
        <f t="shared" si="9"/>
        <v>YES</v>
      </c>
    </row>
    <row r="290" spans="2:6" x14ac:dyDescent="0.15">
      <c r="B290" s="144">
        <v>45310</v>
      </c>
      <c r="C290" s="148">
        <f>SUM('Asset-Normal Portfolio VaR'!H298:J298)</f>
        <v>11424300</v>
      </c>
      <c r="D290" s="148">
        <f t="shared" si="8"/>
        <v>115800</v>
      </c>
      <c r="E290" s="149">
        <v>334467.03000000003</v>
      </c>
      <c r="F290" s="145" t="str">
        <f t="shared" si="9"/>
        <v>YES</v>
      </c>
    </row>
    <row r="291" spans="2:6" x14ac:dyDescent="0.15">
      <c r="B291" s="144">
        <v>45313</v>
      </c>
      <c r="C291" s="148">
        <f>SUM('Asset-Normal Portfolio VaR'!H299:J299)</f>
        <v>11582500</v>
      </c>
      <c r="D291" s="148">
        <f t="shared" si="8"/>
        <v>158200</v>
      </c>
      <c r="E291" s="149">
        <v>338902.76</v>
      </c>
      <c r="F291" s="145" t="str">
        <f t="shared" si="9"/>
        <v>YES</v>
      </c>
    </row>
    <row r="292" spans="2:6" x14ac:dyDescent="0.15">
      <c r="B292" s="144">
        <v>45314</v>
      </c>
      <c r="C292" s="148">
        <f>SUM('Asset-Normal Portfolio VaR'!H300:J300)</f>
        <v>11481200</v>
      </c>
      <c r="D292" s="148">
        <f t="shared" si="8"/>
        <v>-101300</v>
      </c>
      <c r="E292" s="149">
        <v>335455.57</v>
      </c>
      <c r="F292" s="145" t="str">
        <f t="shared" si="9"/>
        <v>YES</v>
      </c>
    </row>
    <row r="293" spans="2:6" x14ac:dyDescent="0.15">
      <c r="B293" s="144">
        <v>45315</v>
      </c>
      <c r="C293" s="148">
        <f>SUM('Asset-Normal Portfolio VaR'!H301:J301)</f>
        <v>11536000</v>
      </c>
      <c r="D293" s="148">
        <f t="shared" si="8"/>
        <v>54800</v>
      </c>
      <c r="E293" s="149">
        <v>336734.75</v>
      </c>
      <c r="F293" s="145" t="str">
        <f t="shared" si="9"/>
        <v>YES</v>
      </c>
    </row>
    <row r="294" spans="2:6" x14ac:dyDescent="0.15">
      <c r="B294" s="144">
        <v>45316</v>
      </c>
      <c r="C294" s="148">
        <f>SUM('Asset-Normal Portfolio VaR'!H302:J302)</f>
        <v>11452800</v>
      </c>
      <c r="D294" s="148">
        <f t="shared" si="8"/>
        <v>-83200</v>
      </c>
      <c r="E294" s="149">
        <v>335638.33</v>
      </c>
      <c r="F294" s="145" t="str">
        <f t="shared" si="9"/>
        <v>YES</v>
      </c>
    </row>
    <row r="295" spans="2:6" x14ac:dyDescent="0.15">
      <c r="B295" s="144">
        <v>45317</v>
      </c>
      <c r="C295" s="148">
        <f>SUM('Asset-Normal Portfolio VaR'!H303:J303)</f>
        <v>11390300</v>
      </c>
      <c r="D295" s="148">
        <f t="shared" si="8"/>
        <v>-62500</v>
      </c>
      <c r="E295" s="149">
        <v>335743.04</v>
      </c>
      <c r="F295" s="145" t="str">
        <f t="shared" si="9"/>
        <v>YES</v>
      </c>
    </row>
    <row r="296" spans="2:6" x14ac:dyDescent="0.15">
      <c r="B296" s="144">
        <v>45320</v>
      </c>
      <c r="C296" s="148">
        <f>SUM('Asset-Normal Portfolio VaR'!H304:J304)</f>
        <v>11400700</v>
      </c>
      <c r="D296" s="148">
        <f t="shared" si="8"/>
        <v>10400</v>
      </c>
      <c r="E296" s="149">
        <v>336254.13</v>
      </c>
      <c r="F296" s="145" t="str">
        <f t="shared" si="9"/>
        <v>YES</v>
      </c>
    </row>
    <row r="297" spans="2:6" x14ac:dyDescent="0.15">
      <c r="B297" s="144">
        <v>45321</v>
      </c>
      <c r="C297" s="148">
        <f>SUM('Asset-Normal Portfolio VaR'!H305:J305)</f>
        <v>11373300</v>
      </c>
      <c r="D297" s="148">
        <f t="shared" si="8"/>
        <v>-27400</v>
      </c>
      <c r="E297" s="149">
        <v>335464.43</v>
      </c>
      <c r="F297" s="145" t="str">
        <f t="shared" si="9"/>
        <v>YES</v>
      </c>
    </row>
    <row r="298" spans="2:6" x14ac:dyDescent="0.15">
      <c r="B298" s="144">
        <v>45322</v>
      </c>
      <c r="C298" s="148">
        <f>SUM('Asset-Normal Portfolio VaR'!H306:J306)</f>
        <v>11132200</v>
      </c>
      <c r="D298" s="148">
        <f t="shared" si="8"/>
        <v>-241100</v>
      </c>
      <c r="E298" s="149">
        <v>331092.58</v>
      </c>
      <c r="F298" s="145" t="str">
        <f t="shared" si="9"/>
        <v>YES</v>
      </c>
    </row>
    <row r="299" spans="2:6" x14ac:dyDescent="0.15">
      <c r="B299" s="144">
        <v>45323</v>
      </c>
      <c r="C299" s="148">
        <f>SUM('Asset-Normal Portfolio VaR'!H307:J307)</f>
        <v>11135900</v>
      </c>
      <c r="D299" s="148">
        <f t="shared" si="8"/>
        <v>3700</v>
      </c>
      <c r="E299" s="149">
        <v>329685.24</v>
      </c>
      <c r="F299" s="145" t="str">
        <f t="shared" si="9"/>
        <v>YES</v>
      </c>
    </row>
    <row r="300" spans="2:6" x14ac:dyDescent="0.15">
      <c r="B300" s="144">
        <v>45324</v>
      </c>
      <c r="C300" s="148">
        <f>SUM('Asset-Normal Portfolio VaR'!H308:J308)</f>
        <v>11120500</v>
      </c>
      <c r="D300" s="148">
        <f t="shared" si="8"/>
        <v>-15400</v>
      </c>
      <c r="E300" s="149">
        <v>330240.15000000002</v>
      </c>
      <c r="F300" s="145" t="str">
        <f t="shared" si="9"/>
        <v>YES</v>
      </c>
    </row>
    <row r="301" spans="2:6" x14ac:dyDescent="0.15">
      <c r="B301" s="144">
        <v>45327</v>
      </c>
      <c r="C301" s="148">
        <f>SUM('Asset-Normal Portfolio VaR'!H309:J309)</f>
        <v>11230500</v>
      </c>
      <c r="D301" s="148">
        <f t="shared" si="8"/>
        <v>110000</v>
      </c>
      <c r="E301" s="149">
        <v>334308.71000000002</v>
      </c>
      <c r="F301" s="145" t="str">
        <f t="shared" si="9"/>
        <v>YES</v>
      </c>
    </row>
    <row r="302" spans="2:6" x14ac:dyDescent="0.15">
      <c r="B302" s="144">
        <v>45328</v>
      </c>
      <c r="C302" s="148">
        <f>SUM('Asset-Normal Portfolio VaR'!H310:J310)</f>
        <v>11379500</v>
      </c>
      <c r="D302" s="148">
        <f t="shared" si="8"/>
        <v>149000</v>
      </c>
      <c r="E302" s="149">
        <v>338950.3</v>
      </c>
      <c r="F302" s="145" t="str">
        <f t="shared" si="9"/>
        <v>YES</v>
      </c>
    </row>
    <row r="303" spans="2:6" x14ac:dyDescent="0.15">
      <c r="B303" s="144">
        <v>45329</v>
      </c>
      <c r="C303" s="148">
        <f>SUM('Asset-Normal Portfolio VaR'!H311:J311)</f>
        <v>11471000</v>
      </c>
      <c r="D303" s="148">
        <f t="shared" si="8"/>
        <v>91500</v>
      </c>
      <c r="E303" s="149">
        <v>340541.32</v>
      </c>
      <c r="F303" s="145" t="str">
        <f t="shared" si="9"/>
        <v>YES</v>
      </c>
    </row>
    <row r="304" spans="2:6" x14ac:dyDescent="0.15">
      <c r="B304" s="144">
        <v>45330</v>
      </c>
      <c r="C304" s="148">
        <f>SUM('Asset-Normal Portfolio VaR'!H312:J312)</f>
        <v>11101400</v>
      </c>
      <c r="D304" s="148">
        <f t="shared" si="8"/>
        <v>-369600</v>
      </c>
      <c r="E304" s="149">
        <v>331665.09999999998</v>
      </c>
      <c r="F304" s="145" t="str">
        <f t="shared" si="9"/>
        <v>NO</v>
      </c>
    </row>
    <row r="305" spans="2:6" x14ac:dyDescent="0.15">
      <c r="B305" s="144">
        <v>45331</v>
      </c>
      <c r="C305" s="148">
        <f>SUM('Asset-Normal Portfolio VaR'!H313:J313)</f>
        <v>11187100</v>
      </c>
      <c r="D305" s="148">
        <f t="shared" si="8"/>
        <v>85700</v>
      </c>
      <c r="E305" s="149">
        <v>331709.95</v>
      </c>
      <c r="F305" s="145" t="str">
        <f t="shared" si="9"/>
        <v>YES</v>
      </c>
    </row>
    <row r="306" spans="2:6" x14ac:dyDescent="0.15">
      <c r="B306" s="144">
        <v>45334</v>
      </c>
      <c r="C306" s="148">
        <f>SUM('Asset-Normal Portfolio VaR'!H314:J314)</f>
        <v>11141900</v>
      </c>
      <c r="D306" s="148">
        <f t="shared" si="8"/>
        <v>-45200</v>
      </c>
      <c r="E306" s="149">
        <v>332117.31</v>
      </c>
      <c r="F306" s="145" t="str">
        <f t="shared" si="9"/>
        <v>YES</v>
      </c>
    </row>
    <row r="307" spans="2:6" x14ac:dyDescent="0.15">
      <c r="B307" s="144">
        <v>45335</v>
      </c>
      <c r="C307" s="148">
        <f>SUM('Asset-Normal Portfolio VaR'!H315:J315)</f>
        <v>11286100</v>
      </c>
      <c r="D307" s="148">
        <f t="shared" si="8"/>
        <v>144200</v>
      </c>
      <c r="E307" s="149">
        <v>336087.92</v>
      </c>
      <c r="F307" s="145" t="str">
        <f t="shared" si="9"/>
        <v>YES</v>
      </c>
    </row>
    <row r="308" spans="2:6" x14ac:dyDescent="0.15">
      <c r="B308" s="144">
        <v>45336</v>
      </c>
      <c r="C308" s="148">
        <f>SUM('Asset-Normal Portfolio VaR'!H316:J316)</f>
        <v>11294100</v>
      </c>
      <c r="D308" s="148">
        <f t="shared" si="8"/>
        <v>8000</v>
      </c>
      <c r="E308" s="149">
        <v>336969.8</v>
      </c>
      <c r="F308" s="145" t="str">
        <f t="shared" si="9"/>
        <v>YES</v>
      </c>
    </row>
    <row r="309" spans="2:6" x14ac:dyDescent="0.15">
      <c r="B309" s="144">
        <v>45337</v>
      </c>
      <c r="C309" s="148">
        <f>SUM('Asset-Normal Portfolio VaR'!H317:J317)</f>
        <v>11345500</v>
      </c>
      <c r="D309" s="148">
        <f t="shared" si="8"/>
        <v>51400</v>
      </c>
      <c r="E309" s="149">
        <v>339479.63</v>
      </c>
      <c r="F309" s="145" t="str">
        <f t="shared" si="9"/>
        <v>YES</v>
      </c>
    </row>
    <row r="310" spans="2:6" x14ac:dyDescent="0.15">
      <c r="B310" s="144">
        <v>45338</v>
      </c>
      <c r="C310" s="148">
        <f>SUM('Asset-Normal Portfolio VaR'!H318:J318)</f>
        <v>11227200</v>
      </c>
      <c r="D310" s="148">
        <f t="shared" si="8"/>
        <v>-118300</v>
      </c>
      <c r="E310" s="149">
        <v>334238.34999999998</v>
      </c>
      <c r="F310" s="145" t="str">
        <f t="shared" si="9"/>
        <v>YES</v>
      </c>
    </row>
    <row r="311" spans="2:6" x14ac:dyDescent="0.15">
      <c r="B311" s="144">
        <v>45342</v>
      </c>
      <c r="C311" s="148">
        <f>SUM('Asset-Normal Portfolio VaR'!H319:J319)</f>
        <v>11466100</v>
      </c>
      <c r="D311" s="148">
        <f t="shared" si="8"/>
        <v>238900</v>
      </c>
      <c r="E311" s="149">
        <v>341102.27</v>
      </c>
      <c r="F311" s="145" t="str">
        <f t="shared" si="9"/>
        <v>YES</v>
      </c>
    </row>
    <row r="312" spans="2:6" x14ac:dyDescent="0.15">
      <c r="B312" s="144">
        <v>45343</v>
      </c>
      <c r="C312" s="148">
        <f>SUM('Asset-Normal Portfolio VaR'!H320:J320)</f>
        <v>11362600</v>
      </c>
      <c r="D312" s="148">
        <f t="shared" si="8"/>
        <v>-103500</v>
      </c>
      <c r="E312" s="149">
        <v>338246.46</v>
      </c>
      <c r="F312" s="145" t="str">
        <f t="shared" si="9"/>
        <v>YES</v>
      </c>
    </row>
    <row r="313" spans="2:6" x14ac:dyDescent="0.15">
      <c r="B313" s="144">
        <v>45344</v>
      </c>
      <c r="C313" s="148">
        <f>SUM('Asset-Normal Portfolio VaR'!H321:J321)</f>
        <v>11694900</v>
      </c>
      <c r="D313" s="148">
        <f t="shared" si="8"/>
        <v>332300</v>
      </c>
      <c r="E313" s="149">
        <v>344572.49</v>
      </c>
      <c r="F313" s="145" t="str">
        <f t="shared" si="9"/>
        <v>YES</v>
      </c>
    </row>
    <row r="314" spans="2:6" x14ac:dyDescent="0.15">
      <c r="B314" s="144">
        <v>45345</v>
      </c>
      <c r="C314" s="148">
        <f>SUM('Asset-Normal Portfolio VaR'!H322:J322)</f>
        <v>11924900</v>
      </c>
      <c r="D314" s="148">
        <f t="shared" si="8"/>
        <v>230000</v>
      </c>
      <c r="E314" s="149">
        <v>351657.74</v>
      </c>
      <c r="F314" s="145" t="str">
        <f t="shared" si="9"/>
        <v>YES</v>
      </c>
    </row>
    <row r="315" spans="2:6" x14ac:dyDescent="0.15">
      <c r="B315" s="144">
        <v>45348</v>
      </c>
      <c r="C315" s="148">
        <f>SUM('Asset-Normal Portfolio VaR'!H323:J323)</f>
        <v>11889600</v>
      </c>
      <c r="D315" s="148">
        <f t="shared" si="8"/>
        <v>-35300</v>
      </c>
      <c r="E315" s="149">
        <v>350001.15</v>
      </c>
      <c r="F315" s="145" t="str">
        <f t="shared" si="9"/>
        <v>YES</v>
      </c>
    </row>
    <row r="316" spans="2:6" x14ac:dyDescent="0.15">
      <c r="B316" s="144">
        <v>45349</v>
      </c>
      <c r="C316" s="148">
        <f>SUM('Asset-Normal Portfolio VaR'!H324:J324)</f>
        <v>11791600</v>
      </c>
      <c r="D316" s="148">
        <f t="shared" si="8"/>
        <v>-98000</v>
      </c>
      <c r="E316" s="149">
        <v>347194.61</v>
      </c>
      <c r="F316" s="145" t="str">
        <f t="shared" si="9"/>
        <v>YES</v>
      </c>
    </row>
    <row r="317" spans="2:6" x14ac:dyDescent="0.15">
      <c r="B317" s="144">
        <v>45350</v>
      </c>
      <c r="C317" s="148">
        <f>SUM('Asset-Normal Portfolio VaR'!H325:J325)</f>
        <v>11844500</v>
      </c>
      <c r="D317" s="148">
        <f t="shared" si="8"/>
        <v>52900</v>
      </c>
      <c r="E317" s="149">
        <v>348454.9</v>
      </c>
      <c r="F317" s="145" t="str">
        <f t="shared" si="9"/>
        <v>YES</v>
      </c>
    </row>
    <row r="318" spans="2:6" x14ac:dyDescent="0.15">
      <c r="B318" s="144">
        <v>45351</v>
      </c>
      <c r="C318" s="148">
        <f>SUM('Asset-Normal Portfolio VaR'!H326:J326)</f>
        <v>11868400</v>
      </c>
      <c r="D318" s="148">
        <f t="shared" si="8"/>
        <v>23900</v>
      </c>
      <c r="E318" s="149">
        <v>349655.33</v>
      </c>
      <c r="F318" s="145" t="str">
        <f t="shared" si="9"/>
        <v>YES</v>
      </c>
    </row>
    <row r="319" spans="2:6" x14ac:dyDescent="0.15">
      <c r="B319" s="144">
        <v>45352</v>
      </c>
      <c r="C319" s="148">
        <f>SUM('Asset-Normal Portfolio VaR'!H327:J327)</f>
        <v>11876000</v>
      </c>
      <c r="D319" s="148">
        <f t="shared" si="8"/>
        <v>7600</v>
      </c>
      <c r="E319" s="149">
        <v>349700.4</v>
      </c>
      <c r="F319" s="145" t="str">
        <f t="shared" si="9"/>
        <v>YES</v>
      </c>
    </row>
    <row r="320" spans="2:6" x14ac:dyDescent="0.15">
      <c r="B320" s="144">
        <v>45355</v>
      </c>
      <c r="C320" s="148">
        <f>SUM('Asset-Normal Portfolio VaR'!H328:J328)</f>
        <v>11919300</v>
      </c>
      <c r="D320" s="148">
        <f t="shared" si="8"/>
        <v>43300</v>
      </c>
      <c r="E320" s="149">
        <v>350661.57</v>
      </c>
      <c r="F320" s="145" t="str">
        <f t="shared" si="9"/>
        <v>YES</v>
      </c>
    </row>
    <row r="321" spans="2:6" x14ac:dyDescent="0.15">
      <c r="B321" s="144">
        <v>45356</v>
      </c>
      <c r="C321" s="148">
        <f>SUM('Asset-Normal Portfolio VaR'!H329:J329)</f>
        <v>11996300</v>
      </c>
      <c r="D321" s="148">
        <f t="shared" si="8"/>
        <v>77000</v>
      </c>
      <c r="E321" s="149">
        <v>352667.09</v>
      </c>
      <c r="F321" s="145" t="str">
        <f t="shared" si="9"/>
        <v>YES</v>
      </c>
    </row>
    <row r="322" spans="2:6" x14ac:dyDescent="0.15">
      <c r="B322" s="144">
        <v>45357</v>
      </c>
      <c r="C322" s="148">
        <f>SUM('Asset-Normal Portfolio VaR'!H330:J330)</f>
        <v>12066900</v>
      </c>
      <c r="D322" s="148">
        <f t="shared" si="8"/>
        <v>70600</v>
      </c>
      <c r="E322" s="149">
        <v>355042.58</v>
      </c>
      <c r="F322" s="145" t="str">
        <f t="shared" si="9"/>
        <v>YES</v>
      </c>
    </row>
    <row r="323" spans="2:6" x14ac:dyDescent="0.15">
      <c r="B323" s="144">
        <v>45358</v>
      </c>
      <c r="C323" s="148">
        <f>SUM('Asset-Normal Portfolio VaR'!H331:J331)</f>
        <v>11853100</v>
      </c>
      <c r="D323" s="148">
        <f t="shared" si="8"/>
        <v>-213800</v>
      </c>
      <c r="E323" s="149">
        <v>352597.23</v>
      </c>
      <c r="F323" s="145" t="str">
        <f t="shared" si="9"/>
        <v>YES</v>
      </c>
    </row>
    <row r="324" spans="2:6" x14ac:dyDescent="0.15">
      <c r="B324" s="144">
        <v>45359</v>
      </c>
      <c r="C324" s="148">
        <f>SUM('Asset-Normal Portfolio VaR'!H332:J332)</f>
        <v>11864500</v>
      </c>
      <c r="D324" s="148">
        <f t="shared" si="8"/>
        <v>11400</v>
      </c>
      <c r="E324" s="149">
        <v>352943.96</v>
      </c>
      <c r="F324" s="145" t="str">
        <f t="shared" si="9"/>
        <v>YES</v>
      </c>
    </row>
    <row r="325" spans="2:6" x14ac:dyDescent="0.15">
      <c r="B325" s="144">
        <v>45362</v>
      </c>
      <c r="C325" s="148">
        <f>SUM('Asset-Normal Portfolio VaR'!H333:J333)</f>
        <v>11973800</v>
      </c>
      <c r="D325" s="148">
        <f t="shared" si="8"/>
        <v>109300</v>
      </c>
      <c r="E325" s="149">
        <v>355805</v>
      </c>
      <c r="F325" s="145" t="str">
        <f t="shared" si="9"/>
        <v>YES</v>
      </c>
    </row>
    <row r="326" spans="2:6" x14ac:dyDescent="0.15">
      <c r="B326" s="144">
        <v>45363</v>
      </c>
      <c r="C326" s="148">
        <f>SUM('Asset-Normal Portfolio VaR'!H334:J334)</f>
        <v>11914100</v>
      </c>
      <c r="D326" s="148">
        <f t="shared" si="8"/>
        <v>-59700</v>
      </c>
      <c r="E326" s="149">
        <v>355647.66</v>
      </c>
      <c r="F326" s="145" t="str">
        <f t="shared" si="9"/>
        <v>YES</v>
      </c>
    </row>
    <row r="327" spans="2:6" x14ac:dyDescent="0.15">
      <c r="B327" s="144">
        <v>45364</v>
      </c>
      <c r="C327" s="148">
        <f>SUM('Asset-Normal Portfolio VaR'!H335:J335)</f>
        <v>11932000</v>
      </c>
      <c r="D327" s="148">
        <f t="shared" si="8"/>
        <v>17900</v>
      </c>
      <c r="E327" s="149">
        <v>357841.71</v>
      </c>
      <c r="F327" s="145" t="str">
        <f t="shared" si="9"/>
        <v>YES</v>
      </c>
    </row>
    <row r="328" spans="2:6" x14ac:dyDescent="0.15">
      <c r="B328" s="144">
        <v>45365</v>
      </c>
      <c r="C328" s="148">
        <f>SUM('Asset-Normal Portfolio VaR'!H336:J336)</f>
        <v>12012100</v>
      </c>
      <c r="D328" s="148">
        <f t="shared" ref="D328:D391" si="10">C328-C327</f>
        <v>80100</v>
      </c>
      <c r="E328" s="149">
        <v>360636.22</v>
      </c>
      <c r="F328" s="145" t="str">
        <f t="shared" ref="F328:F391" si="11">IF(-(D328)&lt;E328,"YES","NO")</f>
        <v>YES</v>
      </c>
    </row>
    <row r="329" spans="2:6" x14ac:dyDescent="0.15">
      <c r="B329" s="144">
        <v>45366</v>
      </c>
      <c r="C329" s="148">
        <f>SUM('Asset-Normal Portfolio VaR'!H337:J337)</f>
        <v>11956800</v>
      </c>
      <c r="D329" s="148">
        <f t="shared" si="10"/>
        <v>-55300</v>
      </c>
      <c r="E329" s="149">
        <v>360501.34</v>
      </c>
      <c r="F329" s="145" t="str">
        <f t="shared" si="11"/>
        <v>YES</v>
      </c>
    </row>
    <row r="330" spans="2:6" x14ac:dyDescent="0.15">
      <c r="B330" s="144">
        <v>45369</v>
      </c>
      <c r="C330" s="148">
        <f>SUM('Asset-Normal Portfolio VaR'!H338:J338)</f>
        <v>12023700</v>
      </c>
      <c r="D330" s="148">
        <f t="shared" si="10"/>
        <v>66900</v>
      </c>
      <c r="E330" s="149">
        <v>362453.71</v>
      </c>
      <c r="F330" s="145" t="str">
        <f t="shared" si="11"/>
        <v>YES</v>
      </c>
    </row>
    <row r="331" spans="2:6" x14ac:dyDescent="0.15">
      <c r="B331" s="144">
        <v>45370</v>
      </c>
      <c r="C331" s="148">
        <f>SUM('Asset-Normal Portfolio VaR'!H339:J339)</f>
        <v>12147300</v>
      </c>
      <c r="D331" s="148">
        <f t="shared" si="10"/>
        <v>123600</v>
      </c>
      <c r="E331" s="149">
        <v>365896.3</v>
      </c>
      <c r="F331" s="145" t="str">
        <f t="shared" si="11"/>
        <v>YES</v>
      </c>
    </row>
    <row r="332" spans="2:6" x14ac:dyDescent="0.15">
      <c r="B332" s="144">
        <v>45371</v>
      </c>
      <c r="C332" s="148">
        <f>SUM('Asset-Normal Portfolio VaR'!H340:J340)</f>
        <v>12099300</v>
      </c>
      <c r="D332" s="148">
        <f t="shared" si="10"/>
        <v>-48000</v>
      </c>
      <c r="E332" s="149">
        <v>365466.29</v>
      </c>
      <c r="F332" s="145" t="str">
        <f t="shared" si="11"/>
        <v>YES</v>
      </c>
    </row>
    <row r="333" spans="2:6" x14ac:dyDescent="0.15">
      <c r="B333" s="144">
        <v>45372</v>
      </c>
      <c r="C333" s="148">
        <f>SUM('Asset-Normal Portfolio VaR'!H341:J341)</f>
        <v>12243800</v>
      </c>
      <c r="D333" s="148">
        <f t="shared" si="10"/>
        <v>144500</v>
      </c>
      <c r="E333" s="149">
        <v>368409.14</v>
      </c>
      <c r="F333" s="145" t="str">
        <f t="shared" si="11"/>
        <v>YES</v>
      </c>
    </row>
    <row r="334" spans="2:6" x14ac:dyDescent="0.15">
      <c r="B334" s="144">
        <v>45373</v>
      </c>
      <c r="C334" s="148">
        <f>SUM('Asset-Normal Portfolio VaR'!H342:J342)</f>
        <v>12182000</v>
      </c>
      <c r="D334" s="148">
        <f t="shared" si="10"/>
        <v>-61800</v>
      </c>
      <c r="E334" s="149">
        <v>366134.55</v>
      </c>
      <c r="F334" s="145" t="str">
        <f t="shared" si="11"/>
        <v>YES</v>
      </c>
    </row>
    <row r="335" spans="2:6" x14ac:dyDescent="0.15">
      <c r="B335" s="144">
        <v>45376</v>
      </c>
      <c r="C335" s="148">
        <f>SUM('Asset-Normal Portfolio VaR'!H343:J343)</f>
        <v>12148300</v>
      </c>
      <c r="D335" s="148">
        <f t="shared" si="10"/>
        <v>-33700</v>
      </c>
      <c r="E335" s="149">
        <v>365462.26</v>
      </c>
      <c r="F335" s="145" t="str">
        <f t="shared" si="11"/>
        <v>YES</v>
      </c>
    </row>
    <row r="336" spans="2:6" x14ac:dyDescent="0.15">
      <c r="B336" s="144">
        <v>45377</v>
      </c>
      <c r="C336" s="148">
        <f>SUM('Asset-Normal Portfolio VaR'!H344:J344)</f>
        <v>12154600</v>
      </c>
      <c r="D336" s="148">
        <f t="shared" si="10"/>
        <v>6300</v>
      </c>
      <c r="E336" s="149">
        <v>366634.9</v>
      </c>
      <c r="F336" s="145" t="str">
        <f t="shared" si="11"/>
        <v>YES</v>
      </c>
    </row>
    <row r="337" spans="2:6" x14ac:dyDescent="0.15">
      <c r="B337" s="144">
        <v>45378</v>
      </c>
      <c r="C337" s="148">
        <f>SUM('Asset-Normal Portfolio VaR'!H345:J345)</f>
        <v>12225300</v>
      </c>
      <c r="D337" s="148">
        <f t="shared" si="10"/>
        <v>70700</v>
      </c>
      <c r="E337" s="149">
        <v>368726</v>
      </c>
      <c r="F337" s="145" t="str">
        <f t="shared" si="11"/>
        <v>YES</v>
      </c>
    </row>
    <row r="338" spans="2:6" x14ac:dyDescent="0.15">
      <c r="B338" s="144">
        <v>45379</v>
      </c>
      <c r="C338" s="148">
        <f>SUM('Asset-Normal Portfolio VaR'!H346:J346)</f>
        <v>12233600</v>
      </c>
      <c r="D338" s="148">
        <f t="shared" si="10"/>
        <v>8300</v>
      </c>
      <c r="E338" s="149">
        <v>367814.18</v>
      </c>
      <c r="F338" s="145" t="str">
        <f t="shared" si="11"/>
        <v>YES</v>
      </c>
    </row>
    <row r="339" spans="2:6" x14ac:dyDescent="0.15">
      <c r="B339" s="144">
        <v>45384</v>
      </c>
      <c r="C339" s="148">
        <f>SUM('Asset-Normal Portfolio VaR'!H347:J347)</f>
        <v>12085900</v>
      </c>
      <c r="D339" s="148">
        <f t="shared" si="10"/>
        <v>-147700</v>
      </c>
      <c r="E339" s="149">
        <v>364412.11</v>
      </c>
      <c r="F339" s="145" t="str">
        <f t="shared" si="11"/>
        <v>YES</v>
      </c>
    </row>
    <row r="340" spans="2:6" x14ac:dyDescent="0.15">
      <c r="B340" s="144">
        <v>45385</v>
      </c>
      <c r="C340" s="148">
        <f>SUM('Asset-Normal Portfolio VaR'!H348:J348)</f>
        <v>11824300</v>
      </c>
      <c r="D340" s="148">
        <f t="shared" si="10"/>
        <v>-261600</v>
      </c>
      <c r="E340" s="149">
        <v>355039.55</v>
      </c>
      <c r="F340" s="145" t="str">
        <f t="shared" si="11"/>
        <v>YES</v>
      </c>
    </row>
    <row r="341" spans="2:6" x14ac:dyDescent="0.15">
      <c r="B341" s="144">
        <v>45386</v>
      </c>
      <c r="C341" s="148">
        <f>SUM('Asset-Normal Portfolio VaR'!H349:J349)</f>
        <v>11947300</v>
      </c>
      <c r="D341" s="148">
        <f t="shared" si="10"/>
        <v>123000</v>
      </c>
      <c r="E341" s="149">
        <v>356299.85</v>
      </c>
      <c r="F341" s="145" t="str">
        <f t="shared" si="11"/>
        <v>YES</v>
      </c>
    </row>
    <row r="342" spans="2:6" x14ac:dyDescent="0.15">
      <c r="B342" s="144">
        <v>45387</v>
      </c>
      <c r="C342" s="148">
        <f>SUM('Asset-Normal Portfolio VaR'!H350:J350)</f>
        <v>11699200</v>
      </c>
      <c r="D342" s="148">
        <f t="shared" si="10"/>
        <v>-248100</v>
      </c>
      <c r="E342" s="149">
        <v>349449.75</v>
      </c>
      <c r="F342" s="145" t="str">
        <f t="shared" si="11"/>
        <v>YES</v>
      </c>
    </row>
    <row r="343" spans="2:6" x14ac:dyDescent="0.15">
      <c r="B343" s="144">
        <v>45390</v>
      </c>
      <c r="C343" s="148">
        <f>SUM('Asset-Normal Portfolio VaR'!H351:J351)</f>
        <v>11722700</v>
      </c>
      <c r="D343" s="148">
        <f t="shared" si="10"/>
        <v>23500</v>
      </c>
      <c r="E343" s="149">
        <v>350119.91</v>
      </c>
      <c r="F343" s="145" t="str">
        <f t="shared" si="11"/>
        <v>YES</v>
      </c>
    </row>
    <row r="344" spans="2:6" x14ac:dyDescent="0.15">
      <c r="B344" s="144">
        <v>45391</v>
      </c>
      <c r="C344" s="148">
        <f>SUM('Asset-Normal Portfolio VaR'!H352:J352)</f>
        <v>11531600</v>
      </c>
      <c r="D344" s="148">
        <f t="shared" si="10"/>
        <v>-191100</v>
      </c>
      <c r="E344" s="149">
        <v>343951.57</v>
      </c>
      <c r="F344" s="145" t="str">
        <f t="shared" si="11"/>
        <v>YES</v>
      </c>
    </row>
    <row r="345" spans="2:6" x14ac:dyDescent="0.15">
      <c r="B345" s="144">
        <v>45392</v>
      </c>
      <c r="C345" s="148">
        <f>SUM('Asset-Normal Portfolio VaR'!H353:J353)</f>
        <v>11545100</v>
      </c>
      <c r="D345" s="148">
        <f t="shared" si="10"/>
        <v>13500</v>
      </c>
      <c r="E345" s="149">
        <v>344680.62</v>
      </c>
      <c r="F345" s="145" t="str">
        <f t="shared" si="11"/>
        <v>YES</v>
      </c>
    </row>
    <row r="346" spans="2:6" x14ac:dyDescent="0.15">
      <c r="B346" s="144">
        <v>45393</v>
      </c>
      <c r="C346" s="148">
        <f>SUM('Asset-Normal Portfolio VaR'!H354:J354)</f>
        <v>11413800</v>
      </c>
      <c r="D346" s="148">
        <f t="shared" si="10"/>
        <v>-131300</v>
      </c>
      <c r="E346" s="149">
        <v>341280.4</v>
      </c>
      <c r="F346" s="145" t="str">
        <f t="shared" si="11"/>
        <v>YES</v>
      </c>
    </row>
    <row r="347" spans="2:6" x14ac:dyDescent="0.15">
      <c r="B347" s="144">
        <v>45394</v>
      </c>
      <c r="C347" s="148">
        <f>SUM('Asset-Normal Portfolio VaR'!H355:J355)</f>
        <v>11516800</v>
      </c>
      <c r="D347" s="148">
        <f t="shared" si="10"/>
        <v>103000</v>
      </c>
      <c r="E347" s="149">
        <v>343444.31</v>
      </c>
      <c r="F347" s="145" t="str">
        <f t="shared" si="11"/>
        <v>YES</v>
      </c>
    </row>
    <row r="348" spans="2:6" x14ac:dyDescent="0.15">
      <c r="B348" s="144">
        <v>45397</v>
      </c>
      <c r="C348" s="148">
        <f>SUM('Asset-Normal Portfolio VaR'!H356:J356)</f>
        <v>11663000</v>
      </c>
      <c r="D348" s="148">
        <f t="shared" si="10"/>
        <v>146200</v>
      </c>
      <c r="E348" s="149">
        <v>347326.83</v>
      </c>
      <c r="F348" s="145" t="str">
        <f t="shared" si="11"/>
        <v>YES</v>
      </c>
    </row>
    <row r="349" spans="2:6" x14ac:dyDescent="0.15">
      <c r="B349" s="144">
        <v>45398</v>
      </c>
      <c r="C349" s="148">
        <f>SUM('Asset-Normal Portfolio VaR'!H357:J357)</f>
        <v>10891200</v>
      </c>
      <c r="D349" s="148">
        <f t="shared" si="10"/>
        <v>-771800</v>
      </c>
      <c r="E349" s="149">
        <v>323372.01</v>
      </c>
      <c r="F349" s="145" t="str">
        <f t="shared" si="11"/>
        <v>NO</v>
      </c>
    </row>
    <row r="350" spans="2:6" x14ac:dyDescent="0.15">
      <c r="B350" s="144">
        <v>45399</v>
      </c>
      <c r="C350" s="148">
        <f>SUM('Asset-Normal Portfolio VaR'!H358:J358)</f>
        <v>10850000</v>
      </c>
      <c r="D350" s="148">
        <f t="shared" si="10"/>
        <v>-41200</v>
      </c>
      <c r="E350" s="149">
        <v>323358.96000000002</v>
      </c>
      <c r="F350" s="145" t="str">
        <f t="shared" si="11"/>
        <v>YES</v>
      </c>
    </row>
    <row r="351" spans="2:6" x14ac:dyDescent="0.15">
      <c r="B351" s="144">
        <v>45400</v>
      </c>
      <c r="C351" s="148">
        <f>SUM('Asset-Normal Portfolio VaR'!H359:J359)</f>
        <v>10824400</v>
      </c>
      <c r="D351" s="148">
        <f t="shared" si="10"/>
        <v>-25600</v>
      </c>
      <c r="E351" s="149">
        <v>322838.57</v>
      </c>
      <c r="F351" s="145" t="str">
        <f t="shared" si="11"/>
        <v>YES</v>
      </c>
    </row>
    <row r="352" spans="2:6" x14ac:dyDescent="0.15">
      <c r="B352" s="144">
        <v>45401</v>
      </c>
      <c r="C352" s="148">
        <f>SUM('Asset-Normal Portfolio VaR'!H360:J360)</f>
        <v>10853600</v>
      </c>
      <c r="D352" s="148">
        <f t="shared" si="10"/>
        <v>29200</v>
      </c>
      <c r="E352" s="149">
        <v>324130.2</v>
      </c>
      <c r="F352" s="145" t="str">
        <f t="shared" si="11"/>
        <v>YES</v>
      </c>
    </row>
    <row r="353" spans="2:6" x14ac:dyDescent="0.15">
      <c r="B353" s="144">
        <v>45404</v>
      </c>
      <c r="C353" s="148">
        <f>SUM('Asset-Normal Portfolio VaR'!H361:J361)</f>
        <v>11124600</v>
      </c>
      <c r="D353" s="148">
        <f t="shared" si="10"/>
        <v>271000</v>
      </c>
      <c r="E353" s="149">
        <v>329596.42</v>
      </c>
      <c r="F353" s="145" t="str">
        <f t="shared" si="11"/>
        <v>YES</v>
      </c>
    </row>
    <row r="354" spans="2:6" x14ac:dyDescent="0.15">
      <c r="B354" s="144">
        <v>45405</v>
      </c>
      <c r="C354" s="148">
        <f>SUM('Asset-Normal Portfolio VaR'!H362:J362)</f>
        <v>11416900</v>
      </c>
      <c r="D354" s="148">
        <f t="shared" si="10"/>
        <v>292300</v>
      </c>
      <c r="E354" s="149">
        <v>337520.04</v>
      </c>
      <c r="F354" s="145" t="str">
        <f t="shared" si="11"/>
        <v>YES</v>
      </c>
    </row>
    <row r="355" spans="2:6" x14ac:dyDescent="0.15">
      <c r="B355" s="144">
        <v>45406</v>
      </c>
      <c r="C355" s="148">
        <f>SUM('Asset-Normal Portfolio VaR'!H363:J363)</f>
        <v>11362700</v>
      </c>
      <c r="D355" s="148">
        <f t="shared" si="10"/>
        <v>-54200</v>
      </c>
      <c r="E355" s="149">
        <v>335309.82</v>
      </c>
      <c r="F355" s="145" t="str">
        <f t="shared" si="11"/>
        <v>YES</v>
      </c>
    </row>
    <row r="356" spans="2:6" x14ac:dyDescent="0.15">
      <c r="B356" s="144">
        <v>45407</v>
      </c>
      <c r="C356" s="148">
        <f>SUM('Asset-Normal Portfolio VaR'!H364:J364)</f>
        <v>11402600</v>
      </c>
      <c r="D356" s="148">
        <f t="shared" si="10"/>
        <v>39900</v>
      </c>
      <c r="E356" s="149">
        <v>334054.65000000002</v>
      </c>
      <c r="F356" s="145" t="str">
        <f t="shared" si="11"/>
        <v>YES</v>
      </c>
    </row>
    <row r="357" spans="2:6" x14ac:dyDescent="0.15">
      <c r="B357" s="144">
        <v>45408</v>
      </c>
      <c r="C357" s="148">
        <f>SUM('Asset-Normal Portfolio VaR'!H365:J365)</f>
        <v>11344000</v>
      </c>
      <c r="D357" s="148">
        <f t="shared" si="10"/>
        <v>-58600</v>
      </c>
      <c r="E357" s="149">
        <v>333236.09999999998</v>
      </c>
      <c r="F357" s="145" t="str">
        <f t="shared" si="11"/>
        <v>YES</v>
      </c>
    </row>
    <row r="358" spans="2:6" x14ac:dyDescent="0.15">
      <c r="B358" s="144">
        <v>45411</v>
      </c>
      <c r="C358" s="148">
        <f>SUM('Asset-Normal Portfolio VaR'!H366:J366)</f>
        <v>11368200</v>
      </c>
      <c r="D358" s="148">
        <f t="shared" si="10"/>
        <v>24200</v>
      </c>
      <c r="E358" s="149">
        <v>334300.17</v>
      </c>
      <c r="F358" s="145" t="str">
        <f t="shared" si="11"/>
        <v>YES</v>
      </c>
    </row>
    <row r="359" spans="2:6" x14ac:dyDescent="0.15">
      <c r="B359" s="144">
        <v>45412</v>
      </c>
      <c r="C359" s="148">
        <f>SUM('Asset-Normal Portfolio VaR'!H367:J367)</f>
        <v>11345400</v>
      </c>
      <c r="D359" s="148">
        <f t="shared" si="10"/>
        <v>-22800</v>
      </c>
      <c r="E359" s="149">
        <v>333433.44</v>
      </c>
      <c r="F359" s="145" t="str">
        <f t="shared" si="11"/>
        <v>YES</v>
      </c>
    </row>
    <row r="360" spans="2:6" x14ac:dyDescent="0.15">
      <c r="B360" s="144">
        <v>45414</v>
      </c>
      <c r="C360" s="148">
        <f>SUM('Asset-Normal Portfolio VaR'!H368:J368)</f>
        <v>11299000</v>
      </c>
      <c r="D360" s="148">
        <f t="shared" si="10"/>
        <v>-46400</v>
      </c>
      <c r="E360" s="149">
        <v>331844.81</v>
      </c>
      <c r="F360" s="145" t="str">
        <f t="shared" si="11"/>
        <v>YES</v>
      </c>
    </row>
    <row r="361" spans="2:6" x14ac:dyDescent="0.15">
      <c r="B361" s="144">
        <v>45415</v>
      </c>
      <c r="C361" s="148">
        <f>SUM('Asset-Normal Portfolio VaR'!H369:J369)</f>
        <v>11256600</v>
      </c>
      <c r="D361" s="148">
        <f t="shared" si="10"/>
        <v>-42400</v>
      </c>
      <c r="E361" s="149">
        <v>331479.27</v>
      </c>
      <c r="F361" s="145" t="str">
        <f t="shared" si="11"/>
        <v>YES</v>
      </c>
    </row>
    <row r="362" spans="2:6" x14ac:dyDescent="0.15">
      <c r="B362" s="144">
        <v>45418</v>
      </c>
      <c r="C362" s="148">
        <f>SUM('Asset-Normal Portfolio VaR'!H370:J370)</f>
        <v>11415700</v>
      </c>
      <c r="D362" s="148">
        <f t="shared" si="10"/>
        <v>159100</v>
      </c>
      <c r="E362" s="149">
        <v>336230.27</v>
      </c>
      <c r="F362" s="145" t="str">
        <f t="shared" si="11"/>
        <v>YES</v>
      </c>
    </row>
    <row r="363" spans="2:6" x14ac:dyDescent="0.15">
      <c r="B363" s="144">
        <v>45419</v>
      </c>
      <c r="C363" s="148">
        <f>SUM('Asset-Normal Portfolio VaR'!H371:J371)</f>
        <v>11592600</v>
      </c>
      <c r="D363" s="148">
        <f t="shared" si="10"/>
        <v>176900</v>
      </c>
      <c r="E363" s="149">
        <v>340567.69</v>
      </c>
      <c r="F363" s="145" t="str">
        <f t="shared" si="11"/>
        <v>YES</v>
      </c>
    </row>
    <row r="364" spans="2:6" x14ac:dyDescent="0.15">
      <c r="B364" s="144">
        <v>45420</v>
      </c>
      <c r="C364" s="148">
        <f>SUM('Asset-Normal Portfolio VaR'!H372:J372)</f>
        <v>11662200</v>
      </c>
      <c r="D364" s="148">
        <f t="shared" si="10"/>
        <v>69600</v>
      </c>
      <c r="E364" s="149">
        <v>343509.8</v>
      </c>
      <c r="F364" s="145" t="str">
        <f t="shared" si="11"/>
        <v>YES</v>
      </c>
    </row>
    <row r="365" spans="2:6" x14ac:dyDescent="0.15">
      <c r="B365" s="144">
        <v>45422</v>
      </c>
      <c r="C365" s="148">
        <f>SUM('Asset-Normal Portfolio VaR'!H373:J373)</f>
        <v>11953700</v>
      </c>
      <c r="D365" s="148">
        <f t="shared" si="10"/>
        <v>291500</v>
      </c>
      <c r="E365" s="149">
        <v>351609.47</v>
      </c>
      <c r="F365" s="145" t="str">
        <f t="shared" si="11"/>
        <v>YES</v>
      </c>
    </row>
    <row r="366" spans="2:6" x14ac:dyDescent="0.15">
      <c r="B366" s="144">
        <v>45425</v>
      </c>
      <c r="C366" s="148">
        <f>SUM('Asset-Normal Portfolio VaR'!H374:J374)</f>
        <v>11935100</v>
      </c>
      <c r="D366" s="148">
        <f t="shared" si="10"/>
        <v>-18600</v>
      </c>
      <c r="E366" s="149">
        <v>349942.93</v>
      </c>
      <c r="F366" s="145" t="str">
        <f t="shared" si="11"/>
        <v>YES</v>
      </c>
    </row>
    <row r="367" spans="2:6" x14ac:dyDescent="0.15">
      <c r="B367" s="144">
        <v>45426</v>
      </c>
      <c r="C367" s="148">
        <f>SUM('Asset-Normal Portfolio VaR'!H375:J375)</f>
        <v>11878000</v>
      </c>
      <c r="D367" s="148">
        <f t="shared" si="10"/>
        <v>-57100</v>
      </c>
      <c r="E367" s="149">
        <v>347300.21</v>
      </c>
      <c r="F367" s="145" t="str">
        <f t="shared" si="11"/>
        <v>YES</v>
      </c>
    </row>
    <row r="368" spans="2:6" x14ac:dyDescent="0.15">
      <c r="B368" s="144">
        <v>45427</v>
      </c>
      <c r="C368" s="148">
        <f>SUM('Asset-Normal Portfolio VaR'!H376:J376)</f>
        <v>11856800</v>
      </c>
      <c r="D368" s="148">
        <f t="shared" si="10"/>
        <v>-21200</v>
      </c>
      <c r="E368" s="149">
        <v>347540.55</v>
      </c>
      <c r="F368" s="145" t="str">
        <f t="shared" si="11"/>
        <v>YES</v>
      </c>
    </row>
    <row r="369" spans="2:6" x14ac:dyDescent="0.15">
      <c r="B369" s="144">
        <v>45428</v>
      </c>
      <c r="C369" s="148">
        <f>SUM('Asset-Normal Portfolio VaR'!H377:J377)</f>
        <v>12082500</v>
      </c>
      <c r="D369" s="148">
        <f t="shared" si="10"/>
        <v>225700</v>
      </c>
      <c r="E369" s="149">
        <v>355641.02</v>
      </c>
      <c r="F369" s="145" t="str">
        <f t="shared" si="11"/>
        <v>YES</v>
      </c>
    </row>
    <row r="370" spans="2:6" x14ac:dyDescent="0.15">
      <c r="B370" s="144">
        <v>45429</v>
      </c>
      <c r="C370" s="148">
        <f>SUM('Asset-Normal Portfolio VaR'!H378:J378)</f>
        <v>12278000</v>
      </c>
      <c r="D370" s="148">
        <f t="shared" si="10"/>
        <v>195500</v>
      </c>
      <c r="E370" s="149">
        <v>362062.22</v>
      </c>
      <c r="F370" s="145" t="str">
        <f t="shared" si="11"/>
        <v>YES</v>
      </c>
    </row>
    <row r="371" spans="2:6" x14ac:dyDescent="0.15">
      <c r="B371" s="144">
        <v>45433</v>
      </c>
      <c r="C371" s="148">
        <f>SUM('Asset-Normal Portfolio VaR'!H379:J379)</f>
        <v>12373200</v>
      </c>
      <c r="D371" s="148">
        <f t="shared" si="10"/>
        <v>95200</v>
      </c>
      <c r="E371" s="149">
        <v>363490.96</v>
      </c>
      <c r="F371" s="145" t="str">
        <f t="shared" si="11"/>
        <v>YES</v>
      </c>
    </row>
    <row r="372" spans="2:6" x14ac:dyDescent="0.15">
      <c r="B372" s="144">
        <v>45434</v>
      </c>
      <c r="C372" s="148">
        <f>SUM('Asset-Normal Portfolio VaR'!H380:J380)</f>
        <v>12350000</v>
      </c>
      <c r="D372" s="148">
        <f t="shared" si="10"/>
        <v>-23200</v>
      </c>
      <c r="E372" s="149">
        <v>363459.45</v>
      </c>
      <c r="F372" s="145" t="str">
        <f t="shared" si="11"/>
        <v>YES</v>
      </c>
    </row>
    <row r="373" spans="2:6" x14ac:dyDescent="0.15">
      <c r="B373" s="144">
        <v>45435</v>
      </c>
      <c r="C373" s="148">
        <f>SUM('Asset-Normal Portfolio VaR'!H381:J381)</f>
        <v>12406600</v>
      </c>
      <c r="D373" s="148">
        <f t="shared" si="10"/>
        <v>56600</v>
      </c>
      <c r="E373" s="149">
        <v>364426.28</v>
      </c>
      <c r="F373" s="145" t="str">
        <f t="shared" si="11"/>
        <v>YES</v>
      </c>
    </row>
    <row r="374" spans="2:6" x14ac:dyDescent="0.15">
      <c r="B374" s="144">
        <v>45436</v>
      </c>
      <c r="C374" s="148">
        <f>SUM('Asset-Normal Portfolio VaR'!H382:J382)</f>
        <v>12410100</v>
      </c>
      <c r="D374" s="148">
        <f t="shared" si="10"/>
        <v>3500</v>
      </c>
      <c r="E374" s="149">
        <v>365165.6</v>
      </c>
      <c r="F374" s="145" t="str">
        <f t="shared" si="11"/>
        <v>YES</v>
      </c>
    </row>
    <row r="375" spans="2:6" x14ac:dyDescent="0.15">
      <c r="B375" s="144">
        <v>45440</v>
      </c>
      <c r="C375" s="148">
        <f>SUM('Asset-Normal Portfolio VaR'!H383:J383)</f>
        <v>12365600</v>
      </c>
      <c r="D375" s="148">
        <f t="shared" si="10"/>
        <v>-44500</v>
      </c>
      <c r="E375" s="149">
        <v>363889.39</v>
      </c>
      <c r="F375" s="145" t="str">
        <f t="shared" si="11"/>
        <v>YES</v>
      </c>
    </row>
    <row r="376" spans="2:6" x14ac:dyDescent="0.15">
      <c r="B376" s="144">
        <v>45441</v>
      </c>
      <c r="C376" s="148">
        <f>SUM('Asset-Normal Portfolio VaR'!H384:J384)</f>
        <v>12439900</v>
      </c>
      <c r="D376" s="148">
        <f t="shared" si="10"/>
        <v>74300</v>
      </c>
      <c r="E376" s="149">
        <v>366769.3</v>
      </c>
      <c r="F376" s="145" t="str">
        <f t="shared" si="11"/>
        <v>YES</v>
      </c>
    </row>
    <row r="377" spans="2:6" x14ac:dyDescent="0.15">
      <c r="B377" s="144">
        <v>45442</v>
      </c>
      <c r="C377" s="148">
        <f>SUM('Asset-Normal Portfolio VaR'!H385:J385)</f>
        <v>12324700</v>
      </c>
      <c r="D377" s="148">
        <f t="shared" si="10"/>
        <v>-115200</v>
      </c>
      <c r="E377" s="149">
        <v>364371.28</v>
      </c>
      <c r="F377" s="145" t="str">
        <f t="shared" si="11"/>
        <v>YES</v>
      </c>
    </row>
    <row r="378" spans="2:6" x14ac:dyDescent="0.15">
      <c r="B378" s="144">
        <v>45443</v>
      </c>
      <c r="C378" s="148">
        <f>SUM('Asset-Normal Portfolio VaR'!H386:J386)</f>
        <v>12615800</v>
      </c>
      <c r="D378" s="148">
        <f t="shared" si="10"/>
        <v>291100</v>
      </c>
      <c r="E378" s="149">
        <v>372615.61</v>
      </c>
      <c r="F378" s="145" t="str">
        <f t="shared" si="11"/>
        <v>YES</v>
      </c>
    </row>
    <row r="379" spans="2:6" x14ac:dyDescent="0.15">
      <c r="B379" s="144">
        <v>45446</v>
      </c>
      <c r="C379" s="148">
        <f>SUM('Asset-Normal Portfolio VaR'!H387:J387)</f>
        <v>12473100</v>
      </c>
      <c r="D379" s="148">
        <f t="shared" si="10"/>
        <v>-142700</v>
      </c>
      <c r="E379" s="149">
        <v>369184.53</v>
      </c>
      <c r="F379" s="145" t="str">
        <f t="shared" si="11"/>
        <v>YES</v>
      </c>
    </row>
    <row r="380" spans="2:6" x14ac:dyDescent="0.15">
      <c r="B380" s="144">
        <v>45447</v>
      </c>
      <c r="C380" s="148">
        <f>SUM('Asset-Normal Portfolio VaR'!H388:J388)</f>
        <v>12298900</v>
      </c>
      <c r="D380" s="148">
        <f t="shared" si="10"/>
        <v>-174200</v>
      </c>
      <c r="E380" s="149">
        <v>364343.13</v>
      </c>
      <c r="F380" s="145" t="str">
        <f t="shared" si="11"/>
        <v>YES</v>
      </c>
    </row>
    <row r="381" spans="2:6" x14ac:dyDescent="0.15">
      <c r="B381" s="144">
        <v>45448</v>
      </c>
      <c r="C381" s="148">
        <f>SUM('Asset-Normal Portfolio VaR'!H389:J389)</f>
        <v>12524400</v>
      </c>
      <c r="D381" s="148">
        <f t="shared" si="10"/>
        <v>225500</v>
      </c>
      <c r="E381" s="149">
        <v>369605.32</v>
      </c>
      <c r="F381" s="145" t="str">
        <f t="shared" si="11"/>
        <v>YES</v>
      </c>
    </row>
    <row r="382" spans="2:6" x14ac:dyDescent="0.15">
      <c r="B382" s="144">
        <v>45449</v>
      </c>
      <c r="C382" s="148">
        <f>SUM('Asset-Normal Portfolio VaR'!H390:J390)</f>
        <v>12566000</v>
      </c>
      <c r="D382" s="148">
        <f t="shared" si="10"/>
        <v>41600</v>
      </c>
      <c r="E382" s="149">
        <v>370843.51</v>
      </c>
      <c r="F382" s="145" t="str">
        <f t="shared" si="11"/>
        <v>YES</v>
      </c>
    </row>
    <row r="383" spans="2:6" x14ac:dyDescent="0.15">
      <c r="B383" s="144">
        <v>45450</v>
      </c>
      <c r="C383" s="148">
        <f>SUM('Asset-Normal Portfolio VaR'!H391:J391)</f>
        <v>12610900</v>
      </c>
      <c r="D383" s="148">
        <f t="shared" si="10"/>
        <v>44900</v>
      </c>
      <c r="E383" s="149">
        <v>372118.53</v>
      </c>
      <c r="F383" s="145" t="str">
        <f t="shared" si="11"/>
        <v>YES</v>
      </c>
    </row>
    <row r="384" spans="2:6" x14ac:dyDescent="0.15">
      <c r="B384" s="144">
        <v>45453</v>
      </c>
      <c r="C384" s="148">
        <f>SUM('Asset-Normal Portfolio VaR'!H392:J392)</f>
        <v>12533500</v>
      </c>
      <c r="D384" s="148">
        <f t="shared" si="10"/>
        <v>-77400</v>
      </c>
      <c r="E384" s="149">
        <v>368479.31</v>
      </c>
      <c r="F384" s="145" t="str">
        <f t="shared" si="11"/>
        <v>YES</v>
      </c>
    </row>
    <row r="385" spans="2:6" x14ac:dyDescent="0.15">
      <c r="B385" s="144">
        <v>45454</v>
      </c>
      <c r="C385" s="148">
        <f>SUM('Asset-Normal Portfolio VaR'!H393:J393)</f>
        <v>12493400</v>
      </c>
      <c r="D385" s="148">
        <f t="shared" si="10"/>
        <v>-40100</v>
      </c>
      <c r="E385" s="149">
        <v>366648.97</v>
      </c>
      <c r="F385" s="145" t="str">
        <f t="shared" si="11"/>
        <v>YES</v>
      </c>
    </row>
    <row r="386" spans="2:6" x14ac:dyDescent="0.15">
      <c r="B386" s="144">
        <v>45455</v>
      </c>
      <c r="C386" s="148">
        <f>SUM('Asset-Normal Portfolio VaR'!H394:J394)</f>
        <v>12568100</v>
      </c>
      <c r="D386" s="148">
        <f t="shared" si="10"/>
        <v>74700</v>
      </c>
      <c r="E386" s="149">
        <v>368641.31</v>
      </c>
      <c r="F386" s="145" t="str">
        <f t="shared" si="11"/>
        <v>YES</v>
      </c>
    </row>
    <row r="387" spans="2:6" x14ac:dyDescent="0.15">
      <c r="B387" s="144">
        <v>45456</v>
      </c>
      <c r="C387" s="148">
        <f>SUM('Asset-Normal Portfolio VaR'!H395:J395)</f>
        <v>12429800</v>
      </c>
      <c r="D387" s="148">
        <f t="shared" si="10"/>
        <v>-138300</v>
      </c>
      <c r="E387" s="149">
        <v>364727.24</v>
      </c>
      <c r="F387" s="145" t="str">
        <f t="shared" si="11"/>
        <v>YES</v>
      </c>
    </row>
    <row r="388" spans="2:6" x14ac:dyDescent="0.15">
      <c r="B388" s="144">
        <v>45457</v>
      </c>
      <c r="C388" s="148">
        <f>SUM('Asset-Normal Portfolio VaR'!H396:J396)</f>
        <v>12365400</v>
      </c>
      <c r="D388" s="148">
        <f t="shared" si="10"/>
        <v>-64400</v>
      </c>
      <c r="E388" s="149">
        <v>361828.65</v>
      </c>
      <c r="F388" s="145" t="str">
        <f t="shared" si="11"/>
        <v>YES</v>
      </c>
    </row>
    <row r="389" spans="2:6" x14ac:dyDescent="0.15">
      <c r="B389" s="144">
        <v>45460</v>
      </c>
      <c r="C389" s="148">
        <f>SUM('Asset-Normal Portfolio VaR'!H397:J397)</f>
        <v>12340700</v>
      </c>
      <c r="D389" s="148">
        <f t="shared" si="10"/>
        <v>-24700</v>
      </c>
      <c r="E389" s="149">
        <v>362705.77</v>
      </c>
      <c r="F389" s="145" t="str">
        <f t="shared" si="11"/>
        <v>YES</v>
      </c>
    </row>
    <row r="390" spans="2:6" x14ac:dyDescent="0.15">
      <c r="B390" s="144">
        <v>45461</v>
      </c>
      <c r="C390" s="148">
        <f>SUM('Asset-Normal Portfolio VaR'!H398:J398)</f>
        <v>12392500</v>
      </c>
      <c r="D390" s="148">
        <f t="shared" si="10"/>
        <v>51800</v>
      </c>
      <c r="E390" s="149">
        <v>364744.22</v>
      </c>
      <c r="F390" s="145" t="str">
        <f t="shared" si="11"/>
        <v>YES</v>
      </c>
    </row>
    <row r="391" spans="2:6" x14ac:dyDescent="0.15">
      <c r="B391" s="144">
        <v>45463</v>
      </c>
      <c r="C391" s="148">
        <f>SUM('Asset-Normal Portfolio VaR'!H399:J399)</f>
        <v>12619900</v>
      </c>
      <c r="D391" s="148">
        <f t="shared" si="10"/>
        <v>227400</v>
      </c>
      <c r="E391" s="149">
        <v>370732.97</v>
      </c>
      <c r="F391" s="145" t="str">
        <f t="shared" si="11"/>
        <v>YES</v>
      </c>
    </row>
    <row r="392" spans="2:6" x14ac:dyDescent="0.15">
      <c r="B392" s="144">
        <v>45464</v>
      </c>
      <c r="C392" s="148">
        <f>SUM('Asset-Normal Portfolio VaR'!H400:J400)</f>
        <v>12579700</v>
      </c>
      <c r="D392" s="148">
        <f t="shared" ref="D392:D455" si="12">C392-C391</f>
        <v>-40200</v>
      </c>
      <c r="E392" s="149">
        <v>368893.28</v>
      </c>
      <c r="F392" s="145" t="str">
        <f t="shared" ref="F392:F455" si="13">IF(-(D392)&lt;E392,"YES","NO")</f>
        <v>YES</v>
      </c>
    </row>
    <row r="393" spans="2:6" x14ac:dyDescent="0.15">
      <c r="B393" s="144">
        <v>45467</v>
      </c>
      <c r="C393" s="148">
        <f>SUM('Asset-Normal Portfolio VaR'!H401:J401)</f>
        <v>12757400</v>
      </c>
      <c r="D393" s="148">
        <f t="shared" si="12"/>
        <v>177700</v>
      </c>
      <c r="E393" s="149">
        <v>372960.11</v>
      </c>
      <c r="F393" s="145" t="str">
        <f t="shared" si="13"/>
        <v>YES</v>
      </c>
    </row>
    <row r="394" spans="2:6" x14ac:dyDescent="0.15">
      <c r="B394" s="144">
        <v>45468</v>
      </c>
      <c r="C394" s="148">
        <f>SUM('Asset-Normal Portfolio VaR'!H402:J402)</f>
        <v>12725700</v>
      </c>
      <c r="D394" s="148">
        <f t="shared" si="12"/>
        <v>-31700</v>
      </c>
      <c r="E394" s="149">
        <v>371458.05</v>
      </c>
      <c r="F394" s="145" t="str">
        <f t="shared" si="13"/>
        <v>YES</v>
      </c>
    </row>
    <row r="395" spans="2:6" x14ac:dyDescent="0.15">
      <c r="B395" s="144">
        <v>45469</v>
      </c>
      <c r="C395" s="148">
        <f>SUM('Asset-Normal Portfolio VaR'!H403:J403)</f>
        <v>12692400</v>
      </c>
      <c r="D395" s="148">
        <f t="shared" si="12"/>
        <v>-33300</v>
      </c>
      <c r="E395" s="149">
        <v>369534.95</v>
      </c>
      <c r="F395" s="145" t="str">
        <f t="shared" si="13"/>
        <v>YES</v>
      </c>
    </row>
    <row r="396" spans="2:6" x14ac:dyDescent="0.15">
      <c r="B396" s="144">
        <v>45470</v>
      </c>
      <c r="C396" s="148">
        <f>SUM('Asset-Normal Portfolio VaR'!H404:J404)</f>
        <v>12694300</v>
      </c>
      <c r="D396" s="148">
        <f t="shared" si="12"/>
        <v>1900</v>
      </c>
      <c r="E396" s="149">
        <v>369600.41</v>
      </c>
      <c r="F396" s="145" t="str">
        <f t="shared" si="13"/>
        <v>YES</v>
      </c>
    </row>
    <row r="397" spans="2:6" x14ac:dyDescent="0.15">
      <c r="B397" s="144">
        <v>45471</v>
      </c>
      <c r="C397" s="148">
        <f>SUM('Asset-Normal Portfolio VaR'!H405:J405)</f>
        <v>12747000</v>
      </c>
      <c r="D397" s="148">
        <f t="shared" si="12"/>
        <v>52700</v>
      </c>
      <c r="E397" s="149">
        <v>370108.49</v>
      </c>
      <c r="F397" s="145" t="str">
        <f t="shared" si="13"/>
        <v>YES</v>
      </c>
    </row>
    <row r="398" spans="2:6" x14ac:dyDescent="0.15">
      <c r="B398" s="144">
        <v>45474</v>
      </c>
      <c r="C398" s="148">
        <f>SUM('Asset-Normal Portfolio VaR'!H406:J406)</f>
        <v>12849200</v>
      </c>
      <c r="D398" s="148">
        <f t="shared" si="12"/>
        <v>102200</v>
      </c>
      <c r="E398" s="149">
        <v>372901.77</v>
      </c>
      <c r="F398" s="145" t="str">
        <f t="shared" si="13"/>
        <v>YES</v>
      </c>
    </row>
    <row r="399" spans="2:6" x14ac:dyDescent="0.15">
      <c r="B399" s="144">
        <v>45475</v>
      </c>
      <c r="C399" s="148">
        <f>SUM('Asset-Normal Portfolio VaR'!H407:J407)</f>
        <v>12497700</v>
      </c>
      <c r="D399" s="148">
        <f t="shared" si="12"/>
        <v>-351500</v>
      </c>
      <c r="E399" s="149">
        <v>362237.03</v>
      </c>
      <c r="F399" s="145" t="str">
        <f t="shared" si="13"/>
        <v>YES</v>
      </c>
    </row>
    <row r="400" spans="2:6" x14ac:dyDescent="0.15">
      <c r="B400" s="144">
        <v>45476</v>
      </c>
      <c r="C400" s="148">
        <f>SUM('Asset-Normal Portfolio VaR'!H408:J408)</f>
        <v>12409000</v>
      </c>
      <c r="D400" s="148">
        <f t="shared" si="12"/>
        <v>-88700</v>
      </c>
      <c r="E400" s="149">
        <v>359802.79</v>
      </c>
      <c r="F400" s="145" t="str">
        <f t="shared" si="13"/>
        <v>YES</v>
      </c>
    </row>
    <row r="401" spans="2:6" x14ac:dyDescent="0.15">
      <c r="B401" s="144">
        <v>45478</v>
      </c>
      <c r="C401" s="148">
        <f>SUM('Asset-Normal Portfolio VaR'!H409:J409)</f>
        <v>12470000</v>
      </c>
      <c r="D401" s="148">
        <f t="shared" si="12"/>
        <v>61000</v>
      </c>
      <c r="E401" s="149">
        <v>361187.94</v>
      </c>
      <c r="F401" s="145" t="str">
        <f t="shared" si="13"/>
        <v>YES</v>
      </c>
    </row>
    <row r="402" spans="2:6" x14ac:dyDescent="0.15">
      <c r="B402" s="144">
        <v>45481</v>
      </c>
      <c r="C402" s="148">
        <f>SUM('Asset-Normal Portfolio VaR'!H410:J410)</f>
        <v>12706400</v>
      </c>
      <c r="D402" s="148">
        <f t="shared" si="12"/>
        <v>236400</v>
      </c>
      <c r="E402" s="149">
        <v>368365.67</v>
      </c>
      <c r="F402" s="145" t="str">
        <f t="shared" si="13"/>
        <v>YES</v>
      </c>
    </row>
    <row r="403" spans="2:6" x14ac:dyDescent="0.15">
      <c r="B403" s="144">
        <v>45482</v>
      </c>
      <c r="C403" s="148">
        <f>SUM('Asset-Normal Portfolio VaR'!H411:J411)</f>
        <v>12714900</v>
      </c>
      <c r="D403" s="148">
        <f t="shared" si="12"/>
        <v>8500</v>
      </c>
      <c r="E403" s="149">
        <v>368584.11</v>
      </c>
      <c r="F403" s="145" t="str">
        <f t="shared" si="13"/>
        <v>YES</v>
      </c>
    </row>
    <row r="404" spans="2:6" x14ac:dyDescent="0.15">
      <c r="B404" s="144">
        <v>45483</v>
      </c>
      <c r="C404" s="148">
        <f>SUM('Asset-Normal Portfolio VaR'!H412:J412)</f>
        <v>12814000</v>
      </c>
      <c r="D404" s="148">
        <f t="shared" si="12"/>
        <v>99100</v>
      </c>
      <c r="E404" s="149">
        <v>370923.05</v>
      </c>
      <c r="F404" s="145" t="str">
        <f t="shared" si="13"/>
        <v>YES</v>
      </c>
    </row>
    <row r="405" spans="2:6" x14ac:dyDescent="0.15">
      <c r="B405" s="144">
        <v>45484</v>
      </c>
      <c r="C405" s="148">
        <f>SUM('Asset-Normal Portfolio VaR'!H413:J413)</f>
        <v>12874600</v>
      </c>
      <c r="D405" s="148">
        <f t="shared" si="12"/>
        <v>60600</v>
      </c>
      <c r="E405" s="149">
        <v>371997.27</v>
      </c>
      <c r="F405" s="145" t="str">
        <f t="shared" si="13"/>
        <v>YES</v>
      </c>
    </row>
    <row r="406" spans="2:6" x14ac:dyDescent="0.15">
      <c r="B406" s="144">
        <v>45485</v>
      </c>
      <c r="C406" s="148">
        <f>SUM('Asset-Normal Portfolio VaR'!H414:J414)</f>
        <v>12921000</v>
      </c>
      <c r="D406" s="148">
        <f t="shared" si="12"/>
        <v>46400</v>
      </c>
      <c r="E406" s="149">
        <v>373344.24</v>
      </c>
      <c r="F406" s="145" t="str">
        <f t="shared" si="13"/>
        <v>YES</v>
      </c>
    </row>
    <row r="407" spans="2:6" x14ac:dyDescent="0.15">
      <c r="B407" s="144">
        <v>45488</v>
      </c>
      <c r="C407" s="148">
        <f>SUM('Asset-Normal Portfolio VaR'!H415:J415)</f>
        <v>12896800</v>
      </c>
      <c r="D407" s="148">
        <f t="shared" si="12"/>
        <v>-24200</v>
      </c>
      <c r="E407" s="149">
        <v>372534.67</v>
      </c>
      <c r="F407" s="145" t="str">
        <f t="shared" si="13"/>
        <v>YES</v>
      </c>
    </row>
    <row r="408" spans="2:6" x14ac:dyDescent="0.15">
      <c r="B408" s="144">
        <v>45489</v>
      </c>
      <c r="C408" s="148">
        <f>SUM('Asset-Normal Portfolio VaR'!H416:J416)</f>
        <v>12791400</v>
      </c>
      <c r="D408" s="148">
        <f t="shared" si="12"/>
        <v>-105400</v>
      </c>
      <c r="E408" s="149">
        <v>368948.88</v>
      </c>
      <c r="F408" s="145" t="str">
        <f t="shared" si="13"/>
        <v>YES</v>
      </c>
    </row>
    <row r="409" spans="2:6" x14ac:dyDescent="0.15">
      <c r="B409" s="144">
        <v>45490</v>
      </c>
      <c r="C409" s="148">
        <f>SUM('Asset-Normal Portfolio VaR'!H417:J417)</f>
        <v>12732200</v>
      </c>
      <c r="D409" s="148">
        <f t="shared" si="12"/>
        <v>-59200</v>
      </c>
      <c r="E409" s="149">
        <v>367605.51</v>
      </c>
      <c r="F409" s="145" t="str">
        <f t="shared" si="13"/>
        <v>YES</v>
      </c>
    </row>
    <row r="410" spans="2:6" x14ac:dyDescent="0.15">
      <c r="B410" s="144">
        <v>45491</v>
      </c>
      <c r="C410" s="148">
        <f>SUM('Asset-Normal Portfolio VaR'!H418:J418)</f>
        <v>12375000</v>
      </c>
      <c r="D410" s="148">
        <f t="shared" si="12"/>
        <v>-357200</v>
      </c>
      <c r="E410" s="149">
        <v>361231.77</v>
      </c>
      <c r="F410" s="145" t="str">
        <f t="shared" si="13"/>
        <v>YES</v>
      </c>
    </row>
    <row r="411" spans="2:6" x14ac:dyDescent="0.15">
      <c r="B411" s="144">
        <v>45492</v>
      </c>
      <c r="C411" s="148">
        <f>SUM('Asset-Normal Portfolio VaR'!H419:J419)</f>
        <v>12174100</v>
      </c>
      <c r="D411" s="148">
        <f t="shared" si="12"/>
        <v>-200900</v>
      </c>
      <c r="E411" s="149">
        <v>355404.6</v>
      </c>
      <c r="F411" s="145" t="str">
        <f t="shared" si="13"/>
        <v>YES</v>
      </c>
    </row>
    <row r="412" spans="2:6" x14ac:dyDescent="0.15">
      <c r="B412" s="144">
        <v>45495</v>
      </c>
      <c r="C412" s="148">
        <f>SUM('Asset-Normal Portfolio VaR'!H420:J420)</f>
        <v>12294900</v>
      </c>
      <c r="D412" s="148">
        <f t="shared" si="12"/>
        <v>120800</v>
      </c>
      <c r="E412" s="149">
        <v>357333.63</v>
      </c>
      <c r="F412" s="145" t="str">
        <f t="shared" si="13"/>
        <v>YES</v>
      </c>
    </row>
    <row r="413" spans="2:6" x14ac:dyDescent="0.15">
      <c r="B413" s="144">
        <v>45496</v>
      </c>
      <c r="C413" s="148">
        <f>SUM('Asset-Normal Portfolio VaR'!H421:J421)</f>
        <v>12367100</v>
      </c>
      <c r="D413" s="148">
        <f t="shared" si="12"/>
        <v>72200</v>
      </c>
      <c r="E413" s="149">
        <v>359670.59</v>
      </c>
      <c r="F413" s="145" t="str">
        <f t="shared" si="13"/>
        <v>YES</v>
      </c>
    </row>
    <row r="414" spans="2:6" x14ac:dyDescent="0.15">
      <c r="B414" s="144">
        <v>45497</v>
      </c>
      <c r="C414" s="148">
        <f>SUM('Asset-Normal Portfolio VaR'!H422:J422)</f>
        <v>12405000</v>
      </c>
      <c r="D414" s="148">
        <f t="shared" si="12"/>
        <v>37900</v>
      </c>
      <c r="E414" s="149">
        <v>360265.31</v>
      </c>
      <c r="F414" s="145" t="str">
        <f t="shared" si="13"/>
        <v>YES</v>
      </c>
    </row>
    <row r="415" spans="2:6" x14ac:dyDescent="0.15">
      <c r="B415" s="144">
        <v>45498</v>
      </c>
      <c r="C415" s="148">
        <f>SUM('Asset-Normal Portfolio VaR'!H423:J423)</f>
        <v>12597300</v>
      </c>
      <c r="D415" s="148">
        <f t="shared" si="12"/>
        <v>192300</v>
      </c>
      <c r="E415" s="149">
        <v>362075.54</v>
      </c>
      <c r="F415" s="145" t="str">
        <f t="shared" si="13"/>
        <v>YES</v>
      </c>
    </row>
    <row r="416" spans="2:6" x14ac:dyDescent="0.15">
      <c r="B416" s="144">
        <v>45499</v>
      </c>
      <c r="C416" s="148">
        <f>SUM('Asset-Normal Portfolio VaR'!H424:J424)</f>
        <v>12739400</v>
      </c>
      <c r="D416" s="148">
        <f t="shared" si="12"/>
        <v>142100</v>
      </c>
      <c r="E416" s="149">
        <v>365389</v>
      </c>
      <c r="F416" s="145" t="str">
        <f t="shared" si="13"/>
        <v>YES</v>
      </c>
    </row>
    <row r="417" spans="2:6" x14ac:dyDescent="0.15">
      <c r="B417" s="144">
        <v>45502</v>
      </c>
      <c r="C417" s="148">
        <f>SUM('Asset-Normal Portfolio VaR'!H425:J425)</f>
        <v>12744000</v>
      </c>
      <c r="D417" s="148">
        <f t="shared" si="12"/>
        <v>4600</v>
      </c>
      <c r="E417" s="149">
        <v>364883.64</v>
      </c>
      <c r="F417" s="145" t="str">
        <f t="shared" si="13"/>
        <v>YES</v>
      </c>
    </row>
    <row r="418" spans="2:6" x14ac:dyDescent="0.15">
      <c r="B418" s="144">
        <v>45503</v>
      </c>
      <c r="C418" s="148">
        <f>SUM('Asset-Normal Portfolio VaR'!H426:J426)</f>
        <v>12851500</v>
      </c>
      <c r="D418" s="148">
        <f t="shared" si="12"/>
        <v>107500</v>
      </c>
      <c r="E418" s="149">
        <v>368389.81</v>
      </c>
      <c r="F418" s="145" t="str">
        <f t="shared" si="13"/>
        <v>YES</v>
      </c>
    </row>
    <row r="419" spans="2:6" x14ac:dyDescent="0.15">
      <c r="B419" s="144">
        <v>45504</v>
      </c>
      <c r="C419" s="148">
        <f>SUM('Asset-Normal Portfolio VaR'!H427:J427)</f>
        <v>12803700</v>
      </c>
      <c r="D419" s="148">
        <f t="shared" si="12"/>
        <v>-47800</v>
      </c>
      <c r="E419" s="149">
        <v>367070.79</v>
      </c>
      <c r="F419" s="145" t="str">
        <f t="shared" si="13"/>
        <v>YES</v>
      </c>
    </row>
    <row r="420" spans="2:6" x14ac:dyDescent="0.15">
      <c r="B420" s="144">
        <v>45506</v>
      </c>
      <c r="C420" s="148">
        <f>SUM('Asset-Normal Portfolio VaR'!H428:J428)</f>
        <v>12298800</v>
      </c>
      <c r="D420" s="148">
        <f t="shared" si="12"/>
        <v>-504900</v>
      </c>
      <c r="E420" s="149">
        <v>353230.82</v>
      </c>
      <c r="F420" s="145" t="str">
        <f t="shared" si="13"/>
        <v>NO</v>
      </c>
    </row>
    <row r="421" spans="2:6" x14ac:dyDescent="0.15">
      <c r="B421" s="144">
        <v>45509</v>
      </c>
      <c r="C421" s="148">
        <f>SUM('Asset-Normal Portfolio VaR'!H429:J429)</f>
        <v>11808600</v>
      </c>
      <c r="D421" s="148">
        <f t="shared" si="12"/>
        <v>-490200</v>
      </c>
      <c r="E421" s="149">
        <v>339453.4</v>
      </c>
      <c r="F421" s="145" t="str">
        <f t="shared" si="13"/>
        <v>NO</v>
      </c>
    </row>
    <row r="422" spans="2:6" x14ac:dyDescent="0.15">
      <c r="B422" s="144">
        <v>45510</v>
      </c>
      <c r="C422" s="148">
        <f>SUM('Asset-Normal Portfolio VaR'!H430:J430)</f>
        <v>11837600</v>
      </c>
      <c r="D422" s="148">
        <f t="shared" si="12"/>
        <v>29000</v>
      </c>
      <c r="E422" s="149">
        <v>340753.68</v>
      </c>
      <c r="F422" s="145" t="str">
        <f t="shared" si="13"/>
        <v>YES</v>
      </c>
    </row>
    <row r="423" spans="2:6" x14ac:dyDescent="0.15">
      <c r="B423" s="144">
        <v>45511</v>
      </c>
      <c r="C423" s="148">
        <f>SUM('Asset-Normal Portfolio VaR'!H431:J431)</f>
        <v>12239300</v>
      </c>
      <c r="D423" s="148">
        <f t="shared" si="12"/>
        <v>401700</v>
      </c>
      <c r="E423" s="149">
        <v>351074.19</v>
      </c>
      <c r="F423" s="145" t="str">
        <f t="shared" si="13"/>
        <v>YES</v>
      </c>
    </row>
    <row r="424" spans="2:6" x14ac:dyDescent="0.15">
      <c r="B424" s="144">
        <v>45512</v>
      </c>
      <c r="C424" s="148">
        <f>SUM('Asset-Normal Portfolio VaR'!H432:J432)</f>
        <v>12235100</v>
      </c>
      <c r="D424" s="148">
        <f t="shared" si="12"/>
        <v>-4200</v>
      </c>
      <c r="E424" s="149">
        <v>351554.85</v>
      </c>
      <c r="F424" s="145" t="str">
        <f t="shared" si="13"/>
        <v>YES</v>
      </c>
    </row>
    <row r="425" spans="2:6" x14ac:dyDescent="0.15">
      <c r="B425" s="144">
        <v>45513</v>
      </c>
      <c r="C425" s="148">
        <f>SUM('Asset-Normal Portfolio VaR'!H433:J433)</f>
        <v>12330200</v>
      </c>
      <c r="D425" s="148">
        <f t="shared" si="12"/>
        <v>95100</v>
      </c>
      <c r="E425" s="149">
        <v>353963.75</v>
      </c>
      <c r="F425" s="145" t="str">
        <f t="shared" si="13"/>
        <v>YES</v>
      </c>
    </row>
    <row r="426" spans="2:6" x14ac:dyDescent="0.15">
      <c r="B426" s="144">
        <v>45516</v>
      </c>
      <c r="C426" s="148">
        <f>SUM('Asset-Normal Portfolio VaR'!H434:J434)</f>
        <v>12360000</v>
      </c>
      <c r="D426" s="148">
        <f t="shared" si="12"/>
        <v>29800</v>
      </c>
      <c r="E426" s="149">
        <v>354479.73</v>
      </c>
      <c r="F426" s="145" t="str">
        <f t="shared" si="13"/>
        <v>YES</v>
      </c>
    </row>
    <row r="427" spans="2:6" x14ac:dyDescent="0.15">
      <c r="B427" s="144">
        <v>45517</v>
      </c>
      <c r="C427" s="148">
        <f>SUM('Asset-Normal Portfolio VaR'!H435:J435)</f>
        <v>12428200</v>
      </c>
      <c r="D427" s="148">
        <f t="shared" si="12"/>
        <v>68200</v>
      </c>
      <c r="E427" s="149">
        <v>356215.37</v>
      </c>
      <c r="F427" s="145" t="str">
        <f t="shared" si="13"/>
        <v>YES</v>
      </c>
    </row>
    <row r="428" spans="2:6" x14ac:dyDescent="0.15">
      <c r="B428" s="144">
        <v>45518</v>
      </c>
      <c r="C428" s="148">
        <f>SUM('Asset-Normal Portfolio VaR'!H436:J436)</f>
        <v>12610400</v>
      </c>
      <c r="D428" s="148">
        <f t="shared" si="12"/>
        <v>182200</v>
      </c>
      <c r="E428" s="149">
        <v>361286.01</v>
      </c>
      <c r="F428" s="145" t="str">
        <f t="shared" si="13"/>
        <v>YES</v>
      </c>
    </row>
    <row r="429" spans="2:6" x14ac:dyDescent="0.15">
      <c r="B429" s="144">
        <v>45519</v>
      </c>
      <c r="C429" s="148">
        <f>SUM('Asset-Normal Portfolio VaR'!H437:J437)</f>
        <v>12804200</v>
      </c>
      <c r="D429" s="148">
        <f t="shared" si="12"/>
        <v>193800</v>
      </c>
      <c r="E429" s="149">
        <v>366970.44</v>
      </c>
      <c r="F429" s="145" t="str">
        <f t="shared" si="13"/>
        <v>YES</v>
      </c>
    </row>
    <row r="430" spans="2:6" x14ac:dyDescent="0.15">
      <c r="B430" s="144">
        <v>45520</v>
      </c>
      <c r="C430" s="148">
        <f>SUM('Asset-Normal Portfolio VaR'!H438:J438)</f>
        <v>12917500</v>
      </c>
      <c r="D430" s="148">
        <f t="shared" si="12"/>
        <v>113300</v>
      </c>
      <c r="E430" s="149">
        <v>370231.82</v>
      </c>
      <c r="F430" s="145" t="str">
        <f t="shared" si="13"/>
        <v>YES</v>
      </c>
    </row>
    <row r="431" spans="2:6" x14ac:dyDescent="0.15">
      <c r="B431" s="144">
        <v>45523</v>
      </c>
      <c r="C431" s="148">
        <f>SUM('Asset-Normal Portfolio VaR'!H439:J439)</f>
        <v>13007100</v>
      </c>
      <c r="D431" s="148">
        <f t="shared" si="12"/>
        <v>89600</v>
      </c>
      <c r="E431" s="149">
        <v>372553.26</v>
      </c>
      <c r="F431" s="145" t="str">
        <f t="shared" si="13"/>
        <v>YES</v>
      </c>
    </row>
    <row r="432" spans="2:6" x14ac:dyDescent="0.15">
      <c r="B432" s="144">
        <v>45524</v>
      </c>
      <c r="C432" s="148">
        <f>SUM('Asset-Normal Portfolio VaR'!H440:J440)</f>
        <v>13130600</v>
      </c>
      <c r="D432" s="148">
        <f t="shared" si="12"/>
        <v>123500</v>
      </c>
      <c r="E432" s="149">
        <v>375641.24</v>
      </c>
      <c r="F432" s="145" t="str">
        <f t="shared" si="13"/>
        <v>YES</v>
      </c>
    </row>
    <row r="433" spans="2:6" x14ac:dyDescent="0.15">
      <c r="B433" s="144">
        <v>45525</v>
      </c>
      <c r="C433" s="148">
        <f>SUM('Asset-Normal Portfolio VaR'!H441:J441)</f>
        <v>13100600</v>
      </c>
      <c r="D433" s="148">
        <f t="shared" si="12"/>
        <v>-30000</v>
      </c>
      <c r="E433" s="149">
        <v>374953.82</v>
      </c>
      <c r="F433" s="145" t="str">
        <f t="shared" si="13"/>
        <v>YES</v>
      </c>
    </row>
    <row r="434" spans="2:6" x14ac:dyDescent="0.15">
      <c r="B434" s="144">
        <v>45526</v>
      </c>
      <c r="C434" s="148">
        <f>SUM('Asset-Normal Portfolio VaR'!H442:J442)</f>
        <v>13461800</v>
      </c>
      <c r="D434" s="148">
        <f t="shared" si="12"/>
        <v>361200</v>
      </c>
      <c r="E434" s="149">
        <v>386559.66</v>
      </c>
      <c r="F434" s="145" t="str">
        <f t="shared" si="13"/>
        <v>YES</v>
      </c>
    </row>
    <row r="435" spans="2:6" x14ac:dyDescent="0.15">
      <c r="B435" s="144">
        <v>45527</v>
      </c>
      <c r="C435" s="148">
        <f>SUM('Asset-Normal Portfolio VaR'!H443:J443)</f>
        <v>13595300</v>
      </c>
      <c r="D435" s="148">
        <f t="shared" si="12"/>
        <v>133500</v>
      </c>
      <c r="E435" s="149">
        <v>391012.7</v>
      </c>
      <c r="F435" s="145" t="str">
        <f t="shared" si="13"/>
        <v>YES</v>
      </c>
    </row>
    <row r="436" spans="2:6" x14ac:dyDescent="0.15">
      <c r="B436" s="144">
        <v>45530</v>
      </c>
      <c r="C436" s="148">
        <f>SUM('Asset-Normal Portfolio VaR'!H444:J444)</f>
        <v>13481300</v>
      </c>
      <c r="D436" s="148">
        <f t="shared" si="12"/>
        <v>-114000</v>
      </c>
      <c r="E436" s="149">
        <v>386827.31</v>
      </c>
      <c r="F436" s="145" t="str">
        <f t="shared" si="13"/>
        <v>YES</v>
      </c>
    </row>
    <row r="437" spans="2:6" x14ac:dyDescent="0.15">
      <c r="B437" s="144">
        <v>45531</v>
      </c>
      <c r="C437" s="148">
        <f>SUM('Asset-Normal Portfolio VaR'!H445:J445)</f>
        <v>13451900</v>
      </c>
      <c r="D437" s="148">
        <f t="shared" si="12"/>
        <v>-29400</v>
      </c>
      <c r="E437" s="149">
        <v>385981.42</v>
      </c>
      <c r="F437" s="145" t="str">
        <f t="shared" si="13"/>
        <v>YES</v>
      </c>
    </row>
    <row r="438" spans="2:6" x14ac:dyDescent="0.15">
      <c r="B438" s="144">
        <v>45532</v>
      </c>
      <c r="C438" s="148">
        <f>SUM('Asset-Normal Portfolio VaR'!H446:J446)</f>
        <v>13603900</v>
      </c>
      <c r="D438" s="148">
        <f t="shared" si="12"/>
        <v>152000</v>
      </c>
      <c r="E438" s="149">
        <v>390541.89</v>
      </c>
      <c r="F438" s="145" t="str">
        <f t="shared" si="13"/>
        <v>YES</v>
      </c>
    </row>
    <row r="439" spans="2:6" x14ac:dyDescent="0.15">
      <c r="B439" s="144">
        <v>45533</v>
      </c>
      <c r="C439" s="148">
        <f>SUM('Asset-Normal Portfolio VaR'!H447:J447)</f>
        <v>13554600</v>
      </c>
      <c r="D439" s="148">
        <f t="shared" si="12"/>
        <v>-49300</v>
      </c>
      <c r="E439" s="149">
        <v>389017.46</v>
      </c>
      <c r="F439" s="145" t="str">
        <f t="shared" si="13"/>
        <v>YES</v>
      </c>
    </row>
    <row r="440" spans="2:6" x14ac:dyDescent="0.15">
      <c r="B440" s="144">
        <v>45534</v>
      </c>
      <c r="C440" s="148">
        <f>SUM('Asset-Normal Portfolio VaR'!H448:J448)</f>
        <v>13538000</v>
      </c>
      <c r="D440" s="148">
        <f t="shared" si="12"/>
        <v>-16600</v>
      </c>
      <c r="E440" s="149">
        <v>388173.43</v>
      </c>
      <c r="F440" s="145" t="str">
        <f t="shared" si="13"/>
        <v>YES</v>
      </c>
    </row>
    <row r="441" spans="2:6" x14ac:dyDescent="0.15">
      <c r="B441" s="144">
        <v>45538</v>
      </c>
      <c r="C441" s="148">
        <f>SUM('Asset-Normal Portfolio VaR'!H449:J449)</f>
        <v>13575400</v>
      </c>
      <c r="D441" s="148">
        <f t="shared" si="12"/>
        <v>37400</v>
      </c>
      <c r="E441" s="149">
        <v>390670.77</v>
      </c>
      <c r="F441" s="145" t="str">
        <f t="shared" si="13"/>
        <v>YES</v>
      </c>
    </row>
    <row r="442" spans="2:6" x14ac:dyDescent="0.15">
      <c r="B442" s="144">
        <v>45539</v>
      </c>
      <c r="C442" s="148">
        <f>SUM('Asset-Normal Portfolio VaR'!H450:J450)</f>
        <v>13542900</v>
      </c>
      <c r="D442" s="148">
        <f t="shared" si="12"/>
        <v>-32500</v>
      </c>
      <c r="E442" s="149">
        <v>388732.35</v>
      </c>
      <c r="F442" s="145" t="str">
        <f t="shared" si="13"/>
        <v>YES</v>
      </c>
    </row>
    <row r="443" spans="2:6" x14ac:dyDescent="0.15">
      <c r="B443" s="144">
        <v>45540</v>
      </c>
      <c r="C443" s="148">
        <f>SUM('Asset-Normal Portfolio VaR'!H451:J451)</f>
        <v>13444900</v>
      </c>
      <c r="D443" s="148">
        <f t="shared" si="12"/>
        <v>-98000</v>
      </c>
      <c r="E443" s="149">
        <v>387104.5</v>
      </c>
      <c r="F443" s="145" t="str">
        <f t="shared" si="13"/>
        <v>YES</v>
      </c>
    </row>
    <row r="444" spans="2:6" x14ac:dyDescent="0.15">
      <c r="B444" s="144">
        <v>45541</v>
      </c>
      <c r="C444" s="148">
        <f>SUM('Asset-Normal Portfolio VaR'!H452:J452)</f>
        <v>13273300</v>
      </c>
      <c r="D444" s="148">
        <f t="shared" si="12"/>
        <v>-171600</v>
      </c>
      <c r="E444" s="149">
        <v>381132.4</v>
      </c>
      <c r="F444" s="145" t="str">
        <f t="shared" si="13"/>
        <v>YES</v>
      </c>
    </row>
    <row r="445" spans="2:6" x14ac:dyDescent="0.15">
      <c r="B445" s="144">
        <v>45544</v>
      </c>
      <c r="C445" s="148">
        <f>SUM('Asset-Normal Portfolio VaR'!H453:J453)</f>
        <v>13410000</v>
      </c>
      <c r="D445" s="148">
        <f t="shared" si="12"/>
        <v>136700</v>
      </c>
      <c r="E445" s="149">
        <v>384814.6</v>
      </c>
      <c r="F445" s="145" t="str">
        <f t="shared" si="13"/>
        <v>YES</v>
      </c>
    </row>
    <row r="446" spans="2:6" x14ac:dyDescent="0.15">
      <c r="B446" s="144">
        <v>45545</v>
      </c>
      <c r="C446" s="148">
        <f>SUM('Asset-Normal Portfolio VaR'!H454:J454)</f>
        <v>13330300</v>
      </c>
      <c r="D446" s="148">
        <f t="shared" si="12"/>
        <v>-79700</v>
      </c>
      <c r="E446" s="149">
        <v>383326.63</v>
      </c>
      <c r="F446" s="145" t="str">
        <f t="shared" si="13"/>
        <v>YES</v>
      </c>
    </row>
    <row r="447" spans="2:6" x14ac:dyDescent="0.15">
      <c r="B447" s="144">
        <v>45546</v>
      </c>
      <c r="C447" s="148">
        <f>SUM('Asset-Normal Portfolio VaR'!H455:J455)</f>
        <v>13186800</v>
      </c>
      <c r="D447" s="148">
        <f t="shared" si="12"/>
        <v>-143500</v>
      </c>
      <c r="E447" s="149">
        <v>379858.17</v>
      </c>
      <c r="F447" s="145" t="str">
        <f t="shared" si="13"/>
        <v>YES</v>
      </c>
    </row>
    <row r="448" spans="2:6" x14ac:dyDescent="0.15">
      <c r="B448" s="144">
        <v>45547</v>
      </c>
      <c r="C448" s="148">
        <f>SUM('Asset-Normal Portfolio VaR'!H456:J456)</f>
        <v>13302800</v>
      </c>
      <c r="D448" s="148">
        <f t="shared" si="12"/>
        <v>116000</v>
      </c>
      <c r="E448" s="149">
        <v>382557.85</v>
      </c>
      <c r="F448" s="145" t="str">
        <f t="shared" si="13"/>
        <v>YES</v>
      </c>
    </row>
    <row r="449" spans="2:6" x14ac:dyDescent="0.15">
      <c r="B449" s="144">
        <v>45548</v>
      </c>
      <c r="C449" s="148">
        <f>SUM('Asset-Normal Portfolio VaR'!H457:J457)</f>
        <v>13334300</v>
      </c>
      <c r="D449" s="148">
        <f t="shared" si="12"/>
        <v>31500</v>
      </c>
      <c r="E449" s="149">
        <v>383723.53</v>
      </c>
      <c r="F449" s="145" t="str">
        <f t="shared" si="13"/>
        <v>YES</v>
      </c>
    </row>
    <row r="450" spans="2:6" x14ac:dyDescent="0.15">
      <c r="B450" s="144">
        <v>45551</v>
      </c>
      <c r="C450" s="148">
        <f>SUM('Asset-Normal Portfolio VaR'!H458:J458)</f>
        <v>13400500</v>
      </c>
      <c r="D450" s="148">
        <f t="shared" si="12"/>
        <v>66200</v>
      </c>
      <c r="E450" s="149">
        <v>384941.42</v>
      </c>
      <c r="F450" s="145" t="str">
        <f t="shared" si="13"/>
        <v>YES</v>
      </c>
    </row>
    <row r="451" spans="2:6" x14ac:dyDescent="0.15">
      <c r="B451" s="144">
        <v>45552</v>
      </c>
      <c r="C451" s="148">
        <f>SUM('Asset-Normal Portfolio VaR'!H459:J459)</f>
        <v>13358100</v>
      </c>
      <c r="D451" s="148">
        <f t="shared" si="12"/>
        <v>-42400</v>
      </c>
      <c r="E451" s="149">
        <v>383789.1</v>
      </c>
      <c r="F451" s="145" t="str">
        <f t="shared" si="13"/>
        <v>YES</v>
      </c>
    </row>
    <row r="452" spans="2:6" x14ac:dyDescent="0.15">
      <c r="B452" s="144">
        <v>45553</v>
      </c>
      <c r="C452" s="148">
        <f>SUM('Asset-Normal Portfolio VaR'!H460:J460)</f>
        <v>13350200</v>
      </c>
      <c r="D452" s="148">
        <f t="shared" si="12"/>
        <v>-7900</v>
      </c>
      <c r="E452" s="149">
        <v>382932.78</v>
      </c>
      <c r="F452" s="145" t="str">
        <f t="shared" si="13"/>
        <v>YES</v>
      </c>
    </row>
    <row r="453" spans="2:6" x14ac:dyDescent="0.15">
      <c r="B453" s="144">
        <v>45554</v>
      </c>
      <c r="C453" s="148">
        <f>SUM('Asset-Normal Portfolio VaR'!H461:J461)</f>
        <v>13422700</v>
      </c>
      <c r="D453" s="148">
        <f t="shared" si="12"/>
        <v>72500</v>
      </c>
      <c r="E453" s="149">
        <v>384588.88</v>
      </c>
      <c r="F453" s="145" t="str">
        <f t="shared" si="13"/>
        <v>YES</v>
      </c>
    </row>
    <row r="454" spans="2:6" x14ac:dyDescent="0.15">
      <c r="B454" s="144">
        <v>45555</v>
      </c>
      <c r="C454" s="148">
        <f>SUM('Asset-Normal Portfolio VaR'!H462:J462)</f>
        <v>13602200</v>
      </c>
      <c r="D454" s="148">
        <f t="shared" si="12"/>
        <v>179500</v>
      </c>
      <c r="E454" s="149">
        <v>387189.53</v>
      </c>
      <c r="F454" s="145" t="str">
        <f t="shared" si="13"/>
        <v>YES</v>
      </c>
    </row>
    <row r="455" spans="2:6" x14ac:dyDescent="0.15">
      <c r="B455" s="144">
        <v>45558</v>
      </c>
      <c r="C455" s="148">
        <f>SUM('Asset-Normal Portfolio VaR'!H463:J463)</f>
        <v>13528600</v>
      </c>
      <c r="D455" s="148">
        <f t="shared" si="12"/>
        <v>-73600</v>
      </c>
      <c r="E455" s="149">
        <v>385511.51</v>
      </c>
      <c r="F455" s="145" t="str">
        <f t="shared" si="13"/>
        <v>YES</v>
      </c>
    </row>
    <row r="456" spans="2:6" x14ac:dyDescent="0.15">
      <c r="B456" s="144">
        <v>45559</v>
      </c>
      <c r="C456" s="148">
        <f>SUM('Asset-Normal Portfolio VaR'!H464:J464)</f>
        <v>13571000</v>
      </c>
      <c r="D456" s="148">
        <f t="shared" ref="D456:D519" si="14">C456-C455</f>
        <v>42400</v>
      </c>
      <c r="E456" s="149">
        <v>388317.1</v>
      </c>
      <c r="F456" s="145" t="str">
        <f t="shared" ref="F456:F519" si="15">IF(-(D456)&lt;E456,"YES","NO")</f>
        <v>YES</v>
      </c>
    </row>
    <row r="457" spans="2:6" x14ac:dyDescent="0.15">
      <c r="B457" s="144">
        <v>45560</v>
      </c>
      <c r="C457" s="148">
        <f>SUM('Asset-Normal Portfolio VaR'!H465:J465)</f>
        <v>13685000</v>
      </c>
      <c r="D457" s="148">
        <f t="shared" si="14"/>
        <v>114000</v>
      </c>
      <c r="E457" s="149">
        <v>391273.61</v>
      </c>
      <c r="F457" s="145" t="str">
        <f t="shared" si="15"/>
        <v>YES</v>
      </c>
    </row>
    <row r="458" spans="2:6" x14ac:dyDescent="0.15">
      <c r="B458" s="144">
        <v>45561</v>
      </c>
      <c r="C458" s="148">
        <f>SUM('Asset-Normal Portfolio VaR'!H466:J466)</f>
        <v>13522900</v>
      </c>
      <c r="D458" s="148">
        <f t="shared" si="14"/>
        <v>-162100</v>
      </c>
      <c r="E458" s="149">
        <v>388114.1</v>
      </c>
      <c r="F458" s="145" t="str">
        <f t="shared" si="15"/>
        <v>YES</v>
      </c>
    </row>
    <row r="459" spans="2:6" x14ac:dyDescent="0.15">
      <c r="B459" s="144">
        <v>45562</v>
      </c>
      <c r="C459" s="148">
        <f>SUM('Asset-Normal Portfolio VaR'!H467:J467)</f>
        <v>13503400</v>
      </c>
      <c r="D459" s="148">
        <f t="shared" si="14"/>
        <v>-19500</v>
      </c>
      <c r="E459" s="149">
        <v>387726.39</v>
      </c>
      <c r="F459" s="145" t="str">
        <f t="shared" si="15"/>
        <v>YES</v>
      </c>
    </row>
    <row r="460" spans="2:6" x14ac:dyDescent="0.15">
      <c r="B460" s="144">
        <v>45565</v>
      </c>
      <c r="C460" s="148">
        <f>SUM('Asset-Normal Portfolio VaR'!H468:J468)</f>
        <v>13392200</v>
      </c>
      <c r="D460" s="148">
        <f t="shared" si="14"/>
        <v>-111200</v>
      </c>
      <c r="E460" s="149">
        <v>384856.22</v>
      </c>
      <c r="F460" s="145" t="str">
        <f t="shared" si="15"/>
        <v>YES</v>
      </c>
    </row>
    <row r="461" spans="2:6" x14ac:dyDescent="0.15">
      <c r="B461" s="144">
        <v>45566</v>
      </c>
      <c r="C461" s="148">
        <f>SUM('Asset-Normal Portfolio VaR'!H469:J469)</f>
        <v>13271700</v>
      </c>
      <c r="D461" s="148">
        <f t="shared" si="14"/>
        <v>-120500</v>
      </c>
      <c r="E461" s="149">
        <v>381282</v>
      </c>
      <c r="F461" s="145" t="str">
        <f t="shared" si="15"/>
        <v>YES</v>
      </c>
    </row>
    <row r="462" spans="2:6" x14ac:dyDescent="0.15">
      <c r="B462" s="144">
        <v>45567</v>
      </c>
      <c r="C462" s="148">
        <f>SUM('Asset-Normal Portfolio VaR'!H470:J470)</f>
        <v>13234600</v>
      </c>
      <c r="D462" s="148">
        <f t="shared" si="14"/>
        <v>-37100</v>
      </c>
      <c r="E462" s="149">
        <v>379647.13</v>
      </c>
      <c r="F462" s="145" t="str">
        <f t="shared" si="15"/>
        <v>YES</v>
      </c>
    </row>
    <row r="463" spans="2:6" x14ac:dyDescent="0.15">
      <c r="B463" s="144">
        <v>45568</v>
      </c>
      <c r="C463" s="148">
        <f>SUM('Asset-Normal Portfolio VaR'!H471:J471)</f>
        <v>13251200</v>
      </c>
      <c r="D463" s="148">
        <f t="shared" si="14"/>
        <v>16600</v>
      </c>
      <c r="E463" s="149">
        <v>379068.32</v>
      </c>
      <c r="F463" s="145" t="str">
        <f t="shared" si="15"/>
        <v>YES</v>
      </c>
    </row>
    <row r="464" spans="2:6" x14ac:dyDescent="0.15">
      <c r="B464" s="144">
        <v>45569</v>
      </c>
      <c r="C464" s="148">
        <f>SUM('Asset-Normal Portfolio VaR'!H472:J472)</f>
        <v>13344700</v>
      </c>
      <c r="D464" s="148">
        <f t="shared" si="14"/>
        <v>93500</v>
      </c>
      <c r="E464" s="149">
        <v>381642.54</v>
      </c>
      <c r="F464" s="145" t="str">
        <f t="shared" si="15"/>
        <v>YES</v>
      </c>
    </row>
    <row r="465" spans="2:6" x14ac:dyDescent="0.15">
      <c r="B465" s="144">
        <v>45572</v>
      </c>
      <c r="C465" s="148">
        <f>SUM('Asset-Normal Portfolio VaR'!H473:J473)</f>
        <v>13030800</v>
      </c>
      <c r="D465" s="148">
        <f t="shared" si="14"/>
        <v>-313900</v>
      </c>
      <c r="E465" s="149">
        <v>371272.94</v>
      </c>
      <c r="F465" s="145" t="str">
        <f t="shared" si="15"/>
        <v>YES</v>
      </c>
    </row>
    <row r="466" spans="2:6" x14ac:dyDescent="0.15">
      <c r="B466" s="144">
        <v>45573</v>
      </c>
      <c r="C466" s="148">
        <f>SUM('Asset-Normal Portfolio VaR'!H474:J474)</f>
        <v>13037700</v>
      </c>
      <c r="D466" s="148">
        <f t="shared" si="14"/>
        <v>6900</v>
      </c>
      <c r="E466" s="149">
        <v>371465.1</v>
      </c>
      <c r="F466" s="145" t="str">
        <f t="shared" si="15"/>
        <v>YES</v>
      </c>
    </row>
    <row r="467" spans="2:6" x14ac:dyDescent="0.15">
      <c r="B467" s="144">
        <v>45574</v>
      </c>
      <c r="C467" s="148">
        <f>SUM('Asset-Normal Portfolio VaR'!H475:J475)</f>
        <v>13301300</v>
      </c>
      <c r="D467" s="148">
        <f t="shared" si="14"/>
        <v>263600</v>
      </c>
      <c r="E467" s="149">
        <v>378507.86</v>
      </c>
      <c r="F467" s="145" t="str">
        <f t="shared" si="15"/>
        <v>YES</v>
      </c>
    </row>
    <row r="468" spans="2:6" x14ac:dyDescent="0.15">
      <c r="B468" s="144">
        <v>45575</v>
      </c>
      <c r="C468" s="148">
        <f>SUM('Asset-Normal Portfolio VaR'!H476:J476)</f>
        <v>13473500</v>
      </c>
      <c r="D468" s="148">
        <f t="shared" si="14"/>
        <v>172200</v>
      </c>
      <c r="E468" s="149">
        <v>384773.45</v>
      </c>
      <c r="F468" s="145" t="str">
        <f t="shared" si="15"/>
        <v>YES</v>
      </c>
    </row>
    <row r="469" spans="2:6" x14ac:dyDescent="0.15">
      <c r="B469" s="144">
        <v>45576</v>
      </c>
      <c r="C469" s="148">
        <f>SUM('Asset-Normal Portfolio VaR'!H477:J477)</f>
        <v>13586700</v>
      </c>
      <c r="D469" s="148">
        <f t="shared" si="14"/>
        <v>113200</v>
      </c>
      <c r="E469" s="149">
        <v>387669.36</v>
      </c>
      <c r="F469" s="145" t="str">
        <f t="shared" si="15"/>
        <v>YES</v>
      </c>
    </row>
    <row r="470" spans="2:6" x14ac:dyDescent="0.15">
      <c r="B470" s="144">
        <v>45579</v>
      </c>
      <c r="C470" s="148">
        <f>SUM('Asset-Normal Portfolio VaR'!H478:J478)</f>
        <v>13764900</v>
      </c>
      <c r="D470" s="148">
        <f t="shared" si="14"/>
        <v>178200</v>
      </c>
      <c r="E470" s="149">
        <v>392704.88</v>
      </c>
      <c r="F470" s="145" t="str">
        <f t="shared" si="15"/>
        <v>YES</v>
      </c>
    </row>
    <row r="471" spans="2:6" x14ac:dyDescent="0.15">
      <c r="B471" s="144">
        <v>45580</v>
      </c>
      <c r="C471" s="148">
        <f>SUM('Asset-Normal Portfolio VaR'!H479:J479)</f>
        <v>13739400</v>
      </c>
      <c r="D471" s="148">
        <f t="shared" si="14"/>
        <v>-25500</v>
      </c>
      <c r="E471" s="149">
        <v>391213.25</v>
      </c>
      <c r="F471" s="145" t="str">
        <f t="shared" si="15"/>
        <v>YES</v>
      </c>
    </row>
    <row r="472" spans="2:6" x14ac:dyDescent="0.15">
      <c r="B472" s="144">
        <v>45581</v>
      </c>
      <c r="C472" s="148">
        <f>SUM('Asset-Normal Portfolio VaR'!H480:J480)</f>
        <v>13730600</v>
      </c>
      <c r="D472" s="148">
        <f t="shared" si="14"/>
        <v>-8800</v>
      </c>
      <c r="E472" s="149">
        <v>390631.82</v>
      </c>
      <c r="F472" s="145" t="str">
        <f t="shared" si="15"/>
        <v>YES</v>
      </c>
    </row>
    <row r="473" spans="2:6" x14ac:dyDescent="0.15">
      <c r="B473" s="144">
        <v>45582</v>
      </c>
      <c r="C473" s="148">
        <f>SUM('Asset-Normal Portfolio VaR'!H481:J481)</f>
        <v>13662300</v>
      </c>
      <c r="D473" s="148">
        <f t="shared" si="14"/>
        <v>-68300</v>
      </c>
      <c r="E473" s="149">
        <v>389811.67</v>
      </c>
      <c r="F473" s="145" t="str">
        <f t="shared" si="15"/>
        <v>YES</v>
      </c>
    </row>
    <row r="474" spans="2:6" x14ac:dyDescent="0.15">
      <c r="B474" s="144">
        <v>45583</v>
      </c>
      <c r="C474" s="148">
        <f>SUM('Asset-Normal Portfolio VaR'!H482:J482)</f>
        <v>13675000</v>
      </c>
      <c r="D474" s="148">
        <f t="shared" si="14"/>
        <v>12700</v>
      </c>
      <c r="E474" s="149">
        <v>390187.86</v>
      </c>
      <c r="F474" s="145" t="str">
        <f t="shared" si="15"/>
        <v>YES</v>
      </c>
    </row>
    <row r="475" spans="2:6" x14ac:dyDescent="0.15">
      <c r="B475" s="144">
        <v>45586</v>
      </c>
      <c r="C475" s="148">
        <f>SUM('Asset-Normal Portfolio VaR'!H483:J483)</f>
        <v>13469900</v>
      </c>
      <c r="D475" s="148">
        <f t="shared" si="14"/>
        <v>-205100</v>
      </c>
      <c r="E475" s="149">
        <v>384424.61</v>
      </c>
      <c r="F475" s="145" t="str">
        <f t="shared" si="15"/>
        <v>YES</v>
      </c>
    </row>
    <row r="476" spans="2:6" x14ac:dyDescent="0.15">
      <c r="B476" s="144">
        <v>45587</v>
      </c>
      <c r="C476" s="148">
        <f>SUM('Asset-Normal Portfolio VaR'!H484:J484)</f>
        <v>13224700</v>
      </c>
      <c r="D476" s="148">
        <f t="shared" si="14"/>
        <v>-245200</v>
      </c>
      <c r="E476" s="149">
        <v>377744.15</v>
      </c>
      <c r="F476" s="145" t="str">
        <f t="shared" si="15"/>
        <v>YES</v>
      </c>
    </row>
    <row r="477" spans="2:6" x14ac:dyDescent="0.15">
      <c r="B477" s="144">
        <v>45588</v>
      </c>
      <c r="C477" s="148">
        <f>SUM('Asset-Normal Portfolio VaR'!H485:J485)</f>
        <v>13162500</v>
      </c>
      <c r="D477" s="148">
        <f t="shared" si="14"/>
        <v>-62200</v>
      </c>
      <c r="E477" s="149">
        <v>375764.28</v>
      </c>
      <c r="F477" s="145" t="str">
        <f t="shared" si="15"/>
        <v>YES</v>
      </c>
    </row>
    <row r="478" spans="2:6" x14ac:dyDescent="0.15">
      <c r="B478" s="144">
        <v>45589</v>
      </c>
      <c r="C478" s="148">
        <f>SUM('Asset-Normal Portfolio VaR'!H486:J486)</f>
        <v>13172100</v>
      </c>
      <c r="D478" s="148">
        <f t="shared" si="14"/>
        <v>9600</v>
      </c>
      <c r="E478" s="149">
        <v>376181.5</v>
      </c>
      <c r="F478" s="145" t="str">
        <f t="shared" si="15"/>
        <v>YES</v>
      </c>
    </row>
    <row r="479" spans="2:6" x14ac:dyDescent="0.15">
      <c r="B479" s="144">
        <v>45590</v>
      </c>
      <c r="C479" s="148">
        <f>SUM('Asset-Normal Portfolio VaR'!H487:J487)</f>
        <v>13179100</v>
      </c>
      <c r="D479" s="148">
        <f t="shared" si="14"/>
        <v>7000</v>
      </c>
      <c r="E479" s="149">
        <v>375692.24</v>
      </c>
      <c r="F479" s="145" t="str">
        <f t="shared" si="15"/>
        <v>YES</v>
      </c>
    </row>
    <row r="480" spans="2:6" x14ac:dyDescent="0.15">
      <c r="B480" s="144">
        <v>45593</v>
      </c>
      <c r="C480" s="148">
        <f>SUM('Asset-Normal Portfolio VaR'!H488:J488)</f>
        <v>13348800</v>
      </c>
      <c r="D480" s="148">
        <f t="shared" si="14"/>
        <v>169700</v>
      </c>
      <c r="E480" s="149">
        <v>379743.77</v>
      </c>
      <c r="F480" s="145" t="str">
        <f t="shared" si="15"/>
        <v>YES</v>
      </c>
    </row>
    <row r="481" spans="2:6" x14ac:dyDescent="0.15">
      <c r="B481" s="144">
        <v>45594</v>
      </c>
      <c r="C481" s="148">
        <f>SUM('Asset-Normal Portfolio VaR'!H489:J489)</f>
        <v>13035400</v>
      </c>
      <c r="D481" s="148">
        <f t="shared" si="14"/>
        <v>-313400</v>
      </c>
      <c r="E481" s="149">
        <v>373413.56</v>
      </c>
      <c r="F481" s="145" t="str">
        <f t="shared" si="15"/>
        <v>YES</v>
      </c>
    </row>
    <row r="482" spans="2:6" x14ac:dyDescent="0.15">
      <c r="B482" s="144">
        <v>45595</v>
      </c>
      <c r="C482" s="148">
        <f>SUM('Asset-Normal Portfolio VaR'!H490:J490)</f>
        <v>12974400</v>
      </c>
      <c r="D482" s="148">
        <f t="shared" si="14"/>
        <v>-61000</v>
      </c>
      <c r="E482" s="149">
        <v>371402.07</v>
      </c>
      <c r="F482" s="145" t="str">
        <f t="shared" si="15"/>
        <v>YES</v>
      </c>
    </row>
    <row r="483" spans="2:6" x14ac:dyDescent="0.15">
      <c r="B483" s="144">
        <v>45596</v>
      </c>
      <c r="C483" s="148">
        <f>SUM('Asset-Normal Portfolio VaR'!H491:J491)</f>
        <v>12802100</v>
      </c>
      <c r="D483" s="148">
        <f t="shared" si="14"/>
        <v>-172300</v>
      </c>
      <c r="E483" s="149">
        <v>367015.7</v>
      </c>
      <c r="F483" s="145" t="str">
        <f t="shared" si="15"/>
        <v>YES</v>
      </c>
    </row>
    <row r="484" spans="2:6" x14ac:dyDescent="0.15">
      <c r="B484" s="144">
        <v>45597</v>
      </c>
      <c r="C484" s="148">
        <f>SUM('Asset-Normal Portfolio VaR'!H492:J492)</f>
        <v>12990600</v>
      </c>
      <c r="D484" s="148">
        <f t="shared" si="14"/>
        <v>188500</v>
      </c>
      <c r="E484" s="149">
        <v>371990.9</v>
      </c>
      <c r="F484" s="145" t="str">
        <f t="shared" si="15"/>
        <v>YES</v>
      </c>
    </row>
    <row r="485" spans="2:6" x14ac:dyDescent="0.15">
      <c r="B485" s="144">
        <v>45600</v>
      </c>
      <c r="C485" s="148">
        <f>SUM('Asset-Normal Portfolio VaR'!H493:J493)</f>
        <v>12917500</v>
      </c>
      <c r="D485" s="148">
        <f t="shared" si="14"/>
        <v>-73100</v>
      </c>
      <c r="E485" s="149">
        <v>368766.93</v>
      </c>
      <c r="F485" s="145" t="str">
        <f t="shared" si="15"/>
        <v>YES</v>
      </c>
    </row>
    <row r="486" spans="2:6" x14ac:dyDescent="0.15">
      <c r="B486" s="144">
        <v>45601</v>
      </c>
      <c r="C486" s="148">
        <f>SUM('Asset-Normal Portfolio VaR'!H494:J494)</f>
        <v>12940800</v>
      </c>
      <c r="D486" s="148">
        <f t="shared" si="14"/>
        <v>23300</v>
      </c>
      <c r="E486" s="149">
        <v>370770.42</v>
      </c>
      <c r="F486" s="145" t="str">
        <f t="shared" si="15"/>
        <v>YES</v>
      </c>
    </row>
    <row r="487" spans="2:6" x14ac:dyDescent="0.15">
      <c r="B487" s="144">
        <v>45602</v>
      </c>
      <c r="C487" s="148">
        <f>SUM('Asset-Normal Portfolio VaR'!H495:J495)</f>
        <v>12949500</v>
      </c>
      <c r="D487" s="148">
        <f t="shared" si="14"/>
        <v>8700</v>
      </c>
      <c r="E487" s="149">
        <v>370211.41</v>
      </c>
      <c r="F487" s="145" t="str">
        <f t="shared" si="15"/>
        <v>YES</v>
      </c>
    </row>
    <row r="488" spans="2:6" x14ac:dyDescent="0.15">
      <c r="B488" s="144">
        <v>45603</v>
      </c>
      <c r="C488" s="148">
        <f>SUM('Asset-Normal Portfolio VaR'!H496:J496)</f>
        <v>13452700</v>
      </c>
      <c r="D488" s="148">
        <f t="shared" si="14"/>
        <v>503200</v>
      </c>
      <c r="E488" s="149">
        <v>387949.44</v>
      </c>
      <c r="F488" s="145" t="str">
        <f t="shared" si="15"/>
        <v>YES</v>
      </c>
    </row>
    <row r="489" spans="2:6" x14ac:dyDescent="0.15">
      <c r="B489" s="144">
        <v>45604</v>
      </c>
      <c r="C489" s="148">
        <f>SUM('Asset-Normal Portfolio VaR'!H497:J497)</f>
        <v>13343900</v>
      </c>
      <c r="D489" s="148">
        <f t="shared" si="14"/>
        <v>-108800</v>
      </c>
      <c r="E489" s="149">
        <v>384132.31</v>
      </c>
      <c r="F489" s="145" t="str">
        <f t="shared" si="15"/>
        <v>YES</v>
      </c>
    </row>
    <row r="490" spans="2:6" x14ac:dyDescent="0.15">
      <c r="B490" s="144">
        <v>45607</v>
      </c>
      <c r="C490" s="148">
        <f>SUM('Asset-Normal Portfolio VaR'!H498:J498)</f>
        <v>13655100</v>
      </c>
      <c r="D490" s="148">
        <f t="shared" si="14"/>
        <v>311200</v>
      </c>
      <c r="E490" s="149">
        <v>394250.71</v>
      </c>
      <c r="F490" s="145" t="str">
        <f t="shared" si="15"/>
        <v>YES</v>
      </c>
    </row>
    <row r="491" spans="2:6" x14ac:dyDescent="0.15">
      <c r="B491" s="144">
        <v>45608</v>
      </c>
      <c r="C491" s="148">
        <f>SUM('Asset-Normal Portfolio VaR'!H499:J499)</f>
        <v>13480300</v>
      </c>
      <c r="D491" s="148">
        <f t="shared" si="14"/>
        <v>-174800</v>
      </c>
      <c r="E491" s="149">
        <v>388580.13</v>
      </c>
      <c r="F491" s="145" t="str">
        <f t="shared" si="15"/>
        <v>YES</v>
      </c>
    </row>
    <row r="492" spans="2:6" x14ac:dyDescent="0.15">
      <c r="B492" s="144">
        <v>45609</v>
      </c>
      <c r="C492" s="148">
        <f>SUM('Asset-Normal Portfolio VaR'!H500:J500)</f>
        <v>13462900</v>
      </c>
      <c r="D492" s="148">
        <f t="shared" si="14"/>
        <v>-17400</v>
      </c>
      <c r="E492" s="149">
        <v>388326.40000000002</v>
      </c>
      <c r="F492" s="145" t="str">
        <f t="shared" si="15"/>
        <v>YES</v>
      </c>
    </row>
    <row r="493" spans="2:6" x14ac:dyDescent="0.15">
      <c r="B493" s="144">
        <v>45610</v>
      </c>
      <c r="C493" s="148">
        <f>SUM('Asset-Normal Portfolio VaR'!H501:J501)</f>
        <v>13540200</v>
      </c>
      <c r="D493" s="148">
        <f t="shared" si="14"/>
        <v>77300</v>
      </c>
      <c r="E493" s="149">
        <v>390668.38</v>
      </c>
      <c r="F493" s="145" t="str">
        <f t="shared" si="15"/>
        <v>YES</v>
      </c>
    </row>
    <row r="494" spans="2:6" x14ac:dyDescent="0.15">
      <c r="B494" s="144">
        <v>45611</v>
      </c>
      <c r="C494" s="148">
        <f>SUM('Asset-Normal Portfolio VaR'!H502:J502)</f>
        <v>13575700</v>
      </c>
      <c r="D494" s="148">
        <f t="shared" si="14"/>
        <v>35500</v>
      </c>
      <c r="E494" s="149">
        <v>392271.73</v>
      </c>
      <c r="F494" s="145" t="str">
        <f t="shared" si="15"/>
        <v>YES</v>
      </c>
    </row>
    <row r="495" spans="2:6" x14ac:dyDescent="0.15">
      <c r="B495" s="144">
        <v>45614</v>
      </c>
      <c r="C495" s="148">
        <f>SUM('Asset-Normal Portfolio VaR'!H503:J503)</f>
        <v>13702200</v>
      </c>
      <c r="D495" s="148">
        <f t="shared" si="14"/>
        <v>126500</v>
      </c>
      <c r="E495" s="149">
        <v>397714.52</v>
      </c>
      <c r="F495" s="145" t="str">
        <f t="shared" si="15"/>
        <v>YES</v>
      </c>
    </row>
    <row r="496" spans="2:6" x14ac:dyDescent="0.15">
      <c r="B496" s="144">
        <v>45615</v>
      </c>
      <c r="C496" s="148">
        <f>SUM('Asset-Normal Portfolio VaR'!H504:J504)</f>
        <v>13752500</v>
      </c>
      <c r="D496" s="148">
        <f t="shared" si="14"/>
        <v>50300</v>
      </c>
      <c r="E496" s="149">
        <v>398428.28</v>
      </c>
      <c r="F496" s="145" t="str">
        <f t="shared" si="15"/>
        <v>YES</v>
      </c>
    </row>
    <row r="497" spans="2:6" x14ac:dyDescent="0.15">
      <c r="B497" s="144">
        <v>45616</v>
      </c>
      <c r="C497" s="148">
        <f>SUM('Asset-Normal Portfolio VaR'!H505:J505)</f>
        <v>13800100</v>
      </c>
      <c r="D497" s="148">
        <f t="shared" si="14"/>
        <v>47600</v>
      </c>
      <c r="E497" s="149">
        <v>400019.63</v>
      </c>
      <c r="F497" s="145" t="str">
        <f t="shared" si="15"/>
        <v>YES</v>
      </c>
    </row>
    <row r="498" spans="2:6" x14ac:dyDescent="0.15">
      <c r="B498" s="144">
        <v>45617</v>
      </c>
      <c r="C498" s="148">
        <f>SUM('Asset-Normal Portfolio VaR'!H506:J506)</f>
        <v>13950000</v>
      </c>
      <c r="D498" s="148">
        <f t="shared" si="14"/>
        <v>149900</v>
      </c>
      <c r="E498" s="149">
        <v>403845.2</v>
      </c>
      <c r="F498" s="145" t="str">
        <f t="shared" si="15"/>
        <v>YES</v>
      </c>
    </row>
    <row r="499" spans="2:6" x14ac:dyDescent="0.15">
      <c r="B499" s="144">
        <v>45618</v>
      </c>
      <c r="C499" s="148">
        <f>SUM('Asset-Normal Portfolio VaR'!H507:J507)</f>
        <v>14195400</v>
      </c>
      <c r="D499" s="148">
        <f t="shared" si="14"/>
        <v>245400</v>
      </c>
      <c r="E499" s="149">
        <v>409225.56</v>
      </c>
      <c r="F499" s="145" t="str">
        <f t="shared" si="15"/>
        <v>YES</v>
      </c>
    </row>
    <row r="500" spans="2:6" x14ac:dyDescent="0.15">
      <c r="B500" s="144">
        <v>45621</v>
      </c>
      <c r="C500" s="148">
        <f>SUM('Asset-Normal Portfolio VaR'!H508:J508)</f>
        <v>14130100</v>
      </c>
      <c r="D500" s="148">
        <f t="shared" si="14"/>
        <v>-65300</v>
      </c>
      <c r="E500" s="149">
        <v>409414.77</v>
      </c>
      <c r="F500" s="145" t="str">
        <f t="shared" si="15"/>
        <v>YES</v>
      </c>
    </row>
    <row r="501" spans="2:6" x14ac:dyDescent="0.15">
      <c r="B501" s="144">
        <v>45622</v>
      </c>
      <c r="C501" s="148">
        <f>SUM('Asset-Normal Portfolio VaR'!H509:J509)</f>
        <v>14095200</v>
      </c>
      <c r="D501" s="148">
        <f t="shared" si="14"/>
        <v>-34900</v>
      </c>
      <c r="E501" s="149">
        <v>408139.95</v>
      </c>
      <c r="F501" s="145" t="str">
        <f t="shared" si="15"/>
        <v>YES</v>
      </c>
    </row>
    <row r="502" spans="2:6" x14ac:dyDescent="0.15">
      <c r="B502" s="144">
        <v>45623</v>
      </c>
      <c r="C502" s="148">
        <f>SUM('Asset-Normal Portfolio VaR'!H510:J510)</f>
        <v>14138200</v>
      </c>
      <c r="D502" s="148">
        <f t="shared" si="14"/>
        <v>43000</v>
      </c>
      <c r="E502" s="149">
        <v>408862.98</v>
      </c>
      <c r="F502" s="145" t="str">
        <f t="shared" si="15"/>
        <v>YES</v>
      </c>
    </row>
    <row r="503" spans="2:6" x14ac:dyDescent="0.15">
      <c r="B503" s="144">
        <v>45625</v>
      </c>
      <c r="C503" s="148">
        <f>SUM('Asset-Normal Portfolio VaR'!H511:J511)</f>
        <v>14277700</v>
      </c>
      <c r="D503" s="148">
        <f t="shared" si="14"/>
        <v>139500</v>
      </c>
      <c r="E503" s="149">
        <v>412945.77</v>
      </c>
      <c r="F503" s="145" t="str">
        <f t="shared" si="15"/>
        <v>YES</v>
      </c>
    </row>
    <row r="504" spans="2:6" x14ac:dyDescent="0.15">
      <c r="B504" s="144">
        <v>45628</v>
      </c>
      <c r="C504" s="148">
        <f>SUM('Asset-Normal Portfolio VaR'!H512:J512)</f>
        <v>14407200</v>
      </c>
      <c r="D504" s="148">
        <f t="shared" si="14"/>
        <v>129500</v>
      </c>
      <c r="E504" s="149">
        <v>417601.9</v>
      </c>
      <c r="F504" s="145" t="str">
        <f t="shared" si="15"/>
        <v>YES</v>
      </c>
    </row>
    <row r="505" spans="2:6" x14ac:dyDescent="0.15">
      <c r="B505" s="144">
        <v>45629</v>
      </c>
      <c r="C505" s="148">
        <f>SUM('Asset-Normal Portfolio VaR'!H513:J513)</f>
        <v>14401100</v>
      </c>
      <c r="D505" s="148">
        <f t="shared" si="14"/>
        <v>-6100</v>
      </c>
      <c r="E505" s="149">
        <v>417564.1</v>
      </c>
      <c r="F505" s="145" t="str">
        <f t="shared" si="15"/>
        <v>YES</v>
      </c>
    </row>
    <row r="506" spans="2:6" x14ac:dyDescent="0.15">
      <c r="B506" s="144">
        <v>45630</v>
      </c>
      <c r="C506" s="148">
        <f>SUM('Asset-Normal Portfolio VaR'!H514:J514)</f>
        <v>14188700</v>
      </c>
      <c r="D506" s="148">
        <f t="shared" si="14"/>
        <v>-212400</v>
      </c>
      <c r="E506" s="149">
        <v>414317.97</v>
      </c>
      <c r="F506" s="145" t="str">
        <f t="shared" si="15"/>
        <v>YES</v>
      </c>
    </row>
    <row r="507" spans="2:6" x14ac:dyDescent="0.15">
      <c r="B507" s="144">
        <v>45631</v>
      </c>
      <c r="C507" s="148">
        <f>SUM('Asset-Normal Portfolio VaR'!H515:J515)</f>
        <v>14230100</v>
      </c>
      <c r="D507" s="148">
        <f t="shared" si="14"/>
        <v>41400</v>
      </c>
      <c r="E507" s="149">
        <v>415003.76</v>
      </c>
      <c r="F507" s="145" t="str">
        <f t="shared" si="15"/>
        <v>YES</v>
      </c>
    </row>
    <row r="508" spans="2:6" x14ac:dyDescent="0.15">
      <c r="B508" s="144">
        <v>45632</v>
      </c>
      <c r="C508" s="148">
        <f>SUM('Asset-Normal Portfolio VaR'!H516:J516)</f>
        <v>14103000</v>
      </c>
      <c r="D508" s="148">
        <f t="shared" si="14"/>
        <v>-127100</v>
      </c>
      <c r="E508" s="149">
        <v>411339.2</v>
      </c>
      <c r="F508" s="145" t="str">
        <f t="shared" si="15"/>
        <v>YES</v>
      </c>
    </row>
    <row r="509" spans="2:6" x14ac:dyDescent="0.15">
      <c r="B509" s="144">
        <v>45635</v>
      </c>
      <c r="C509" s="148">
        <f>SUM('Asset-Normal Portfolio VaR'!H517:J517)</f>
        <v>14048900</v>
      </c>
      <c r="D509" s="148">
        <f t="shared" si="14"/>
        <v>-54100</v>
      </c>
      <c r="E509" s="149">
        <v>409988.46</v>
      </c>
      <c r="F509" s="145" t="str">
        <f t="shared" si="15"/>
        <v>YES</v>
      </c>
    </row>
    <row r="510" spans="2:6" x14ac:dyDescent="0.15">
      <c r="B510" s="144">
        <v>45636</v>
      </c>
      <c r="C510" s="148">
        <f>SUM('Asset-Normal Portfolio VaR'!H518:J518)</f>
        <v>13900500</v>
      </c>
      <c r="D510" s="148">
        <f t="shared" si="14"/>
        <v>-148400</v>
      </c>
      <c r="E510" s="149">
        <v>404920.5</v>
      </c>
      <c r="F510" s="145" t="str">
        <f t="shared" si="15"/>
        <v>YES</v>
      </c>
    </row>
    <row r="511" spans="2:6" x14ac:dyDescent="0.15">
      <c r="B511" s="144">
        <v>45637</v>
      </c>
      <c r="C511" s="148">
        <f>SUM('Asset-Normal Portfolio VaR'!H519:J519)</f>
        <v>13764600</v>
      </c>
      <c r="D511" s="148">
        <f t="shared" si="14"/>
        <v>-135900</v>
      </c>
      <c r="E511" s="149">
        <v>401762.99</v>
      </c>
      <c r="F511" s="145" t="str">
        <f t="shared" si="15"/>
        <v>YES</v>
      </c>
    </row>
    <row r="512" spans="2:6" x14ac:dyDescent="0.15">
      <c r="B512" s="144">
        <v>45638</v>
      </c>
      <c r="C512" s="148">
        <f>SUM('Asset-Normal Portfolio VaR'!H520:J520)</f>
        <v>13743800</v>
      </c>
      <c r="D512" s="148">
        <f t="shared" si="14"/>
        <v>-20800</v>
      </c>
      <c r="E512" s="149">
        <v>400948.55</v>
      </c>
      <c r="F512" s="145" t="str">
        <f t="shared" si="15"/>
        <v>YES</v>
      </c>
    </row>
    <row r="513" spans="2:6" x14ac:dyDescent="0.15">
      <c r="B513" s="144">
        <v>45639</v>
      </c>
      <c r="C513" s="148">
        <f>SUM('Asset-Normal Portfolio VaR'!H521:J521)</f>
        <v>14112300</v>
      </c>
      <c r="D513" s="148">
        <f t="shared" si="14"/>
        <v>368500</v>
      </c>
      <c r="E513" s="149">
        <v>414195.81</v>
      </c>
      <c r="F513" s="145" t="str">
        <f t="shared" si="15"/>
        <v>YES</v>
      </c>
    </row>
    <row r="514" spans="2:6" x14ac:dyDescent="0.15">
      <c r="B514" s="144">
        <v>45642</v>
      </c>
      <c r="C514" s="148">
        <f>SUM('Asset-Normal Portfolio VaR'!H522:J522)</f>
        <v>14105700</v>
      </c>
      <c r="D514" s="148">
        <f t="shared" si="14"/>
        <v>-6600</v>
      </c>
      <c r="E514" s="149">
        <v>413008.84</v>
      </c>
      <c r="F514" s="145" t="str">
        <f t="shared" si="15"/>
        <v>YES</v>
      </c>
    </row>
    <row r="515" spans="2:6" x14ac:dyDescent="0.15">
      <c r="B515" s="144">
        <v>45643</v>
      </c>
      <c r="C515" s="148">
        <f>SUM('Asset-Normal Portfolio VaR'!H523:J523)</f>
        <v>14077500</v>
      </c>
      <c r="D515" s="148">
        <f t="shared" si="14"/>
        <v>-28200</v>
      </c>
      <c r="E515" s="149">
        <v>411609.78</v>
      </c>
      <c r="F515" s="145" t="str">
        <f t="shared" si="15"/>
        <v>YES</v>
      </c>
    </row>
    <row r="516" spans="2:6" x14ac:dyDescent="0.15">
      <c r="B516" s="144">
        <v>45644</v>
      </c>
      <c r="C516" s="148">
        <f>SUM('Asset-Normal Portfolio VaR'!H524:J524)</f>
        <v>13892200</v>
      </c>
      <c r="D516" s="148">
        <f t="shared" si="14"/>
        <v>-185300</v>
      </c>
      <c r="E516" s="149">
        <v>405383.08</v>
      </c>
      <c r="F516" s="145" t="str">
        <f t="shared" si="15"/>
        <v>YES</v>
      </c>
    </row>
    <row r="517" spans="2:6" x14ac:dyDescent="0.15">
      <c r="B517" s="144">
        <v>45645</v>
      </c>
      <c r="C517" s="148">
        <f>SUM('Asset-Normal Portfolio VaR'!H525:J525)</f>
        <v>13774200</v>
      </c>
      <c r="D517" s="148">
        <f t="shared" si="14"/>
        <v>-118000</v>
      </c>
      <c r="E517" s="149">
        <v>402888.64</v>
      </c>
      <c r="F517" s="145" t="str">
        <f t="shared" si="15"/>
        <v>YES</v>
      </c>
    </row>
    <row r="518" spans="2:6" x14ac:dyDescent="0.15">
      <c r="B518" s="144">
        <v>45646</v>
      </c>
      <c r="C518" s="148">
        <f>SUM('Asset-Normal Portfolio VaR'!H526:J526)</f>
        <v>13713200</v>
      </c>
      <c r="D518" s="148">
        <f t="shared" si="14"/>
        <v>-61000</v>
      </c>
      <c r="E518" s="149">
        <v>401096.9</v>
      </c>
      <c r="F518" s="145" t="str">
        <f t="shared" si="15"/>
        <v>YES</v>
      </c>
    </row>
    <row r="519" spans="2:6" x14ac:dyDescent="0.15">
      <c r="B519" s="144">
        <v>45649</v>
      </c>
      <c r="C519" s="148">
        <f>SUM('Asset-Normal Portfolio VaR'!H527:J527)</f>
        <v>13916500</v>
      </c>
      <c r="D519" s="148">
        <f t="shared" si="14"/>
        <v>203300</v>
      </c>
      <c r="E519" s="149">
        <v>406714.51</v>
      </c>
      <c r="F519" s="145" t="str">
        <f t="shared" si="15"/>
        <v>YES</v>
      </c>
    </row>
    <row r="520" spans="2:6" x14ac:dyDescent="0.15">
      <c r="B520" s="144">
        <v>45653</v>
      </c>
      <c r="C520" s="148">
        <f>SUM('Asset-Normal Portfolio VaR'!H528:J528)</f>
        <v>14088500</v>
      </c>
      <c r="D520" s="148">
        <f t="shared" ref="D520:D568" si="16">C520-C519</f>
        <v>172000</v>
      </c>
      <c r="E520" s="149">
        <v>411198.32</v>
      </c>
      <c r="F520" s="145" t="str">
        <f t="shared" ref="F520:F568" si="17">IF(-(D520)&lt;E520,"YES","NO")</f>
        <v>YES</v>
      </c>
    </row>
    <row r="521" spans="2:6" x14ac:dyDescent="0.15">
      <c r="B521" s="144">
        <v>45656</v>
      </c>
      <c r="C521" s="148">
        <f>SUM('Asset-Normal Portfolio VaR'!H529:J529)</f>
        <v>14033600</v>
      </c>
      <c r="D521" s="148">
        <f t="shared" si="16"/>
        <v>-54900</v>
      </c>
      <c r="E521" s="149">
        <v>409870.31</v>
      </c>
      <c r="F521" s="145" t="str">
        <f t="shared" si="17"/>
        <v>YES</v>
      </c>
    </row>
    <row r="522" spans="2:6" x14ac:dyDescent="0.15">
      <c r="B522" s="144">
        <v>45660</v>
      </c>
      <c r="C522" s="148">
        <f>SUM('Asset-Normal Portfolio VaR'!H530:J530)</f>
        <v>14169600</v>
      </c>
      <c r="D522" s="148">
        <f t="shared" si="16"/>
        <v>136000</v>
      </c>
      <c r="E522" s="149">
        <v>413897.03</v>
      </c>
      <c r="F522" s="145" t="str">
        <f t="shared" si="17"/>
        <v>YES</v>
      </c>
    </row>
    <row r="523" spans="2:6" x14ac:dyDescent="0.15">
      <c r="B523" s="144">
        <v>45663</v>
      </c>
      <c r="C523" s="148">
        <f>SUM('Asset-Normal Portfolio VaR'!H531:J531)</f>
        <v>14178200</v>
      </c>
      <c r="D523" s="148">
        <f t="shared" si="16"/>
        <v>8600</v>
      </c>
      <c r="E523" s="149">
        <v>413732.1</v>
      </c>
      <c r="F523" s="145" t="str">
        <f t="shared" si="17"/>
        <v>YES</v>
      </c>
    </row>
    <row r="524" spans="2:6" x14ac:dyDescent="0.15">
      <c r="B524" s="144">
        <v>45664</v>
      </c>
      <c r="C524" s="148">
        <f>SUM('Asset-Normal Portfolio VaR'!H532:J532)</f>
        <v>14422500</v>
      </c>
      <c r="D524" s="148">
        <f t="shared" si="16"/>
        <v>244300</v>
      </c>
      <c r="E524" s="149">
        <v>420725.33</v>
      </c>
      <c r="F524" s="145" t="str">
        <f t="shared" si="17"/>
        <v>YES</v>
      </c>
    </row>
    <row r="525" spans="2:6" x14ac:dyDescent="0.15">
      <c r="B525" s="144">
        <v>45665</v>
      </c>
      <c r="C525" s="148">
        <f>SUM('Asset-Normal Portfolio VaR'!H533:J533)</f>
        <v>14452000</v>
      </c>
      <c r="D525" s="148">
        <f t="shared" si="16"/>
        <v>29500</v>
      </c>
      <c r="E525" s="149">
        <v>421242.24</v>
      </c>
      <c r="F525" s="145" t="str">
        <f t="shared" si="17"/>
        <v>YES</v>
      </c>
    </row>
    <row r="526" spans="2:6" x14ac:dyDescent="0.15">
      <c r="B526" s="144">
        <v>45667</v>
      </c>
      <c r="C526" s="148">
        <f>SUM('Asset-Normal Portfolio VaR'!H534:J534)</f>
        <v>14267500</v>
      </c>
      <c r="D526" s="148">
        <f t="shared" si="16"/>
        <v>-184500</v>
      </c>
      <c r="E526" s="149">
        <v>413731.07</v>
      </c>
      <c r="F526" s="145" t="str">
        <f t="shared" si="17"/>
        <v>YES</v>
      </c>
    </row>
    <row r="527" spans="2:6" x14ac:dyDescent="0.15">
      <c r="B527" s="144">
        <v>45670</v>
      </c>
      <c r="C527" s="148">
        <f>SUM('Asset-Normal Portfolio VaR'!H535:J535)</f>
        <v>14213000</v>
      </c>
      <c r="D527" s="148">
        <f t="shared" si="16"/>
        <v>-54500</v>
      </c>
      <c r="E527" s="149">
        <v>412466.02</v>
      </c>
      <c r="F527" s="145" t="str">
        <f t="shared" si="17"/>
        <v>YES</v>
      </c>
    </row>
    <row r="528" spans="2:6" x14ac:dyDescent="0.15">
      <c r="B528" s="144">
        <v>45671</v>
      </c>
      <c r="C528" s="148">
        <f>SUM('Asset-Normal Portfolio VaR'!H536:J536)</f>
        <v>14245000</v>
      </c>
      <c r="D528" s="148">
        <f t="shared" si="16"/>
        <v>32000</v>
      </c>
      <c r="E528" s="149">
        <v>414460.5</v>
      </c>
      <c r="F528" s="145" t="str">
        <f t="shared" si="17"/>
        <v>YES</v>
      </c>
    </row>
    <row r="529" spans="2:6" x14ac:dyDescent="0.15">
      <c r="B529" s="144">
        <v>45672</v>
      </c>
      <c r="C529" s="148">
        <f>SUM('Asset-Normal Portfolio VaR'!H537:J537)</f>
        <v>14416600</v>
      </c>
      <c r="D529" s="148">
        <f t="shared" si="16"/>
        <v>171600</v>
      </c>
      <c r="E529" s="149">
        <v>419226.71</v>
      </c>
      <c r="F529" s="145" t="str">
        <f t="shared" si="17"/>
        <v>YES</v>
      </c>
    </row>
    <row r="530" spans="2:6" x14ac:dyDescent="0.15">
      <c r="B530" s="144">
        <v>45673</v>
      </c>
      <c r="C530" s="148">
        <f>SUM('Asset-Normal Portfolio VaR'!H538:J538)</f>
        <v>14494200</v>
      </c>
      <c r="D530" s="148">
        <f t="shared" si="16"/>
        <v>77600</v>
      </c>
      <c r="E530" s="149">
        <v>422048.06</v>
      </c>
      <c r="F530" s="145" t="str">
        <f t="shared" si="17"/>
        <v>YES</v>
      </c>
    </row>
    <row r="531" spans="2:6" x14ac:dyDescent="0.15">
      <c r="B531" s="144">
        <v>45674</v>
      </c>
      <c r="C531" s="148">
        <f>SUM('Asset-Normal Portfolio VaR'!H539:J539)</f>
        <v>14429100</v>
      </c>
      <c r="D531" s="148">
        <f t="shared" si="16"/>
        <v>-65100</v>
      </c>
      <c r="E531" s="149">
        <v>421916.63</v>
      </c>
      <c r="F531" s="145" t="str">
        <f t="shared" si="17"/>
        <v>YES</v>
      </c>
    </row>
    <row r="532" spans="2:6" x14ac:dyDescent="0.15">
      <c r="B532" s="144">
        <v>45678</v>
      </c>
      <c r="C532" s="148">
        <f>SUM('Asset-Normal Portfolio VaR'!H540:J540)</f>
        <v>14416100</v>
      </c>
      <c r="D532" s="148">
        <f t="shared" si="16"/>
        <v>-13000</v>
      </c>
      <c r="E532" s="149">
        <v>421847.94</v>
      </c>
      <c r="F532" s="145" t="str">
        <f t="shared" si="17"/>
        <v>YES</v>
      </c>
    </row>
    <row r="533" spans="2:6" x14ac:dyDescent="0.15">
      <c r="B533" s="144">
        <v>45679</v>
      </c>
      <c r="C533" s="148">
        <f>SUM('Asset-Normal Portfolio VaR'!H541:J541)</f>
        <v>14602500</v>
      </c>
      <c r="D533" s="148">
        <f t="shared" si="16"/>
        <v>186400</v>
      </c>
      <c r="E533" s="149">
        <v>427228.7</v>
      </c>
      <c r="F533" s="145" t="str">
        <f t="shared" si="17"/>
        <v>YES</v>
      </c>
    </row>
    <row r="534" spans="2:6" x14ac:dyDescent="0.15">
      <c r="B534" s="144">
        <v>45680</v>
      </c>
      <c r="C534" s="148">
        <f>SUM('Asset-Normal Portfolio VaR'!H542:J542)</f>
        <v>14681800</v>
      </c>
      <c r="D534" s="148">
        <f t="shared" si="16"/>
        <v>79300</v>
      </c>
      <c r="E534" s="149">
        <v>429580.15</v>
      </c>
      <c r="F534" s="145" t="str">
        <f t="shared" si="17"/>
        <v>YES</v>
      </c>
    </row>
    <row r="535" spans="2:6" x14ac:dyDescent="0.15">
      <c r="B535" s="144">
        <v>45681</v>
      </c>
      <c r="C535" s="148">
        <f>SUM('Asset-Normal Portfolio VaR'!H543:J543)</f>
        <v>14643900</v>
      </c>
      <c r="D535" s="148">
        <f t="shared" si="16"/>
        <v>-37900</v>
      </c>
      <c r="E535" s="149">
        <v>428267.34</v>
      </c>
      <c r="F535" s="145" t="str">
        <f t="shared" si="17"/>
        <v>YES</v>
      </c>
    </row>
    <row r="536" spans="2:6" x14ac:dyDescent="0.15">
      <c r="B536" s="144">
        <v>45684</v>
      </c>
      <c r="C536" s="148">
        <f>SUM('Asset-Normal Portfolio VaR'!H544:J544)</f>
        <v>14840300</v>
      </c>
      <c r="D536" s="148">
        <f t="shared" si="16"/>
        <v>196400</v>
      </c>
      <c r="E536" s="149">
        <v>434422.64</v>
      </c>
      <c r="F536" s="145" t="str">
        <f t="shared" si="17"/>
        <v>YES</v>
      </c>
    </row>
    <row r="537" spans="2:6" x14ac:dyDescent="0.15">
      <c r="B537" s="144">
        <v>45685</v>
      </c>
      <c r="C537" s="148">
        <f>SUM('Asset-Normal Portfolio VaR'!H545:J545)</f>
        <v>14839300</v>
      </c>
      <c r="D537" s="148">
        <f t="shared" si="16"/>
        <v>-1000</v>
      </c>
      <c r="E537" s="149">
        <v>434565.45</v>
      </c>
      <c r="F537" s="145" t="str">
        <f t="shared" si="17"/>
        <v>YES</v>
      </c>
    </row>
    <row r="538" spans="2:6" x14ac:dyDescent="0.15">
      <c r="B538" s="144">
        <v>45686</v>
      </c>
      <c r="C538" s="148">
        <f>SUM('Asset-Normal Portfolio VaR'!H546:J546)</f>
        <v>14944300</v>
      </c>
      <c r="D538" s="148">
        <f t="shared" si="16"/>
        <v>105000</v>
      </c>
      <c r="E538" s="149">
        <v>436771.12</v>
      </c>
      <c r="F538" s="145" t="str">
        <f t="shared" si="17"/>
        <v>YES</v>
      </c>
    </row>
    <row r="539" spans="2:6" x14ac:dyDescent="0.15">
      <c r="B539" s="144">
        <v>45687</v>
      </c>
      <c r="C539" s="148">
        <f>SUM('Asset-Normal Portfolio VaR'!H547:J547)</f>
        <v>14950600</v>
      </c>
      <c r="D539" s="148">
        <f t="shared" si="16"/>
        <v>6300</v>
      </c>
      <c r="E539" s="149">
        <v>436783.74</v>
      </c>
      <c r="F539" s="145" t="str">
        <f t="shared" si="17"/>
        <v>YES</v>
      </c>
    </row>
    <row r="540" spans="2:6" x14ac:dyDescent="0.15">
      <c r="B540" s="144">
        <v>45688</v>
      </c>
      <c r="C540" s="148">
        <f>SUM('Asset-Normal Portfolio VaR'!H548:J548)</f>
        <v>15080000</v>
      </c>
      <c r="D540" s="148">
        <f t="shared" si="16"/>
        <v>129400</v>
      </c>
      <c r="E540" s="149">
        <v>437667.87</v>
      </c>
      <c r="F540" s="145" t="str">
        <f t="shared" si="17"/>
        <v>YES</v>
      </c>
    </row>
    <row r="541" spans="2:6" x14ac:dyDescent="0.15">
      <c r="B541" s="144">
        <v>45691</v>
      </c>
      <c r="C541" s="148">
        <f>SUM('Asset-Normal Portfolio VaR'!H549:J549)</f>
        <v>15070900</v>
      </c>
      <c r="D541" s="148">
        <f t="shared" si="16"/>
        <v>-9100</v>
      </c>
      <c r="E541" s="149">
        <v>436934.5</v>
      </c>
      <c r="F541" s="145" t="str">
        <f t="shared" si="17"/>
        <v>YES</v>
      </c>
    </row>
    <row r="542" spans="2:6" x14ac:dyDescent="0.15">
      <c r="B542" s="144">
        <v>45692</v>
      </c>
      <c r="C542" s="148">
        <f>SUM('Asset-Normal Portfolio VaR'!H550:J550)</f>
        <v>15074400</v>
      </c>
      <c r="D542" s="148">
        <f t="shared" si="16"/>
        <v>3500</v>
      </c>
      <c r="E542" s="149">
        <v>437447.37</v>
      </c>
      <c r="F542" s="145" t="str">
        <f t="shared" si="17"/>
        <v>YES</v>
      </c>
    </row>
    <row r="543" spans="2:6" x14ac:dyDescent="0.15">
      <c r="B543" s="144">
        <v>45693</v>
      </c>
      <c r="C543" s="148">
        <f>SUM('Asset-Normal Portfolio VaR'!H551:J551)</f>
        <v>15386100</v>
      </c>
      <c r="D543" s="148">
        <f t="shared" si="16"/>
        <v>311700</v>
      </c>
      <c r="E543" s="149">
        <v>443632.97</v>
      </c>
      <c r="F543" s="145" t="str">
        <f t="shared" si="17"/>
        <v>YES</v>
      </c>
    </row>
    <row r="544" spans="2:6" x14ac:dyDescent="0.15">
      <c r="B544" s="144">
        <v>45694</v>
      </c>
      <c r="C544" s="148">
        <f>SUM('Asset-Normal Portfolio VaR'!H552:J552)</f>
        <v>15372300</v>
      </c>
      <c r="D544" s="148">
        <f t="shared" si="16"/>
        <v>-13800</v>
      </c>
      <c r="E544" s="149">
        <v>444581.35</v>
      </c>
      <c r="F544" s="145" t="str">
        <f t="shared" si="17"/>
        <v>YES</v>
      </c>
    </row>
    <row r="545" spans="2:6" x14ac:dyDescent="0.15">
      <c r="B545" s="144">
        <v>45695</v>
      </c>
      <c r="C545" s="148">
        <f>SUM('Asset-Normal Portfolio VaR'!H553:J553)</f>
        <v>15336900</v>
      </c>
      <c r="D545" s="148">
        <f t="shared" si="16"/>
        <v>-35400</v>
      </c>
      <c r="E545" s="149">
        <v>444631.24</v>
      </c>
      <c r="F545" s="145" t="str">
        <f t="shared" si="17"/>
        <v>YES</v>
      </c>
    </row>
    <row r="546" spans="2:6" x14ac:dyDescent="0.15">
      <c r="B546" s="144">
        <v>45698</v>
      </c>
      <c r="C546" s="148">
        <f>SUM('Asset-Normal Portfolio VaR'!H554:J554)</f>
        <v>15374400</v>
      </c>
      <c r="D546" s="148">
        <f t="shared" si="16"/>
        <v>37500</v>
      </c>
      <c r="E546" s="149">
        <v>445637.93</v>
      </c>
      <c r="F546" s="145" t="str">
        <f t="shared" si="17"/>
        <v>YES</v>
      </c>
    </row>
    <row r="547" spans="2:6" x14ac:dyDescent="0.15">
      <c r="B547" s="144">
        <v>45699</v>
      </c>
      <c r="C547" s="148">
        <f>SUM('Asset-Normal Portfolio VaR'!H555:J555)</f>
        <v>15416200</v>
      </c>
      <c r="D547" s="148">
        <f t="shared" si="16"/>
        <v>41800</v>
      </c>
      <c r="E547" s="149">
        <v>446157.68</v>
      </c>
      <c r="F547" s="145" t="str">
        <f t="shared" si="17"/>
        <v>YES</v>
      </c>
    </row>
    <row r="548" spans="2:6" x14ac:dyDescent="0.15">
      <c r="B548" s="144">
        <v>45700</v>
      </c>
      <c r="C548" s="148">
        <f>SUM('Asset-Normal Portfolio VaR'!H556:J556)</f>
        <v>15379600</v>
      </c>
      <c r="D548" s="148">
        <f t="shared" si="16"/>
        <v>-36600</v>
      </c>
      <c r="E548" s="149">
        <v>445715.67</v>
      </c>
      <c r="F548" s="145" t="str">
        <f t="shared" si="17"/>
        <v>YES</v>
      </c>
    </row>
    <row r="549" spans="2:6" x14ac:dyDescent="0.15">
      <c r="B549" s="144">
        <v>45701</v>
      </c>
      <c r="C549" s="148">
        <f>SUM('Asset-Normal Portfolio VaR'!H557:J557)</f>
        <v>15185500</v>
      </c>
      <c r="D549" s="148">
        <f t="shared" si="16"/>
        <v>-194100</v>
      </c>
      <c r="E549" s="149">
        <v>443056.89</v>
      </c>
      <c r="F549" s="145" t="str">
        <f t="shared" si="17"/>
        <v>YES</v>
      </c>
    </row>
    <row r="550" spans="2:6" x14ac:dyDescent="0.15">
      <c r="B550" s="144">
        <v>45702</v>
      </c>
      <c r="C550" s="148">
        <f>SUM('Asset-Normal Portfolio VaR'!H558:J558)</f>
        <v>14951700</v>
      </c>
      <c r="D550" s="148">
        <f t="shared" si="16"/>
        <v>-233800</v>
      </c>
      <c r="E550" s="149">
        <v>437601.53</v>
      </c>
      <c r="F550" s="145" t="str">
        <f t="shared" si="17"/>
        <v>YES</v>
      </c>
    </row>
    <row r="551" spans="2:6" x14ac:dyDescent="0.15">
      <c r="B551" s="144">
        <v>45706</v>
      </c>
      <c r="C551" s="148">
        <f>SUM('Asset-Normal Portfolio VaR'!H559:J559)</f>
        <v>15207700</v>
      </c>
      <c r="D551" s="148">
        <f t="shared" si="16"/>
        <v>256000</v>
      </c>
      <c r="E551" s="149">
        <v>445081.96</v>
      </c>
      <c r="F551" s="145" t="str">
        <f t="shared" si="17"/>
        <v>YES</v>
      </c>
    </row>
    <row r="552" spans="2:6" x14ac:dyDescent="0.15">
      <c r="B552" s="144">
        <v>45707</v>
      </c>
      <c r="C552" s="148">
        <f>SUM('Asset-Normal Portfolio VaR'!H560:J560)</f>
        <v>14992700</v>
      </c>
      <c r="D552" s="148">
        <f t="shared" si="16"/>
        <v>-215000</v>
      </c>
      <c r="E552" s="149">
        <v>437264.52</v>
      </c>
      <c r="F552" s="145" t="str">
        <f t="shared" si="17"/>
        <v>YES</v>
      </c>
    </row>
    <row r="553" spans="2:6" x14ac:dyDescent="0.15">
      <c r="B553" s="144">
        <v>45708</v>
      </c>
      <c r="C553" s="148">
        <f>SUM('Asset-Normal Portfolio VaR'!H561:J561)</f>
        <v>14947100</v>
      </c>
      <c r="D553" s="148">
        <f t="shared" si="16"/>
        <v>-45600</v>
      </c>
      <c r="E553" s="149">
        <v>435490.72</v>
      </c>
      <c r="F553" s="145" t="str">
        <f t="shared" si="17"/>
        <v>YES</v>
      </c>
    </row>
    <row r="554" spans="2:6" x14ac:dyDescent="0.15">
      <c r="B554" s="144">
        <v>45709</v>
      </c>
      <c r="C554" s="148">
        <f>SUM('Asset-Normal Portfolio VaR'!H562:J562)</f>
        <v>14980000</v>
      </c>
      <c r="D554" s="148">
        <f t="shared" si="16"/>
        <v>32900</v>
      </c>
      <c r="E554" s="149">
        <v>436703.66</v>
      </c>
      <c r="F554" s="145" t="str">
        <f t="shared" si="17"/>
        <v>YES</v>
      </c>
    </row>
    <row r="555" spans="2:6" x14ac:dyDescent="0.15">
      <c r="B555" s="144">
        <v>45712</v>
      </c>
      <c r="C555" s="148">
        <f>SUM('Asset-Normal Portfolio VaR'!H563:J563)</f>
        <v>14937900</v>
      </c>
      <c r="D555" s="148">
        <f t="shared" si="16"/>
        <v>-42100</v>
      </c>
      <c r="E555" s="149">
        <v>437054.74</v>
      </c>
      <c r="F555" s="145" t="str">
        <f t="shared" si="17"/>
        <v>YES</v>
      </c>
    </row>
    <row r="556" spans="2:6" x14ac:dyDescent="0.15">
      <c r="B556" s="144">
        <v>45713</v>
      </c>
      <c r="C556" s="148">
        <f>SUM('Asset-Normal Portfolio VaR'!H564:J564)</f>
        <v>15131000</v>
      </c>
      <c r="D556" s="148">
        <f t="shared" si="16"/>
        <v>193100</v>
      </c>
      <c r="E556" s="149">
        <v>441336.95</v>
      </c>
      <c r="F556" s="145" t="str">
        <f t="shared" si="17"/>
        <v>YES</v>
      </c>
    </row>
    <row r="557" spans="2:6" x14ac:dyDescent="0.15">
      <c r="B557" s="144">
        <v>45714</v>
      </c>
      <c r="C557" s="148">
        <f>SUM('Asset-Normal Portfolio VaR'!H565:J565)</f>
        <v>15245900</v>
      </c>
      <c r="D557" s="148">
        <f t="shared" si="16"/>
        <v>114900</v>
      </c>
      <c r="E557" s="149">
        <v>449346.25</v>
      </c>
      <c r="F557" s="145" t="str">
        <f t="shared" si="17"/>
        <v>YES</v>
      </c>
    </row>
    <row r="558" spans="2:6" x14ac:dyDescent="0.15">
      <c r="B558" s="144">
        <v>45715</v>
      </c>
      <c r="C558" s="148">
        <f>SUM('Asset-Normal Portfolio VaR'!H566:J566)</f>
        <v>15361600</v>
      </c>
      <c r="D558" s="148">
        <f t="shared" si="16"/>
        <v>115700</v>
      </c>
      <c r="E558" s="149">
        <v>451992.78</v>
      </c>
      <c r="F558" s="145" t="str">
        <f t="shared" si="17"/>
        <v>YES</v>
      </c>
    </row>
    <row r="559" spans="2:6" x14ac:dyDescent="0.15">
      <c r="B559" s="144">
        <v>45716</v>
      </c>
      <c r="C559" s="148">
        <f>SUM('Asset-Normal Portfolio VaR'!H567:J567)</f>
        <v>15300200</v>
      </c>
      <c r="D559" s="148">
        <f t="shared" si="16"/>
        <v>-61400</v>
      </c>
      <c r="E559" s="149">
        <v>449892.85</v>
      </c>
      <c r="F559" s="145" t="str">
        <f t="shared" si="17"/>
        <v>YES</v>
      </c>
    </row>
    <row r="560" spans="2:6" x14ac:dyDescent="0.15">
      <c r="B560" s="144">
        <v>45719</v>
      </c>
      <c r="C560" s="148">
        <f>SUM('Asset-Normal Portfolio VaR'!H568:J568)</f>
        <v>15549100</v>
      </c>
      <c r="D560" s="148">
        <f t="shared" si="16"/>
        <v>248900</v>
      </c>
      <c r="E560" s="149">
        <v>457739.57</v>
      </c>
      <c r="F560" s="145" t="str">
        <f t="shared" si="17"/>
        <v>YES</v>
      </c>
    </row>
    <row r="561" spans="2:6" x14ac:dyDescent="0.15">
      <c r="B561" s="144">
        <v>45720</v>
      </c>
      <c r="C561" s="148">
        <f>SUM('Asset-Normal Portfolio VaR'!H569:J569)</f>
        <v>15474100</v>
      </c>
      <c r="D561" s="148">
        <f t="shared" si="16"/>
        <v>-75000</v>
      </c>
      <c r="E561" s="149">
        <v>455456.23</v>
      </c>
      <c r="F561" s="145" t="str">
        <f t="shared" si="17"/>
        <v>YES</v>
      </c>
    </row>
    <row r="562" spans="2:6" x14ac:dyDescent="0.15">
      <c r="B562" s="144">
        <v>45721</v>
      </c>
      <c r="C562" s="148">
        <f>SUM('Asset-Normal Portfolio VaR'!H570:J570)</f>
        <v>15705900</v>
      </c>
      <c r="D562" s="148">
        <f t="shared" si="16"/>
        <v>231800</v>
      </c>
      <c r="E562" s="149">
        <v>461126.64</v>
      </c>
      <c r="F562" s="145" t="str">
        <f t="shared" si="17"/>
        <v>YES</v>
      </c>
    </row>
    <row r="563" spans="2:6" x14ac:dyDescent="0.15">
      <c r="B563" s="144">
        <v>45722</v>
      </c>
      <c r="C563" s="148">
        <f>SUM('Asset-Normal Portfolio VaR'!H571:J571)</f>
        <v>15457800</v>
      </c>
      <c r="D563" s="148">
        <f t="shared" si="16"/>
        <v>-248100</v>
      </c>
      <c r="E563" s="149">
        <v>453240.55</v>
      </c>
      <c r="F563" s="145" t="str">
        <f t="shared" si="17"/>
        <v>YES</v>
      </c>
    </row>
    <row r="564" spans="2:6" x14ac:dyDescent="0.15">
      <c r="B564" s="144">
        <v>45723</v>
      </c>
      <c r="C564" s="148">
        <f>SUM('Asset-Normal Portfolio VaR'!H572:J572)</f>
        <v>15549500</v>
      </c>
      <c r="D564" s="148">
        <f t="shared" si="16"/>
        <v>91700</v>
      </c>
      <c r="E564" s="149">
        <v>455775.08</v>
      </c>
      <c r="F564" s="145" t="str">
        <f t="shared" si="17"/>
        <v>YES</v>
      </c>
    </row>
    <row r="565" spans="2:6" x14ac:dyDescent="0.15">
      <c r="B565" s="144">
        <v>45726</v>
      </c>
      <c r="C565" s="148">
        <f>SUM('Asset-Normal Portfolio VaR'!H573:J573)</f>
        <v>15646900</v>
      </c>
      <c r="D565" s="148">
        <f t="shared" si="16"/>
        <v>97400</v>
      </c>
      <c r="E565" s="149">
        <v>459051.07</v>
      </c>
      <c r="F565" s="145" t="str">
        <f t="shared" si="17"/>
        <v>YES</v>
      </c>
    </row>
    <row r="566" spans="2:6" x14ac:dyDescent="0.15">
      <c r="B566" s="144">
        <v>45727</v>
      </c>
      <c r="C566" s="148">
        <f>SUM('Asset-Normal Portfolio VaR'!H574:J574)</f>
        <v>15088500</v>
      </c>
      <c r="D566" s="148">
        <f t="shared" si="16"/>
        <v>-558400</v>
      </c>
      <c r="E566" s="149">
        <v>446734.32</v>
      </c>
      <c r="F566" s="145" t="str">
        <f t="shared" si="17"/>
        <v>NO</v>
      </c>
    </row>
    <row r="567" spans="2:6" x14ac:dyDescent="0.15">
      <c r="B567" s="144">
        <v>45728</v>
      </c>
      <c r="C567" s="148">
        <f>SUM('Asset-Normal Portfolio VaR'!H575:J575)</f>
        <v>15334100</v>
      </c>
      <c r="D567" s="148">
        <f t="shared" si="16"/>
        <v>245600</v>
      </c>
      <c r="E567" s="149">
        <v>454586.93</v>
      </c>
      <c r="F567" s="145" t="str">
        <f t="shared" si="17"/>
        <v>YES</v>
      </c>
    </row>
    <row r="568" spans="2:6" ht="14" thickBot="1" x14ac:dyDescent="0.2">
      <c r="B568" s="146">
        <v>45729</v>
      </c>
      <c r="C568" s="150">
        <f>SUM('Asset-Normal Portfolio VaR'!H576:J576)</f>
        <v>15342700</v>
      </c>
      <c r="D568" s="150">
        <f t="shared" si="16"/>
        <v>8600</v>
      </c>
      <c r="E568" s="151">
        <v>454128.38</v>
      </c>
      <c r="F568" s="61" t="str">
        <f t="shared" si="17"/>
        <v>YES</v>
      </c>
    </row>
  </sheetData>
  <mergeCells count="2">
    <mergeCell ref="H9:M9"/>
    <mergeCell ref="H10:M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48631-79CD-A14B-8660-E19796EC14EC}">
  <dimension ref="B3:W574"/>
  <sheetViews>
    <sheetView zoomScale="83" workbookViewId="0">
      <selection activeCell="Y55" sqref="Y55"/>
    </sheetView>
  </sheetViews>
  <sheetFormatPr baseColWidth="10" defaultRowHeight="13" x14ac:dyDescent="0.15"/>
  <cols>
    <col min="2" max="2" width="14.1640625" bestFit="1" customWidth="1"/>
    <col min="3" max="3" width="16.33203125" customWidth="1"/>
    <col min="4" max="4" width="16.6640625" customWidth="1"/>
    <col min="5" max="5" width="16.33203125" customWidth="1"/>
    <col min="6" max="6" width="14.33203125" bestFit="1" customWidth="1"/>
    <col min="7" max="7" width="16.33203125" customWidth="1"/>
    <col min="9" max="10" width="11.6640625" bestFit="1" customWidth="1"/>
    <col min="11" max="11" width="12" bestFit="1" customWidth="1"/>
    <col min="12" max="12" width="17.83203125" customWidth="1"/>
    <col min="13" max="13" width="16.33203125" customWidth="1"/>
    <col min="14" max="14" width="17.1640625" customWidth="1"/>
    <col min="15" max="15" width="12.5" bestFit="1" customWidth="1"/>
    <col min="16" max="16" width="12.5" customWidth="1"/>
    <col min="17" max="17" width="12.6640625" bestFit="1" customWidth="1"/>
  </cols>
  <sheetData>
    <row r="3" spans="2:17" ht="14" thickBot="1" x14ac:dyDescent="0.2"/>
    <row r="4" spans="2:17" ht="14" thickBot="1" x14ac:dyDescent="0.2">
      <c r="B4" s="166" t="s">
        <v>17</v>
      </c>
      <c r="C4" s="167" t="s">
        <v>1</v>
      </c>
      <c r="D4" s="177" t="s">
        <v>2</v>
      </c>
      <c r="E4" s="168" t="s">
        <v>3</v>
      </c>
    </row>
    <row r="5" spans="2:17" x14ac:dyDescent="0.15">
      <c r="B5" s="169" t="s">
        <v>1</v>
      </c>
      <c r="C5" s="56">
        <v>1.289202411534004E-4</v>
      </c>
      <c r="D5" s="75">
        <v>4.3332926110065898E-5</v>
      </c>
      <c r="E5" s="170">
        <v>6.304660715686689E-5</v>
      </c>
    </row>
    <row r="6" spans="2:17" x14ac:dyDescent="0.15">
      <c r="B6" s="175" t="s">
        <v>2</v>
      </c>
      <c r="C6" s="171">
        <v>4.3332926110065898E-5</v>
      </c>
      <c r="D6" s="17">
        <v>2.5221437905588001E-4</v>
      </c>
      <c r="E6" s="172">
        <v>5.0775455439704492E-5</v>
      </c>
    </row>
    <row r="7" spans="2:17" ht="14" thickBot="1" x14ac:dyDescent="0.2">
      <c r="B7" s="176" t="s">
        <v>3</v>
      </c>
      <c r="C7" s="173">
        <v>6.304660715686689E-5</v>
      </c>
      <c r="D7" s="174">
        <v>5.0775455439704492E-5</v>
      </c>
      <c r="E7" s="61">
        <v>1.2507039733022807E-4</v>
      </c>
    </row>
    <row r="10" spans="2:17" ht="14" thickBot="1" x14ac:dyDescent="0.2"/>
    <row r="11" spans="2:17" ht="14" thickBot="1" x14ac:dyDescent="0.2">
      <c r="B11" s="178" t="s">
        <v>83</v>
      </c>
      <c r="C11" s="179" t="s">
        <v>16</v>
      </c>
      <c r="D11" s="179" t="s">
        <v>11</v>
      </c>
      <c r="E11" s="179" t="s">
        <v>13</v>
      </c>
      <c r="F11" s="179" t="s">
        <v>18</v>
      </c>
      <c r="G11" s="168" t="s">
        <v>19</v>
      </c>
      <c r="I11" s="193" t="s">
        <v>41</v>
      </c>
      <c r="J11" s="194" t="s">
        <v>24</v>
      </c>
      <c r="K11" s="194" t="s">
        <v>25</v>
      </c>
      <c r="L11" s="193" t="s">
        <v>30</v>
      </c>
      <c r="M11" s="204" t="s">
        <v>26</v>
      </c>
      <c r="N11" s="195" t="s">
        <v>29</v>
      </c>
      <c r="O11" s="177" t="s">
        <v>31</v>
      </c>
      <c r="P11" s="177" t="s">
        <v>27</v>
      </c>
      <c r="Q11" s="168" t="s">
        <v>28</v>
      </c>
    </row>
    <row r="12" spans="2:17" x14ac:dyDescent="0.15">
      <c r="B12" s="181">
        <v>44886</v>
      </c>
      <c r="C12" s="184">
        <v>-3364200</v>
      </c>
      <c r="D12" s="185">
        <v>5608400</v>
      </c>
      <c r="E12" s="186">
        <v>6288031.2000000002</v>
      </c>
      <c r="F12" s="46">
        <v>271457.67872861639</v>
      </c>
      <c r="G12" s="46">
        <v>8532231.1999999993</v>
      </c>
      <c r="I12" s="196" cm="1">
        <f t="array" ref="I12:K12">TRANSPOSE(F12*MMULT($C$5:$E$7,TRANSPOSE(C12:E12)/MMULT(MMULT(C12:E12,$C$5:$E$7),TRANSPOSE(C12:E12))))</f>
        <v>4.1019970746023439E-3</v>
      </c>
      <c r="J12" s="197">
        <v>3.1659357557070111E-2</v>
      </c>
      <c r="K12" s="198">
        <v>1.7127662528761238E-2</v>
      </c>
      <c r="L12" s="205">
        <f>C12*I12</f>
        <v>-13799.938558377205</v>
      </c>
      <c r="M12" s="206">
        <f>D12*J12</f>
        <v>177558.34092307201</v>
      </c>
      <c r="N12" s="207">
        <f>E12*K12</f>
        <v>107699.27636392157</v>
      </c>
      <c r="O12" s="213">
        <f>L12/F12</f>
        <v>-5.0836427331913417E-2</v>
      </c>
      <c r="P12" s="92">
        <f>M12/F12</f>
        <v>0.65409216550688154</v>
      </c>
      <c r="Q12" s="76">
        <f>N12/F12</f>
        <v>0.39674426182503186</v>
      </c>
    </row>
    <row r="13" spans="2:17" x14ac:dyDescent="0.15">
      <c r="B13" s="182">
        <v>44887</v>
      </c>
      <c r="C13" s="187">
        <v>-3368400</v>
      </c>
      <c r="D13" s="42">
        <v>5612600.0000000009</v>
      </c>
      <c r="E13" s="188">
        <v>6332766.7199999997</v>
      </c>
      <c r="F13" s="52">
        <v>272340.69919920142</v>
      </c>
      <c r="G13" s="52">
        <v>8576966.7200000007</v>
      </c>
      <c r="I13" s="199" cm="1">
        <f t="array" ref="I13:K13">TRANSPOSE(F13*MMULT($C$5:$E$7,TRANSPOSE(C13:E13)/MMULT(MMULT(C13:E13,$C$5:$E$7),TRANSPOSE(C13:E13))))</f>
        <v>4.1376005921345289E-3</v>
      </c>
      <c r="J13" s="180">
        <v>3.1619278868481628E-2</v>
      </c>
      <c r="K13" s="200">
        <v>1.7182289079567949E-2</v>
      </c>
      <c r="L13" s="208">
        <f t="shared" ref="L13:L76" si="0">C13*I13</f>
        <v>-13937.093834545947</v>
      </c>
      <c r="M13" s="89">
        <f t="shared" ref="M13:M76" si="1">D13*J13</f>
        <v>177466.36457724002</v>
      </c>
      <c r="N13" s="209">
        <f t="shared" ref="N13:N76" si="2">E13*K13</f>
        <v>108811.42845650733</v>
      </c>
      <c r="O13" s="214">
        <f t="shared" ref="O13:O76" si="3">L13/F13</f>
        <v>-5.1175214999179285E-2</v>
      </c>
      <c r="P13" s="12">
        <f t="shared" ref="P13:P76" si="4">M13/F13</f>
        <v>0.65163365262359729</v>
      </c>
      <c r="Q13" s="63">
        <f t="shared" ref="Q13:Q76" si="5">N13/F13</f>
        <v>0.39954156237558192</v>
      </c>
    </row>
    <row r="14" spans="2:17" x14ac:dyDescent="0.15">
      <c r="B14" s="182">
        <v>44888</v>
      </c>
      <c r="C14" s="187">
        <v>-3387600</v>
      </c>
      <c r="D14" s="42">
        <v>5713400</v>
      </c>
      <c r="E14" s="188">
        <v>6221306.7999999998</v>
      </c>
      <c r="F14" s="52">
        <v>273561.65821808926</v>
      </c>
      <c r="G14" s="52">
        <v>8547106.8000000007</v>
      </c>
      <c r="I14" s="199" cm="1">
        <f t="array" ref="I14:K14">TRANSPOSE(F14*MMULT($C$5:$E$7,TRANSPOSE(C14:E14)/MMULT(MMULT(C14:E14,$C$5:$E$7),TRANSPOSE(C14:E14))))</f>
        <v>4.0175578134283123E-3</v>
      </c>
      <c r="J14" s="180">
        <v>3.1852685115218639E-2</v>
      </c>
      <c r="K14" s="200">
        <v>1.6907124067497982E-2</v>
      </c>
      <c r="L14" s="208">
        <f t="shared" si="0"/>
        <v>-13609.878848769751</v>
      </c>
      <c r="M14" s="89">
        <f t="shared" si="1"/>
        <v>181987.13113729018</v>
      </c>
      <c r="N14" s="209">
        <f t="shared" si="2"/>
        <v>105184.40592956885</v>
      </c>
      <c r="O14" s="214">
        <f t="shared" si="3"/>
        <v>-4.9750681208108709E-2</v>
      </c>
      <c r="P14" s="12">
        <f t="shared" si="4"/>
        <v>0.66525087003313199</v>
      </c>
      <c r="Q14" s="63">
        <f t="shared" si="5"/>
        <v>0.38449981117497678</v>
      </c>
    </row>
    <row r="15" spans="2:17" x14ac:dyDescent="0.15">
      <c r="B15" s="182">
        <v>44890</v>
      </c>
      <c r="C15" s="187">
        <v>-3390000</v>
      </c>
      <c r="D15" s="42">
        <v>5780600</v>
      </c>
      <c r="E15" s="188">
        <v>6295613.6000000006</v>
      </c>
      <c r="F15" s="52">
        <v>276950.59879967844</v>
      </c>
      <c r="G15" s="52">
        <v>8686213.6000000015</v>
      </c>
      <c r="I15" s="199" cm="1">
        <f t="array" ref="I15:K15">TRANSPOSE(F15*MMULT($C$5:$E$7,TRANSPOSE(C15:E15)/MMULT(MMULT(C15:E15,$C$5:$E$7),TRANSPOSE(C15:E15))))</f>
        <v>4.1107987562001812E-3</v>
      </c>
      <c r="J15" s="180">
        <v>3.1865807785045254E-2</v>
      </c>
      <c r="K15" s="200">
        <v>1.6945563193548674E-2</v>
      </c>
      <c r="L15" s="208">
        <f t="shared" si="0"/>
        <v>-13935.607783518613</v>
      </c>
      <c r="M15" s="89">
        <f t="shared" si="1"/>
        <v>184203.48848223258</v>
      </c>
      <c r="N15" s="209">
        <f t="shared" si="2"/>
        <v>106682.71810096447</v>
      </c>
      <c r="O15" s="214">
        <f t="shared" si="3"/>
        <v>-5.0318027272432071E-2</v>
      </c>
      <c r="P15" s="12">
        <f t="shared" si="4"/>
        <v>0.66511316198839165</v>
      </c>
      <c r="Q15" s="63">
        <f t="shared" si="5"/>
        <v>0.38520486528404047</v>
      </c>
    </row>
    <row r="16" spans="2:17" x14ac:dyDescent="0.15">
      <c r="B16" s="182">
        <v>44893</v>
      </c>
      <c r="C16" s="187">
        <v>-3405000</v>
      </c>
      <c r="D16" s="42">
        <v>5864600</v>
      </c>
      <c r="E16" s="188">
        <v>6314568.7999999998</v>
      </c>
      <c r="F16" s="52">
        <v>279889.55030433706</v>
      </c>
      <c r="G16" s="52">
        <v>8774168.8000000007</v>
      </c>
      <c r="I16" s="199" cm="1">
        <f t="array" ref="I16:K16">TRANSPOSE(F16*MMULT($C$5:$E$7,TRANSPOSE(C16:E16)/MMULT(MMULT(C16:E16,$C$5:$E$7),TRANSPOSE(C16:E16))))</f>
        <v>4.1237312705258581E-3</v>
      </c>
      <c r="J16" s="180">
        <v>3.1946894777383113E-2</v>
      </c>
      <c r="K16" s="200">
        <v>1.6877652226868853E-2</v>
      </c>
      <c r="L16" s="208">
        <f t="shared" si="0"/>
        <v>-14041.304976140547</v>
      </c>
      <c r="M16" s="89">
        <f t="shared" si="1"/>
        <v>187355.759111441</v>
      </c>
      <c r="N16" s="209">
        <f t="shared" si="2"/>
        <v>106575.09616903658</v>
      </c>
      <c r="O16" s="214">
        <f t="shared" si="3"/>
        <v>-5.0167306928296455E-2</v>
      </c>
      <c r="P16" s="12">
        <f t="shared" si="4"/>
        <v>0.66939176152778934</v>
      </c>
      <c r="Q16" s="63">
        <f t="shared" si="5"/>
        <v>0.38077554540050701</v>
      </c>
    </row>
    <row r="17" spans="2:17" x14ac:dyDescent="0.15">
      <c r="B17" s="182">
        <v>44894</v>
      </c>
      <c r="C17" s="187">
        <v>-3337800</v>
      </c>
      <c r="D17" s="42">
        <v>5916400</v>
      </c>
      <c r="E17" s="188">
        <v>6316085.6000000006</v>
      </c>
      <c r="F17" s="52">
        <v>281855.50183801586</v>
      </c>
      <c r="G17" s="52">
        <v>8894685.6000000015</v>
      </c>
      <c r="I17" s="199" cm="1">
        <f t="array" ref="I17:K17">TRANSPOSE(F17*MMULT($C$5:$E$7,TRANSPOSE(C17:E17)/MMULT(MMULT(C17:E17,$C$5:$E$7),TRANSPOSE(C17:E17))))</f>
        <v>4.3062499266601825E-3</v>
      </c>
      <c r="J17" s="180">
        <v>3.2032310348434574E-2</v>
      </c>
      <c r="K17" s="200">
        <v>1.6895423630380164E-2</v>
      </c>
      <c r="L17" s="208">
        <f t="shared" si="0"/>
        <v>-14373.401005206357</v>
      </c>
      <c r="M17" s="89">
        <f t="shared" si="1"/>
        <v>189515.96094547832</v>
      </c>
      <c r="N17" s="209">
        <f t="shared" si="2"/>
        <v>106712.94189774389</v>
      </c>
      <c r="O17" s="214">
        <f t="shared" si="3"/>
        <v>-5.0995637521622131E-2</v>
      </c>
      <c r="P17" s="12">
        <f t="shared" si="4"/>
        <v>0.67238694902040386</v>
      </c>
      <c r="Q17" s="63">
        <f t="shared" si="5"/>
        <v>0.37860868850121826</v>
      </c>
    </row>
    <row r="18" spans="2:17" x14ac:dyDescent="0.15">
      <c r="B18" s="182">
        <v>44895</v>
      </c>
      <c r="C18" s="187">
        <v>-3370200</v>
      </c>
      <c r="D18" s="42">
        <v>5895400</v>
      </c>
      <c r="E18" s="188">
        <v>6342624</v>
      </c>
      <c r="F18" s="52">
        <v>281493.64070681762</v>
      </c>
      <c r="G18" s="52">
        <v>8867824</v>
      </c>
      <c r="I18" s="199" cm="1">
        <f t="array" ref="I18:K18">TRANSPOSE(F18*MMULT($C$5:$E$7,TRANSPOSE(C18:E18)/MMULT(MMULT(C18:E18,$C$5:$E$7),TRANSPOSE(C18:E18))))</f>
        <v>4.2461521649848951E-3</v>
      </c>
      <c r="J18" s="180">
        <v>3.197057337445653E-2</v>
      </c>
      <c r="K18" s="200">
        <v>1.6921183482022369E-2</v>
      </c>
      <c r="L18" s="208">
        <f t="shared" si="0"/>
        <v>-14310.382026432093</v>
      </c>
      <c r="M18" s="89">
        <f t="shared" si="1"/>
        <v>188479.31827177102</v>
      </c>
      <c r="N18" s="209">
        <f t="shared" si="2"/>
        <v>107324.70446147864</v>
      </c>
      <c r="O18" s="214">
        <f t="shared" si="3"/>
        <v>-5.0837319061629173E-2</v>
      </c>
      <c r="P18" s="12">
        <f t="shared" si="4"/>
        <v>0.66956865454760572</v>
      </c>
      <c r="Q18" s="63">
        <f t="shared" si="5"/>
        <v>0.38126866451402325</v>
      </c>
    </row>
    <row r="19" spans="2:17" x14ac:dyDescent="0.15">
      <c r="B19" s="182">
        <v>44896</v>
      </c>
      <c r="C19" s="187">
        <v>-3411600</v>
      </c>
      <c r="D19" s="42">
        <v>5948600</v>
      </c>
      <c r="E19" s="188">
        <v>6376744.4000000004</v>
      </c>
      <c r="F19" s="52">
        <v>283596.79584805493</v>
      </c>
      <c r="G19" s="52">
        <v>8913744.4000000004</v>
      </c>
      <c r="I19" s="199" cm="1">
        <f t="array" ref="I19:K19">TRANSPOSE(F19*MMULT($C$5:$E$7,TRANSPOSE(C19:E19)/MMULT(MMULT(C19:E19,$C$5:$E$7),TRANSPOSE(C19:E19))))</f>
        <v>4.1978541152745893E-3</v>
      </c>
      <c r="J19" s="180">
        <v>3.1988358531247478E-2</v>
      </c>
      <c r="K19" s="200">
        <v>1.6878870884137507E-2</v>
      </c>
      <c r="L19" s="208">
        <f t="shared" si="0"/>
        <v>-14321.399099670789</v>
      </c>
      <c r="M19" s="89">
        <f t="shared" si="1"/>
        <v>190285.94955897875</v>
      </c>
      <c r="N19" s="209">
        <f t="shared" si="2"/>
        <v>107632.2453887469</v>
      </c>
      <c r="O19" s="214">
        <f t="shared" si="3"/>
        <v>-5.0499156934565255E-2</v>
      </c>
      <c r="P19" s="12">
        <f t="shared" si="4"/>
        <v>0.67097355239841949</v>
      </c>
      <c r="Q19" s="63">
        <f t="shared" si="5"/>
        <v>0.37952560453614553</v>
      </c>
    </row>
    <row r="20" spans="2:17" x14ac:dyDescent="0.15">
      <c r="B20" s="182">
        <v>44897</v>
      </c>
      <c r="C20" s="187">
        <v>-3390000</v>
      </c>
      <c r="D20" s="42">
        <v>5926200</v>
      </c>
      <c r="E20" s="188">
        <v>6379777.2000000002</v>
      </c>
      <c r="F20" s="52">
        <v>283022.9451906695</v>
      </c>
      <c r="G20" s="52">
        <v>8915977.1999999993</v>
      </c>
      <c r="I20" s="199" cm="1">
        <f t="array" ref="I20:K20">TRANSPOSE(F20*MMULT($C$5:$E$7,TRANSPOSE(C20:E20)/MMULT(MMULT(C20:E20,$C$5:$E$7),TRANSPOSE(C20:E20))))</f>
        <v>4.2447090457496117E-3</v>
      </c>
      <c r="J20" s="180">
        <v>3.1966029470396652E-2</v>
      </c>
      <c r="K20" s="200">
        <v>1.6924638842920097E-2</v>
      </c>
      <c r="L20" s="208">
        <f t="shared" si="0"/>
        <v>-14389.563665091184</v>
      </c>
      <c r="M20" s="89">
        <f t="shared" si="1"/>
        <v>189437.08384746464</v>
      </c>
      <c r="N20" s="209">
        <f t="shared" si="2"/>
        <v>107975.42500829602</v>
      </c>
      <c r="O20" s="214">
        <f t="shared" si="3"/>
        <v>-5.0842392497177535E-2</v>
      </c>
      <c r="P20" s="12">
        <f t="shared" si="4"/>
        <v>0.66933472026390983</v>
      </c>
      <c r="Q20" s="63">
        <f t="shared" si="5"/>
        <v>0.38150767223326765</v>
      </c>
    </row>
    <row r="21" spans="2:17" x14ac:dyDescent="0.15">
      <c r="B21" s="182">
        <v>44900</v>
      </c>
      <c r="C21" s="187">
        <v>-3339000</v>
      </c>
      <c r="D21" s="42">
        <v>5982200</v>
      </c>
      <c r="E21" s="188">
        <v>6505644.7999999998</v>
      </c>
      <c r="F21" s="52">
        <v>287175.97753711214</v>
      </c>
      <c r="G21" s="52">
        <v>9148844.8000000007</v>
      </c>
      <c r="I21" s="199" cm="1">
        <f t="array" ref="I21:K21">TRANSPOSE(F21*MMULT($C$5:$E$7,TRANSPOSE(C21:E21)/MMULT(MMULT(C21:E21,$C$5:$E$7),TRANSPOSE(C21:E21))))</f>
        <v>4.5025070371654662E-3</v>
      </c>
      <c r="J21" s="180">
        <v>3.1932005662612055E-2</v>
      </c>
      <c r="K21" s="200">
        <v>1.7090727772184823E-2</v>
      </c>
      <c r="L21" s="208">
        <f t="shared" si="0"/>
        <v>-15033.870997095491</v>
      </c>
      <c r="M21" s="89">
        <f t="shared" si="1"/>
        <v>191023.64427487782</v>
      </c>
      <c r="N21" s="209">
        <f t="shared" si="2"/>
        <v>111186.20425932978</v>
      </c>
      <c r="O21" s="214">
        <f t="shared" si="3"/>
        <v>-5.235072628995454E-2</v>
      </c>
      <c r="P21" s="12">
        <f t="shared" si="4"/>
        <v>0.6651797476694985</v>
      </c>
      <c r="Q21" s="63">
        <f t="shared" si="5"/>
        <v>0.38717097862045596</v>
      </c>
    </row>
    <row r="22" spans="2:17" x14ac:dyDescent="0.15">
      <c r="B22" s="182">
        <v>44901</v>
      </c>
      <c r="C22" s="187">
        <v>-3347400</v>
      </c>
      <c r="D22" s="42">
        <v>5950000</v>
      </c>
      <c r="E22" s="188">
        <v>6466215.9999999991</v>
      </c>
      <c r="F22" s="52">
        <v>285437.02516390727</v>
      </c>
      <c r="G22" s="52">
        <v>9068816</v>
      </c>
      <c r="I22" s="199" cm="1">
        <f t="array" ref="I22:K22">TRANSPOSE(F22*MMULT($C$5:$E$7,TRANSPOSE(C22:E22)/MMULT(MMULT(C22:E22,$C$5:$E$7),TRANSPOSE(C22:E22))))</f>
        <v>4.4358178879849181E-3</v>
      </c>
      <c r="J22" s="180">
        <v>3.1927703474164522E-2</v>
      </c>
      <c r="K22" s="200">
        <v>1.7060309505724687E-2</v>
      </c>
      <c r="L22" s="208">
        <f t="shared" si="0"/>
        <v>-14848.456798240715</v>
      </c>
      <c r="M22" s="89">
        <f t="shared" si="1"/>
        <v>189969.83567127891</v>
      </c>
      <c r="N22" s="209">
        <f t="shared" si="2"/>
        <v>110315.64629086904</v>
      </c>
      <c r="O22" s="214">
        <f t="shared" si="3"/>
        <v>-5.202007969959134E-2</v>
      </c>
      <c r="P22" s="12">
        <f t="shared" si="4"/>
        <v>0.66554027306791064</v>
      </c>
      <c r="Q22" s="63">
        <f t="shared" si="5"/>
        <v>0.38647980663168063</v>
      </c>
    </row>
    <row r="23" spans="2:17" x14ac:dyDescent="0.15">
      <c r="B23" s="182">
        <v>44902</v>
      </c>
      <c r="C23" s="187">
        <v>-3277800</v>
      </c>
      <c r="D23" s="42">
        <v>5944400</v>
      </c>
      <c r="E23" s="188">
        <v>6504127.9999999991</v>
      </c>
      <c r="F23" s="52">
        <v>286223.00038061797</v>
      </c>
      <c r="G23" s="52">
        <v>9170728</v>
      </c>
      <c r="I23" s="199" cm="1">
        <f t="array" ref="I23:K23">TRANSPOSE(F23*MMULT($C$5:$E$7,TRANSPOSE(C23:E23)/MMULT(MMULT(C23:E23,$C$5:$E$7),TRANSPOSE(C23:E23))))</f>
        <v>4.6339012974521638E-3</v>
      </c>
      <c r="J23" s="180">
        <v>3.1906747316805172E-2</v>
      </c>
      <c r="K23" s="200">
        <v>1.7180709436128882E-2</v>
      </c>
      <c r="L23" s="208">
        <f t="shared" si="0"/>
        <v>-15189.001672788703</v>
      </c>
      <c r="M23" s="89">
        <f t="shared" si="1"/>
        <v>189666.46875001665</v>
      </c>
      <c r="N23" s="209">
        <f t="shared" si="2"/>
        <v>111745.53330339005</v>
      </c>
      <c r="O23" s="214">
        <f t="shared" si="3"/>
        <v>-5.3067019955036605E-2</v>
      </c>
      <c r="P23" s="12">
        <f t="shared" si="4"/>
        <v>0.66265278645601189</v>
      </c>
      <c r="Q23" s="63">
        <f t="shared" si="5"/>
        <v>0.39041423349902482</v>
      </c>
    </row>
    <row r="24" spans="2:17" x14ac:dyDescent="0.15">
      <c r="B24" s="182">
        <v>44903</v>
      </c>
      <c r="C24" s="187">
        <v>-3282600</v>
      </c>
      <c r="D24" s="42">
        <v>6050800</v>
      </c>
      <c r="E24" s="188">
        <v>6467732.7999999998</v>
      </c>
      <c r="F24" s="52">
        <v>288981.70595940173</v>
      </c>
      <c r="G24" s="52">
        <v>9235932.8000000007</v>
      </c>
      <c r="I24" s="199" cm="1">
        <f t="array" ref="I24:K24">TRANSPOSE(F24*MMULT($C$5:$E$7,TRANSPOSE(C24:E24)/MMULT(MMULT(C24:E24,$C$5:$E$7),TRANSPOSE(C24:E24))))</f>
        <v>4.621449175150066E-3</v>
      </c>
      <c r="J24" s="180">
        <v>3.2066215593097948E-2</v>
      </c>
      <c r="K24" s="200">
        <v>1.70269584592351E-2</v>
      </c>
      <c r="L24" s="208">
        <f t="shared" si="0"/>
        <v>-15170.369062347607</v>
      </c>
      <c r="M24" s="89">
        <f t="shared" si="1"/>
        <v>194026.25731071708</v>
      </c>
      <c r="N24" s="209">
        <f t="shared" si="2"/>
        <v>110125.81771103232</v>
      </c>
      <c r="O24" s="214">
        <f t="shared" si="3"/>
        <v>-5.2495949568789835E-2</v>
      </c>
      <c r="P24" s="12">
        <f t="shared" si="4"/>
        <v>0.67141363383734509</v>
      </c>
      <c r="Q24" s="63">
        <f t="shared" si="5"/>
        <v>0.38108231573144496</v>
      </c>
    </row>
    <row r="25" spans="2:17" x14ac:dyDescent="0.15">
      <c r="B25" s="182">
        <v>44904</v>
      </c>
      <c r="C25" s="187">
        <v>-3277200</v>
      </c>
      <c r="D25" s="42">
        <v>6092800</v>
      </c>
      <c r="E25" s="188">
        <v>6481381.1999999993</v>
      </c>
      <c r="F25" s="52">
        <v>290586.61252069857</v>
      </c>
      <c r="G25" s="52">
        <v>9296981.1999999993</v>
      </c>
      <c r="I25" s="199" cm="1">
        <f t="array" ref="I25:K25">TRANSPOSE(F25*MMULT($C$5:$E$7,TRANSPOSE(C25:E25)/MMULT(MMULT(C25:E25,$C$5:$E$7),TRANSPOSE(C25:E25))))</f>
        <v>4.6588115696136181E-3</v>
      </c>
      <c r="J25" s="180">
        <v>3.2103663200992165E-2</v>
      </c>
      <c r="K25" s="200">
        <v>1.7010767804496871E-2</v>
      </c>
      <c r="L25" s="208">
        <f t="shared" si="0"/>
        <v>-15267.857275937749</v>
      </c>
      <c r="M25" s="89">
        <f t="shared" si="1"/>
        <v>195601.19915100507</v>
      </c>
      <c r="N25" s="209">
        <f t="shared" si="2"/>
        <v>110253.27064563129</v>
      </c>
      <c r="O25" s="214">
        <f t="shared" si="3"/>
        <v>-5.2541502664202107E-2</v>
      </c>
      <c r="P25" s="12">
        <f t="shared" si="4"/>
        <v>0.67312529456969505</v>
      </c>
      <c r="Q25" s="63">
        <f t="shared" si="5"/>
        <v>0.37941620809450716</v>
      </c>
    </row>
    <row r="26" spans="2:17" x14ac:dyDescent="0.15">
      <c r="B26" s="182">
        <v>44907</v>
      </c>
      <c r="C26" s="187">
        <v>-3285000</v>
      </c>
      <c r="D26" s="42">
        <v>6025600</v>
      </c>
      <c r="E26" s="188">
        <v>6439677.5999999996</v>
      </c>
      <c r="F26" s="52">
        <v>287685.17198212491</v>
      </c>
      <c r="G26" s="52">
        <v>9180277.5999999996</v>
      </c>
      <c r="I26" s="199" cm="1">
        <f t="array" ref="I26:K26">TRANSPOSE(F26*MMULT($C$5:$E$7,TRANSPOSE(C26:E26)/MMULT(MMULT(C26:E26,$C$5:$E$7),TRANSPOSE(C26:E26))))</f>
        <v>4.5826399712645439E-3</v>
      </c>
      <c r="J26" s="180">
        <v>3.2062412293636794E-2</v>
      </c>
      <c r="K26" s="200">
        <v>1.7010769727228436E-2</v>
      </c>
      <c r="L26" s="208">
        <f t="shared" si="0"/>
        <v>-15053.972305604027</v>
      </c>
      <c r="M26" s="89">
        <f t="shared" si="1"/>
        <v>193195.27151653788</v>
      </c>
      <c r="N26" s="209">
        <f t="shared" si="2"/>
        <v>109543.87277119106</v>
      </c>
      <c r="O26" s="214">
        <f t="shared" si="3"/>
        <v>-5.2327939608021901E-2</v>
      </c>
      <c r="P26" s="12">
        <f t="shared" si="4"/>
        <v>0.67155102289575741</v>
      </c>
      <c r="Q26" s="63">
        <f t="shared" si="5"/>
        <v>0.38077691671226449</v>
      </c>
    </row>
    <row r="27" spans="2:17" x14ac:dyDescent="0.15">
      <c r="B27" s="182">
        <v>44908</v>
      </c>
      <c r="C27" s="187">
        <v>-3286800</v>
      </c>
      <c r="D27" s="42">
        <v>6052200</v>
      </c>
      <c r="E27" s="188">
        <v>6429821.2000000002</v>
      </c>
      <c r="F27" s="52">
        <v>288362.84862177022</v>
      </c>
      <c r="G27" s="52">
        <v>9195221.1999999993</v>
      </c>
      <c r="I27" s="199" cm="1">
        <f t="array" ref="I27:K27">TRANSPOSE(F27*MMULT($C$5:$E$7,TRANSPOSE(C27:E27)/MMULT(MMULT(C27:E27,$C$5:$E$7),TRANSPOSE(C27:E27))))</f>
        <v>4.577485421815854E-3</v>
      </c>
      <c r="J27" s="180">
        <v>3.2102116944981378E-2</v>
      </c>
      <c r="K27" s="200">
        <v>1.6970875571435527E-2</v>
      </c>
      <c r="L27" s="208">
        <f t="shared" si="0"/>
        <v>-15045.279084424348</v>
      </c>
      <c r="M27" s="89">
        <f t="shared" si="1"/>
        <v>194288.43217441629</v>
      </c>
      <c r="N27" s="209">
        <f t="shared" si="2"/>
        <v>109119.69553177827</v>
      </c>
      <c r="O27" s="214">
        <f t="shared" si="3"/>
        <v>-5.2174817790617743E-2</v>
      </c>
      <c r="P27" s="12">
        <f t="shared" si="4"/>
        <v>0.67376374280881723</v>
      </c>
      <c r="Q27" s="63">
        <f t="shared" si="5"/>
        <v>0.37841107498180049</v>
      </c>
    </row>
    <row r="28" spans="2:17" x14ac:dyDescent="0.15">
      <c r="B28" s="182">
        <v>44909</v>
      </c>
      <c r="C28" s="187">
        <v>-3331200</v>
      </c>
      <c r="D28" s="42">
        <v>6049400</v>
      </c>
      <c r="E28" s="188">
        <v>6530665.5999999996</v>
      </c>
      <c r="F28" s="52">
        <v>289786.49878385459</v>
      </c>
      <c r="G28" s="52">
        <v>9248865.5999999996</v>
      </c>
      <c r="I28" s="199" cm="1">
        <f t="array" ref="I28:K28">TRANSPOSE(F28*MMULT($C$5:$E$7,TRANSPOSE(C28:E28)/MMULT(MMULT(C28:E28,$C$5:$E$7),TRANSPOSE(C28:E28))))</f>
        <v>4.5645686451326987E-3</v>
      </c>
      <c r="J28" s="180">
        <v>3.1990913427535003E-2</v>
      </c>
      <c r="K28" s="200">
        <v>1.7068116022659369E-2</v>
      </c>
      <c r="L28" s="208">
        <f t="shared" si="0"/>
        <v>-15205.491070666047</v>
      </c>
      <c r="M28" s="89">
        <f t="shared" si="1"/>
        <v>193525.83168853025</v>
      </c>
      <c r="N28" s="209">
        <f t="shared" si="2"/>
        <v>111466.15816599035</v>
      </c>
      <c r="O28" s="214">
        <f t="shared" si="3"/>
        <v>-5.2471357825429575E-2</v>
      </c>
      <c r="P28" s="12">
        <f t="shared" si="4"/>
        <v>0.66782211214359211</v>
      </c>
      <c r="Q28" s="63">
        <f t="shared" si="5"/>
        <v>0.38464924568183734</v>
      </c>
    </row>
    <row r="29" spans="2:17" x14ac:dyDescent="0.15">
      <c r="B29" s="182">
        <v>44910</v>
      </c>
      <c r="C29" s="187">
        <v>-3229800</v>
      </c>
      <c r="D29" s="42">
        <v>5927600.0000000009</v>
      </c>
      <c r="E29" s="188">
        <v>6416172.8000000007</v>
      </c>
      <c r="F29" s="52">
        <v>284400.81477941916</v>
      </c>
      <c r="G29" s="52">
        <v>9113972.8000000007</v>
      </c>
      <c r="I29" s="199" cm="1">
        <f t="array" ref="I29:K29">TRANSPOSE(F29*MMULT($C$5:$E$7,TRANSPOSE(C29:E29)/MMULT(MMULT(C29:E29,$C$5:$E$7),TRANSPOSE(C29:E29))))</f>
        <v>4.6619718358356889E-3</v>
      </c>
      <c r="J29" s="180">
        <v>3.1985143820969369E-2</v>
      </c>
      <c r="K29" s="200">
        <v>1.7122810797992091E-2</v>
      </c>
      <c r="L29" s="208">
        <f t="shared" si="0"/>
        <v>-15057.236635382107</v>
      </c>
      <c r="M29" s="89">
        <f t="shared" si="1"/>
        <v>189595.13851317807</v>
      </c>
      <c r="N29" s="209">
        <f t="shared" si="2"/>
        <v>109862.91290162316</v>
      </c>
      <c r="O29" s="214">
        <f t="shared" si="3"/>
        <v>-5.2943718347151981E-2</v>
      </c>
      <c r="P29" s="12">
        <f t="shared" si="4"/>
        <v>0.66664766294789901</v>
      </c>
      <c r="Q29" s="63">
        <f t="shared" si="5"/>
        <v>0.38629605539925288</v>
      </c>
    </row>
    <row r="30" spans="2:17" x14ac:dyDescent="0.15">
      <c r="B30" s="182">
        <v>44911</v>
      </c>
      <c r="C30" s="187">
        <v>-3214800</v>
      </c>
      <c r="D30" s="42">
        <v>5891200</v>
      </c>
      <c r="E30" s="188">
        <v>6387359.5999999996</v>
      </c>
      <c r="F30" s="52">
        <v>282813.17880628881</v>
      </c>
      <c r="G30" s="52">
        <v>9063759.5999999996</v>
      </c>
      <c r="I30" s="199" cm="1">
        <f t="array" ref="I30:K30">TRANSPOSE(F30*MMULT($C$5:$E$7,TRANSPOSE(C30:E30)/MMULT(MMULT(C30:E30,$C$5:$E$7),TRANSPOSE(C30:E30))))</f>
        <v>4.6602026980875188E-3</v>
      </c>
      <c r="J30" s="180">
        <v>3.1973462566036649E-2</v>
      </c>
      <c r="K30" s="200">
        <v>1.7132703123692215E-2</v>
      </c>
      <c r="L30" s="208">
        <f t="shared" si="0"/>
        <v>-14981.619633811755</v>
      </c>
      <c r="M30" s="89">
        <f t="shared" si="1"/>
        <v>188362.06266903511</v>
      </c>
      <c r="N30" s="209">
        <f t="shared" si="2"/>
        <v>109432.73577106545</v>
      </c>
      <c r="O30" s="214">
        <f t="shared" si="3"/>
        <v>-5.2973555536014558E-2</v>
      </c>
      <c r="P30" s="12">
        <f t="shared" si="4"/>
        <v>0.66603000420306635</v>
      </c>
      <c r="Q30" s="63">
        <f t="shared" si="5"/>
        <v>0.38694355133294811</v>
      </c>
    </row>
    <row r="31" spans="2:17" x14ac:dyDescent="0.15">
      <c r="B31" s="182">
        <v>44914</v>
      </c>
      <c r="C31" s="187">
        <v>-3237600</v>
      </c>
      <c r="D31" s="42">
        <v>5916400</v>
      </c>
      <c r="E31" s="188">
        <v>6379777.2000000002</v>
      </c>
      <c r="F31" s="52">
        <v>283383.96341283811</v>
      </c>
      <c r="G31" s="52">
        <v>9058577.1999999993</v>
      </c>
      <c r="I31" s="199" cm="1">
        <f t="array" ref="I31:K31">TRANSPOSE(F31*MMULT($C$5:$E$7,TRANSPOSE(C31:E31)/MMULT(MMULT(C31:E31,$C$5:$E$7),TRANSPOSE(C31:E31))))</f>
        <v>4.6064064711021221E-3</v>
      </c>
      <c r="J31" s="180">
        <v>3.2004221156618981E-2</v>
      </c>
      <c r="K31" s="200">
        <v>1.7077068295215363E-2</v>
      </c>
      <c r="L31" s="208">
        <f t="shared" si="0"/>
        <v>-14913.70159084023</v>
      </c>
      <c r="M31" s="89">
        <f t="shared" si="1"/>
        <v>189349.77405102053</v>
      </c>
      <c r="N31" s="209">
        <f t="shared" si="2"/>
        <v>108947.89095265785</v>
      </c>
      <c r="O31" s="214">
        <f t="shared" si="3"/>
        <v>-5.2627189666035266E-2</v>
      </c>
      <c r="P31" s="12">
        <f t="shared" si="4"/>
        <v>0.66817392124328812</v>
      </c>
      <c r="Q31" s="63">
        <f t="shared" si="5"/>
        <v>0.3844532684227473</v>
      </c>
    </row>
    <row r="32" spans="2:17" x14ac:dyDescent="0.15">
      <c r="B32" s="182">
        <v>44915</v>
      </c>
      <c r="C32" s="187">
        <v>-3208200</v>
      </c>
      <c r="D32" s="42">
        <v>5917800</v>
      </c>
      <c r="E32" s="188">
        <v>6337316</v>
      </c>
      <c r="F32" s="52">
        <v>282840.25860071887</v>
      </c>
      <c r="G32" s="52">
        <v>9046916</v>
      </c>
      <c r="I32" s="199" cm="1">
        <f t="array" ref="I32:K32">TRANSPOSE(F32*MMULT($C$5:$E$7,TRANSPOSE(C32:E32)/MMULT(MMULT(C32:E32,$C$5:$E$7),TRANSPOSE(C32:E32))))</f>
        <v>4.6377226483372514E-3</v>
      </c>
      <c r="J32" s="180">
        <v>3.2055622982086689E-2</v>
      </c>
      <c r="K32" s="200">
        <v>1.7045107852870497E-2</v>
      </c>
      <c r="L32" s="208">
        <f t="shared" si="0"/>
        <v>-14878.74180039557</v>
      </c>
      <c r="M32" s="89">
        <f t="shared" si="1"/>
        <v>189698.76568339262</v>
      </c>
      <c r="N32" s="209">
        <f t="shared" si="2"/>
        <v>108020.23471772185</v>
      </c>
      <c r="O32" s="214">
        <f t="shared" si="3"/>
        <v>-5.2604752498828872E-2</v>
      </c>
      <c r="P32" s="12">
        <f t="shared" si="4"/>
        <v>0.67069223674833145</v>
      </c>
      <c r="Q32" s="63">
        <f t="shared" si="5"/>
        <v>0.38191251575049756</v>
      </c>
    </row>
    <row r="33" spans="2:23" x14ac:dyDescent="0.15">
      <c r="B33" s="182">
        <v>44916</v>
      </c>
      <c r="C33" s="187">
        <v>-3253800</v>
      </c>
      <c r="D33" s="42">
        <v>6090000</v>
      </c>
      <c r="E33" s="188">
        <v>6422996.7999999998</v>
      </c>
      <c r="F33" s="52">
        <v>289614.09091546928</v>
      </c>
      <c r="G33" s="52">
        <v>9259196.8000000007</v>
      </c>
      <c r="I33" s="199" cm="1">
        <f t="array" ref="I33:K33">TRANSPOSE(F33*MMULT($C$5:$E$7,TRANSPOSE(C33:E33)/MMULT(MMULT(C33:E33,$C$5:$E$7),TRANSPOSE(C33:E33))))</f>
        <v>4.6597768273244659E-3</v>
      </c>
      <c r="J33" s="180">
        <v>3.2161822328745746E-2</v>
      </c>
      <c r="K33" s="200">
        <v>1.6956348907749105E-2</v>
      </c>
      <c r="L33" s="208">
        <f t="shared" si="0"/>
        <v>-15161.981840748347</v>
      </c>
      <c r="M33" s="89">
        <f t="shared" si="1"/>
        <v>195865.49798206158</v>
      </c>
      <c r="N33" s="209">
        <f t="shared" si="2"/>
        <v>108910.57477415599</v>
      </c>
      <c r="O33" s="214">
        <f t="shared" si="3"/>
        <v>-5.2352362389624645E-2</v>
      </c>
      <c r="P33" s="12">
        <f t="shared" si="4"/>
        <v>0.6762982331520242</v>
      </c>
      <c r="Q33" s="63">
        <f t="shared" si="5"/>
        <v>0.37605412923760023</v>
      </c>
    </row>
    <row r="34" spans="2:23" x14ac:dyDescent="0.15">
      <c r="B34" s="182">
        <v>44917</v>
      </c>
      <c r="C34" s="187">
        <v>-3239400</v>
      </c>
      <c r="D34" s="42">
        <v>6081600</v>
      </c>
      <c r="E34" s="188">
        <v>6410106.7999999998</v>
      </c>
      <c r="F34" s="52">
        <v>289192.5545991098</v>
      </c>
      <c r="G34" s="52">
        <v>9252306.8000000007</v>
      </c>
      <c r="I34" s="199" cm="1">
        <f t="array" ref="I34:K34">TRANSPOSE(F34*MMULT($C$5:$E$7,TRANSPOSE(C34:E34)/MMULT(MMULT(C34:E34,$C$5:$E$7),TRANSPOSE(C34:E34))))</f>
        <v>4.6792904178388434E-3</v>
      </c>
      <c r="J34" s="180">
        <v>3.2168484538686745E-2</v>
      </c>
      <c r="K34" s="200">
        <v>1.6959903446254542E-2</v>
      </c>
      <c r="L34" s="208">
        <f t="shared" si="0"/>
        <v>-15158.09337954715</v>
      </c>
      <c r="M34" s="89">
        <f t="shared" si="1"/>
        <v>195635.85557047732</v>
      </c>
      <c r="N34" s="209">
        <f t="shared" si="2"/>
        <v>108714.79240817967</v>
      </c>
      <c r="O34" s="214">
        <f t="shared" si="3"/>
        <v>-5.2415226943030746E-2</v>
      </c>
      <c r="P34" s="12">
        <f t="shared" si="4"/>
        <v>0.67648994574454213</v>
      </c>
      <c r="Q34" s="63">
        <f t="shared" si="5"/>
        <v>0.37592528119848878</v>
      </c>
    </row>
    <row r="35" spans="2:23" x14ac:dyDescent="0.15">
      <c r="B35" s="182">
        <v>44918</v>
      </c>
      <c r="C35" s="187">
        <v>-3234600</v>
      </c>
      <c r="D35" s="42">
        <v>6122200</v>
      </c>
      <c r="E35" s="188">
        <v>6423754.8799999999</v>
      </c>
      <c r="F35" s="52">
        <v>290753.21232241584</v>
      </c>
      <c r="G35" s="52">
        <v>9311354.879999999</v>
      </c>
      <c r="I35" s="199" cm="1">
        <f t="array" ref="I35:K35">TRANSPOSE(F35*MMULT($C$5:$E$7,TRANSPOSE(C35:E35)/MMULT(MMULT(C35:E35,$C$5:$E$7),TRANSPOSE(C35:E35))))</f>
        <v>4.7144548983932477E-3</v>
      </c>
      <c r="J35" s="180">
        <v>3.220318518019092E-2</v>
      </c>
      <c r="K35" s="200">
        <v>1.6944645283008344E-2</v>
      </c>
      <c r="L35" s="208">
        <f t="shared" si="0"/>
        <v>-15249.375814342799</v>
      </c>
      <c r="M35" s="89">
        <f t="shared" si="1"/>
        <v>197154.34031016484</v>
      </c>
      <c r="N35" s="209">
        <f t="shared" si="2"/>
        <v>108848.24782659383</v>
      </c>
      <c r="O35" s="214">
        <f t="shared" si="3"/>
        <v>-5.2447832622508697E-2</v>
      </c>
      <c r="P35" s="12">
        <f t="shared" si="4"/>
        <v>0.67808138295490494</v>
      </c>
      <c r="Q35" s="63">
        <f t="shared" si="5"/>
        <v>0.37436644966760385</v>
      </c>
    </row>
    <row r="36" spans="2:23" x14ac:dyDescent="0.15">
      <c r="B36" s="182">
        <v>44922</v>
      </c>
      <c r="C36" s="187">
        <v>-3243000</v>
      </c>
      <c r="D36" s="42">
        <v>6139000</v>
      </c>
      <c r="E36" s="188">
        <v>6428304.4800000004</v>
      </c>
      <c r="F36" s="52">
        <v>291331.82485218969</v>
      </c>
      <c r="G36" s="52">
        <v>9324304.4800000004</v>
      </c>
      <c r="I36" s="199" cm="1">
        <f t="array" ref="I36:K36">TRANSPOSE(F36*MMULT($C$5:$E$7,TRANSPOSE(C36:E36)/MMULT(MMULT(C36:E36,$C$5:$E$7),TRANSPOSE(C36:E36))))</f>
        <v>4.7038264927506271E-3</v>
      </c>
      <c r="J36" s="180">
        <v>3.2215468084886505E-2</v>
      </c>
      <c r="K36" s="200">
        <v>1.6927570237784025E-2</v>
      </c>
      <c r="L36" s="208">
        <f t="shared" si="0"/>
        <v>-15254.509315990284</v>
      </c>
      <c r="M36" s="89">
        <f t="shared" si="1"/>
        <v>197770.75857311825</v>
      </c>
      <c r="N36" s="209">
        <f t="shared" si="2"/>
        <v>108815.57559506172</v>
      </c>
      <c r="O36" s="214">
        <f t="shared" si="3"/>
        <v>-5.2361287077818647E-2</v>
      </c>
      <c r="P36" s="12">
        <f t="shared" si="4"/>
        <v>0.67885051237865746</v>
      </c>
      <c r="Q36" s="63">
        <f t="shared" si="5"/>
        <v>0.37351077469916122</v>
      </c>
    </row>
    <row r="37" spans="2:23" x14ac:dyDescent="0.15">
      <c r="B37" s="182">
        <v>44923</v>
      </c>
      <c r="C37" s="187">
        <v>-3243000</v>
      </c>
      <c r="D37" s="42">
        <v>6112399.9999999991</v>
      </c>
      <c r="E37" s="188">
        <v>6405557.5999999996</v>
      </c>
      <c r="F37" s="52">
        <v>290090.02675050631</v>
      </c>
      <c r="G37" s="52">
        <v>9274957.5999999978</v>
      </c>
      <c r="I37" s="199" cm="1">
        <f t="array" ref="I37:K37">TRANSPOSE(F37*MMULT($C$5:$E$7,TRANSPOSE(C37:E37)/MMULT(MMULT(C37:E37,$C$5:$E$7),TRANSPOSE(C37:E37))))</f>
        <v>4.6757037736787129E-3</v>
      </c>
      <c r="J37" s="180">
        <v>3.2206665948510405E-2</v>
      </c>
      <c r="K37" s="200">
        <v>1.6921760120441574E-2</v>
      </c>
      <c r="L37" s="208">
        <f t="shared" si="0"/>
        <v>-15163.307338040066</v>
      </c>
      <c r="M37" s="89">
        <f t="shared" si="1"/>
        <v>196860.02494367497</v>
      </c>
      <c r="N37" s="209">
        <f t="shared" si="2"/>
        <v>108393.30914487144</v>
      </c>
      <c r="O37" s="214">
        <f t="shared" si="3"/>
        <v>-5.227103981441375E-2</v>
      </c>
      <c r="P37" s="12">
        <f t="shared" si="4"/>
        <v>0.67861700434460515</v>
      </c>
      <c r="Q37" s="63">
        <f t="shared" si="5"/>
        <v>0.37365403546980869</v>
      </c>
    </row>
    <row r="38" spans="2:23" x14ac:dyDescent="0.15">
      <c r="B38" s="182">
        <v>44924</v>
      </c>
      <c r="C38" s="187">
        <v>-3247800</v>
      </c>
      <c r="D38" s="42">
        <v>6167000</v>
      </c>
      <c r="E38" s="188">
        <v>6426788.3200000003</v>
      </c>
      <c r="F38" s="52">
        <v>292186.0893820044</v>
      </c>
      <c r="G38" s="52">
        <v>9345988.3200000003</v>
      </c>
      <c r="I38" s="199" cm="1">
        <f t="array" ref="I38:K38">TRANSPOSE(F38*MMULT($C$5:$E$7,TRANSPOSE(C38:E38)/MMULT(MMULT(C38:E38,$C$5:$E$7),TRANSPOSE(C38:E38))))</f>
        <v>4.6993148774044516E-3</v>
      </c>
      <c r="J38" s="180">
        <v>3.2246804243772229E-2</v>
      </c>
      <c r="K38" s="200">
        <v>1.6895294673326844E-2</v>
      </c>
      <c r="L38" s="208">
        <f t="shared" si="0"/>
        <v>-15262.434858834178</v>
      </c>
      <c r="M38" s="89">
        <f t="shared" si="1"/>
        <v>198866.04177134333</v>
      </c>
      <c r="N38" s="209">
        <f t="shared" si="2"/>
        <v>108582.48246949518</v>
      </c>
      <c r="O38" s="214">
        <f t="shared" si="3"/>
        <v>-5.2235323355452612E-2</v>
      </c>
      <c r="P38" s="12">
        <f t="shared" si="4"/>
        <v>0.68061433791033654</v>
      </c>
      <c r="Q38" s="63">
        <f t="shared" si="5"/>
        <v>0.37162098544511585</v>
      </c>
    </row>
    <row r="39" spans="2:23" x14ac:dyDescent="0.15">
      <c r="B39" s="182">
        <v>44925</v>
      </c>
      <c r="C39" s="187">
        <v>-3214200</v>
      </c>
      <c r="D39" s="42">
        <v>6053600</v>
      </c>
      <c r="E39" s="188">
        <v>6338074.4000000004</v>
      </c>
      <c r="F39" s="52">
        <v>287189.04349648434</v>
      </c>
      <c r="G39" s="52">
        <v>9177474.4000000004</v>
      </c>
      <c r="I39" s="199" cm="1">
        <f t="array" ref="I39:K39">TRANSPOSE(F39*MMULT($C$5:$E$7,TRANSPOSE(C39:E39)/MMULT(MMULT(C39:E39,$C$5:$E$7),TRANSPOSE(C39:E39))))</f>
        <v>4.6647117982366584E-3</v>
      </c>
      <c r="J39" s="180">
        <v>3.2211476959202831E-2</v>
      </c>
      <c r="K39" s="200">
        <v>1.6911597509512724E-2</v>
      </c>
      <c r="L39" s="208">
        <f t="shared" si="0"/>
        <v>-14993.316661892268</v>
      </c>
      <c r="M39" s="89">
        <f t="shared" si="1"/>
        <v>194995.39692023027</v>
      </c>
      <c r="N39" s="209">
        <f t="shared" si="2"/>
        <v>107186.96323814636</v>
      </c>
      <c r="O39" s="214">
        <f t="shared" si="3"/>
        <v>-5.2207133250457061E-2</v>
      </c>
      <c r="P39" s="12">
        <f t="shared" si="4"/>
        <v>0.67897923453551712</v>
      </c>
      <c r="Q39" s="63">
        <f t="shared" si="5"/>
        <v>0.37322789871494</v>
      </c>
    </row>
    <row r="40" spans="2:23" ht="14" thickBot="1" x14ac:dyDescent="0.2">
      <c r="B40" s="182">
        <v>44929</v>
      </c>
      <c r="C40" s="187">
        <v>-3267600</v>
      </c>
      <c r="D40" s="42">
        <v>6270600</v>
      </c>
      <c r="E40" s="188">
        <v>6507919.2000000002</v>
      </c>
      <c r="F40" s="52">
        <v>296805.56921558641</v>
      </c>
      <c r="G40" s="52">
        <v>9510919.1999999993</v>
      </c>
      <c r="I40" s="199" cm="1">
        <f t="array" ref="I40:K40">TRANSPOSE(F40*MMULT($C$5:$E$7,TRANSPOSE(C40:E40)/MMULT(MMULT(C40:E40,$C$5:$E$7),TRANSPOSE(C40:E40))))</f>
        <v>4.7547540322205994E-3</v>
      </c>
      <c r="J40" s="180">
        <v>3.2280822646749446E-2</v>
      </c>
      <c r="K40" s="200">
        <v>1.6890510411156211E-2</v>
      </c>
      <c r="L40" s="208">
        <f t="shared" si="0"/>
        <v>-15536.634275684031</v>
      </c>
      <c r="M40" s="89">
        <f t="shared" si="1"/>
        <v>202420.12648870709</v>
      </c>
      <c r="N40" s="209">
        <f t="shared" si="2"/>
        <v>109922.0770025634</v>
      </c>
      <c r="O40" s="214">
        <f t="shared" si="3"/>
        <v>-5.2346168290389822E-2</v>
      </c>
      <c r="P40" s="12">
        <f t="shared" si="4"/>
        <v>0.6819957153218984</v>
      </c>
      <c r="Q40" s="63">
        <f t="shared" si="5"/>
        <v>0.37035045296849156</v>
      </c>
    </row>
    <row r="41" spans="2:23" ht="16" thickBot="1" x14ac:dyDescent="0.25">
      <c r="B41" s="182">
        <v>44930</v>
      </c>
      <c r="C41" s="187">
        <v>-3324000</v>
      </c>
      <c r="D41" s="42">
        <v>6557600.0000000009</v>
      </c>
      <c r="E41" s="188">
        <v>6501852.8000000007</v>
      </c>
      <c r="F41" s="52">
        <v>305744.10983567609</v>
      </c>
      <c r="G41" s="52">
        <v>9735452.8000000007</v>
      </c>
      <c r="I41" s="199" cm="1">
        <f t="array" ref="I41:K41">TRANSPOSE(F41*MMULT($C$5:$E$7,TRANSPOSE(C41:E41)/MMULT(MMULT(C41:E41,$C$5:$E$7),TRANSPOSE(C41:E41))))</f>
        <v>4.7004093482446814E-3</v>
      </c>
      <c r="J41" s="180">
        <v>3.2569645363953327E-2</v>
      </c>
      <c r="K41" s="200">
        <v>1.6578284280840846E-2</v>
      </c>
      <c r="L41" s="208">
        <f t="shared" si="0"/>
        <v>-15624.16067356532</v>
      </c>
      <c r="M41" s="89">
        <f t="shared" si="1"/>
        <v>213578.70643866036</v>
      </c>
      <c r="N41" s="209">
        <f t="shared" si="2"/>
        <v>107789.56407058105</v>
      </c>
      <c r="O41" s="214">
        <f t="shared" si="3"/>
        <v>-5.1102082332714814E-2</v>
      </c>
      <c r="P41" s="12">
        <f t="shared" si="4"/>
        <v>0.69855378915868382</v>
      </c>
      <c r="Q41" s="63">
        <f t="shared" si="5"/>
        <v>0.35254829317403091</v>
      </c>
      <c r="S41" s="294" t="s">
        <v>81</v>
      </c>
      <c r="T41" s="295"/>
      <c r="U41" s="295"/>
      <c r="V41" s="295"/>
      <c r="W41" s="296"/>
    </row>
    <row r="42" spans="2:23" x14ac:dyDescent="0.15">
      <c r="B42" s="182">
        <v>44931</v>
      </c>
      <c r="C42" s="187">
        <v>-3314400</v>
      </c>
      <c r="D42" s="42">
        <v>6540800</v>
      </c>
      <c r="E42" s="188">
        <v>6437403.6000000006</v>
      </c>
      <c r="F42" s="52">
        <v>304175.07245652564</v>
      </c>
      <c r="G42" s="52">
        <v>9663803.6000000015</v>
      </c>
      <c r="I42" s="199" cm="1">
        <f t="array" ref="I42:K42">TRANSPOSE(F42*MMULT($C$5:$E$7,TRANSPOSE(C42:E42)/MMULT(MMULT(C42:E42,$C$5:$E$7),TRANSPOSE(C42:E42))))</f>
        <v>4.6614287479844838E-3</v>
      </c>
      <c r="J42" s="180">
        <v>3.2611440189764723E-2</v>
      </c>
      <c r="K42" s="200">
        <v>1.6515976084773107E-2</v>
      </c>
      <c r="L42" s="208">
        <f t="shared" si="0"/>
        <v>-15449.839442319773</v>
      </c>
      <c r="M42" s="89">
        <f t="shared" si="1"/>
        <v>213304.9079932131</v>
      </c>
      <c r="N42" s="209">
        <f t="shared" si="2"/>
        <v>106320.00390563231</v>
      </c>
      <c r="O42" s="214">
        <f t="shared" si="3"/>
        <v>-5.0792589009830677E-2</v>
      </c>
      <c r="P42" s="12">
        <f t="shared" si="4"/>
        <v>0.70125703027061759</v>
      </c>
      <c r="Q42" s="63">
        <f t="shared" si="5"/>
        <v>0.3495355587392131</v>
      </c>
      <c r="S42" s="282" t="s">
        <v>90</v>
      </c>
      <c r="T42" s="316"/>
      <c r="U42" s="316"/>
      <c r="V42" s="316"/>
      <c r="W42" s="317"/>
    </row>
    <row r="43" spans="2:23" x14ac:dyDescent="0.15">
      <c r="B43" s="182">
        <v>44932</v>
      </c>
      <c r="C43" s="187">
        <v>-3333000</v>
      </c>
      <c r="D43" s="42">
        <v>6643000</v>
      </c>
      <c r="E43" s="188">
        <v>6503369.1200000001</v>
      </c>
      <c r="F43" s="52">
        <v>308511.7515947253</v>
      </c>
      <c r="G43" s="52">
        <v>9813369.120000001</v>
      </c>
      <c r="I43" s="199" cm="1">
        <f t="array" ref="I43:K43">TRANSPOSE(F43*MMULT($C$5:$E$7,TRANSPOSE(C43:E43)/MMULT(MMULT(C43:E43,$C$5:$E$7),TRANSPOSE(C43:E43))))</f>
        <v>4.7044818870676172E-3</v>
      </c>
      <c r="J43" s="180">
        <v>3.2649811906960688E-2</v>
      </c>
      <c r="K43" s="200">
        <v>1.6499000325293205E-2</v>
      </c>
      <c r="L43" s="208">
        <f t="shared" si="0"/>
        <v>-15680.038129596369</v>
      </c>
      <c r="M43" s="89">
        <f t="shared" si="1"/>
        <v>216892.70049793986</v>
      </c>
      <c r="N43" s="209">
        <f t="shared" si="2"/>
        <v>107299.0892263818</v>
      </c>
      <c r="O43" s="214">
        <f t="shared" si="3"/>
        <v>-5.0824767771551087E-2</v>
      </c>
      <c r="P43" s="12">
        <f t="shared" si="4"/>
        <v>0.70302897499625794</v>
      </c>
      <c r="Q43" s="63">
        <f t="shared" si="5"/>
        <v>0.34779579277529316</v>
      </c>
      <c r="S43" s="318"/>
      <c r="T43" s="319"/>
      <c r="U43" s="319"/>
      <c r="V43" s="319"/>
      <c r="W43" s="320"/>
    </row>
    <row r="44" spans="2:23" x14ac:dyDescent="0.15">
      <c r="B44" s="182">
        <v>44935</v>
      </c>
      <c r="C44" s="187">
        <v>-3348600</v>
      </c>
      <c r="D44" s="42">
        <v>6582800</v>
      </c>
      <c r="E44" s="188">
        <v>6468490.3999999994</v>
      </c>
      <c r="F44" s="52">
        <v>305899.12902724743</v>
      </c>
      <c r="G44" s="52">
        <v>9702690.3999999985</v>
      </c>
      <c r="I44" s="199" cm="1">
        <f t="array" ref="I44:K44">TRANSPOSE(F44*MMULT($C$5:$E$7,TRANSPOSE(C44:E44)/MMULT(MMULT(C44:E44,$C$5:$E$7),TRANSPOSE(C44:E44))))</f>
        <v>4.6240256347655989E-3</v>
      </c>
      <c r="J44" s="180">
        <v>3.261675659733046E-2</v>
      </c>
      <c r="K44" s="200">
        <v>1.6491259836903617E-2</v>
      </c>
      <c r="L44" s="208">
        <f t="shared" si="0"/>
        <v>-15484.012240576085</v>
      </c>
      <c r="M44" s="89">
        <f t="shared" si="1"/>
        <v>214709.58532890695</v>
      </c>
      <c r="N44" s="209">
        <f t="shared" si="2"/>
        <v>106673.5559389166</v>
      </c>
      <c r="O44" s="214">
        <f t="shared" si="3"/>
        <v>-5.0618033107236712E-2</v>
      </c>
      <c r="P44" s="12">
        <f t="shared" si="4"/>
        <v>0.70189668735468047</v>
      </c>
      <c r="Q44" s="63">
        <f t="shared" si="5"/>
        <v>0.34872134575255637</v>
      </c>
      <c r="S44" s="318"/>
      <c r="T44" s="319"/>
      <c r="U44" s="319"/>
      <c r="V44" s="319"/>
      <c r="W44" s="320"/>
    </row>
    <row r="45" spans="2:23" x14ac:dyDescent="0.15">
      <c r="B45" s="182">
        <v>44936</v>
      </c>
      <c r="C45" s="187">
        <v>-3341400</v>
      </c>
      <c r="D45" s="42">
        <v>6500200</v>
      </c>
      <c r="E45" s="188">
        <v>6332766.7199999997</v>
      </c>
      <c r="F45" s="52">
        <v>301005.05944099789</v>
      </c>
      <c r="G45" s="52">
        <v>9491566.7199999988</v>
      </c>
      <c r="I45" s="199" cm="1">
        <f t="array" ref="I45:K45">TRANSPOSE(F45*MMULT($C$5:$E$7,TRANSPOSE(C45:E45)/MMULT(MMULT(C45:E45,$C$5:$E$7),TRANSPOSE(C45:E45))))</f>
        <v>4.4976949890222313E-3</v>
      </c>
      <c r="J45" s="180">
        <v>3.265421767458726E-2</v>
      </c>
      <c r="K45" s="200">
        <v>1.6386946864981728E-2</v>
      </c>
      <c r="L45" s="208">
        <f t="shared" si="0"/>
        <v>-15028.598036318883</v>
      </c>
      <c r="M45" s="89">
        <f t="shared" si="1"/>
        <v>212258.94572835212</v>
      </c>
      <c r="N45" s="209">
        <f t="shared" si="2"/>
        <v>103774.71174896462</v>
      </c>
      <c r="O45" s="214">
        <f t="shared" si="3"/>
        <v>-4.9928057901182037E-2</v>
      </c>
      <c r="P45" s="12">
        <f t="shared" si="4"/>
        <v>0.70516736868988905</v>
      </c>
      <c r="Q45" s="63">
        <f t="shared" si="5"/>
        <v>0.34476068921129288</v>
      </c>
      <c r="S45" s="318"/>
      <c r="T45" s="319"/>
      <c r="U45" s="319"/>
      <c r="V45" s="319"/>
      <c r="W45" s="320"/>
    </row>
    <row r="46" spans="2:23" x14ac:dyDescent="0.15">
      <c r="B46" s="182">
        <v>44937</v>
      </c>
      <c r="C46" s="187">
        <v>-3389400</v>
      </c>
      <c r="D46" s="42">
        <v>6405000</v>
      </c>
      <c r="E46" s="188">
        <v>6361580</v>
      </c>
      <c r="F46" s="52">
        <v>298162.8727354497</v>
      </c>
      <c r="G46" s="52">
        <v>9377180</v>
      </c>
      <c r="I46" s="199" cm="1">
        <f t="array" ref="I46:K46">TRANSPOSE(F46*MMULT($C$5:$E$7,TRANSPOSE(C46:E46)/MMULT(MMULT(C46:E46,$C$5:$E$7),TRANSPOSE(C46:E46))))</f>
        <v>4.3863432166097874E-3</v>
      </c>
      <c r="J46" s="180">
        <v>3.2518474508037541E-2</v>
      </c>
      <c r="K46" s="200">
        <v>1.6465896083967573E-2</v>
      </c>
      <c r="L46" s="208">
        <f t="shared" si="0"/>
        <v>-14867.071698377213</v>
      </c>
      <c r="M46" s="89">
        <f t="shared" si="1"/>
        <v>208280.82922398046</v>
      </c>
      <c r="N46" s="209">
        <f t="shared" si="2"/>
        <v>104749.11520984644</v>
      </c>
      <c r="O46" s="214">
        <f t="shared" si="3"/>
        <v>-4.9862249991025162E-2</v>
      </c>
      <c r="P46" s="12">
        <f t="shared" si="4"/>
        <v>0.69854716421645602</v>
      </c>
      <c r="Q46" s="63">
        <f t="shared" si="5"/>
        <v>0.3513150857745691</v>
      </c>
      <c r="S46" s="318"/>
      <c r="T46" s="319"/>
      <c r="U46" s="319"/>
      <c r="V46" s="319"/>
      <c r="W46" s="320"/>
    </row>
    <row r="47" spans="2:23" x14ac:dyDescent="0.15">
      <c r="B47" s="182">
        <v>44938</v>
      </c>
      <c r="C47" s="187">
        <v>-3407400</v>
      </c>
      <c r="D47" s="42">
        <v>6526800</v>
      </c>
      <c r="E47" s="188">
        <v>6378261.1200000001</v>
      </c>
      <c r="F47" s="52">
        <v>302324.74829471594</v>
      </c>
      <c r="G47" s="52">
        <v>9497661.120000001</v>
      </c>
      <c r="I47" s="199" cm="1">
        <f t="array" ref="I47:K47">TRANSPOSE(F47*MMULT($C$5:$E$7,TRANSPOSE(C47:E47)/MMULT(MMULT(C47:E47,$C$5:$E$7),TRANSPOSE(C47:E47))))</f>
        <v>4.3977259137710006E-3</v>
      </c>
      <c r="J47" s="180">
        <v>3.2621928099532418E-2</v>
      </c>
      <c r="K47" s="200">
        <v>1.6366962294148139E-2</v>
      </c>
      <c r="L47" s="208">
        <f t="shared" si="0"/>
        <v>-14984.811278583307</v>
      </c>
      <c r="M47" s="89">
        <f t="shared" si="1"/>
        <v>212916.80032002818</v>
      </c>
      <c r="N47" s="209">
        <f t="shared" si="2"/>
        <v>104392.75925327108</v>
      </c>
      <c r="O47" s="214">
        <f t="shared" si="3"/>
        <v>-4.9565281582490989E-2</v>
      </c>
      <c r="P47" s="12">
        <f t="shared" si="4"/>
        <v>0.70426520329877196</v>
      </c>
      <c r="Q47" s="63">
        <f t="shared" si="5"/>
        <v>0.34530007828371911</v>
      </c>
      <c r="S47" s="318"/>
      <c r="T47" s="319"/>
      <c r="U47" s="319"/>
      <c r="V47" s="319"/>
      <c r="W47" s="320"/>
    </row>
    <row r="48" spans="2:23" x14ac:dyDescent="0.15">
      <c r="B48" s="182">
        <v>44939</v>
      </c>
      <c r="C48" s="187">
        <v>-3418800</v>
      </c>
      <c r="D48" s="42">
        <v>6484800</v>
      </c>
      <c r="E48" s="188">
        <v>6407074</v>
      </c>
      <c r="F48" s="52">
        <v>301378.55407834979</v>
      </c>
      <c r="G48" s="52">
        <v>9473074</v>
      </c>
      <c r="I48" s="199" cm="1">
        <f t="array" ref="I48:K48">TRANSPOSE(F48*MMULT($C$5:$E$7,TRANSPOSE(C48:E48)/MMULT(MMULT(C48:E48,$C$5:$E$7),TRANSPOSE(C48:E48))))</f>
        <v>4.3850798134949858E-3</v>
      </c>
      <c r="J48" s="180">
        <v>3.2551526745805012E-2</v>
      </c>
      <c r="K48" s="200">
        <v>1.6431857085391879E-2</v>
      </c>
      <c r="L48" s="208">
        <f t="shared" si="0"/>
        <v>-14991.710866376658</v>
      </c>
      <c r="M48" s="89">
        <f t="shared" si="1"/>
        <v>211090.14064119634</v>
      </c>
      <c r="N48" s="209">
        <f t="shared" si="2"/>
        <v>105280.12430353009</v>
      </c>
      <c r="O48" s="214">
        <f t="shared" si="3"/>
        <v>-4.974378788239605E-2</v>
      </c>
      <c r="P48" s="12">
        <f t="shared" si="4"/>
        <v>0.7004152677244545</v>
      </c>
      <c r="Q48" s="63">
        <f t="shared" si="5"/>
        <v>0.34932852015794152</v>
      </c>
      <c r="S48" s="318"/>
      <c r="T48" s="319"/>
      <c r="U48" s="319"/>
      <c r="V48" s="319"/>
      <c r="W48" s="320"/>
    </row>
    <row r="49" spans="2:23" x14ac:dyDescent="0.15">
      <c r="B49" s="182">
        <v>44943</v>
      </c>
      <c r="C49" s="187">
        <v>-3438000</v>
      </c>
      <c r="D49" s="42">
        <v>6445600</v>
      </c>
      <c r="E49" s="188">
        <v>6491237.5999999996</v>
      </c>
      <c r="F49" s="52">
        <v>301408.91235814593</v>
      </c>
      <c r="G49" s="52">
        <v>9498837.5999999996</v>
      </c>
      <c r="I49" s="199" cm="1">
        <f t="array" ref="I49:K49">TRANSPOSE(F49*MMULT($C$5:$E$7,TRANSPOSE(C49:E49)/MMULT(MMULT(C49:E49,$C$5:$E$7),TRANSPOSE(C49:E49))))</f>
        <v>4.4049691364640283E-3</v>
      </c>
      <c r="J49" s="180">
        <v>3.243251976045184E-2</v>
      </c>
      <c r="K49" s="200">
        <v>1.6561733448386014E-2</v>
      </c>
      <c r="L49" s="208">
        <f t="shared" si="0"/>
        <v>-15144.28389116333</v>
      </c>
      <c r="M49" s="89">
        <f t="shared" si="1"/>
        <v>209047.04936796837</v>
      </c>
      <c r="N49" s="209">
        <f t="shared" si="2"/>
        <v>107506.14688134094</v>
      </c>
      <c r="O49" s="214">
        <f t="shared" si="3"/>
        <v>-5.0244977073432708E-2</v>
      </c>
      <c r="P49" s="12">
        <f t="shared" si="4"/>
        <v>0.69356625101904901</v>
      </c>
      <c r="Q49" s="63">
        <f t="shared" si="5"/>
        <v>0.35667872605438394</v>
      </c>
      <c r="S49" s="318"/>
      <c r="T49" s="319"/>
      <c r="U49" s="319"/>
      <c r="V49" s="319"/>
      <c r="W49" s="320"/>
    </row>
    <row r="50" spans="2:23" x14ac:dyDescent="0.15">
      <c r="B50" s="182">
        <v>44944</v>
      </c>
      <c r="C50" s="187">
        <v>-3373200</v>
      </c>
      <c r="D50" s="42">
        <v>6538000</v>
      </c>
      <c r="E50" s="188">
        <v>6425271.5999999996</v>
      </c>
      <c r="F50" s="52">
        <v>303613.88333890255</v>
      </c>
      <c r="G50" s="52">
        <v>9590071.5999999996</v>
      </c>
      <c r="I50" s="199" cm="1">
        <f t="array" ref="I50:K50">TRANSPOSE(F50*MMULT($C$5:$E$7,TRANSPOSE(C50:E50)/MMULT(MMULT(C50:E50,$C$5:$E$7),TRANSPOSE(C50:E50))))</f>
        <v>4.5191260578679926E-3</v>
      </c>
      <c r="J50" s="180">
        <v>3.2602732278809589E-2</v>
      </c>
      <c r="K50" s="200">
        <v>1.6450843217031597E-2</v>
      </c>
      <c r="L50" s="208">
        <f t="shared" si="0"/>
        <v>-15243.916018400312</v>
      </c>
      <c r="M50" s="89">
        <f t="shared" si="1"/>
        <v>213156.66363885711</v>
      </c>
      <c r="N50" s="209">
        <f t="shared" si="2"/>
        <v>105701.13571844576</v>
      </c>
      <c r="O50" s="214">
        <f t="shared" si="3"/>
        <v>-5.020823109523162E-2</v>
      </c>
      <c r="P50" s="12">
        <f t="shared" si="4"/>
        <v>0.70206494279751197</v>
      </c>
      <c r="Q50" s="63">
        <f t="shared" si="5"/>
        <v>0.34814328829771962</v>
      </c>
      <c r="S50" s="318"/>
      <c r="T50" s="319"/>
      <c r="U50" s="319"/>
      <c r="V50" s="319"/>
      <c r="W50" s="320"/>
    </row>
    <row r="51" spans="2:23" x14ac:dyDescent="0.15">
      <c r="B51" s="182">
        <v>44945</v>
      </c>
      <c r="C51" s="187">
        <v>-3369600</v>
      </c>
      <c r="D51" s="42">
        <v>6508600</v>
      </c>
      <c r="E51" s="188">
        <v>6407832</v>
      </c>
      <c r="F51" s="52">
        <v>302384.8568011974</v>
      </c>
      <c r="G51" s="52">
        <v>9546832</v>
      </c>
      <c r="I51" s="199" cm="1">
        <f t="array" ref="I51:K51">TRANSPOSE(F51*MMULT($C$5:$E$7,TRANSPOSE(C51:E51)/MMULT(MMULT(C51:E51,$C$5:$E$7),TRANSPOSE(C51:E51))))</f>
        <v>4.5033208612187342E-3</v>
      </c>
      <c r="J51" s="180">
        <v>3.2589477201494091E-2</v>
      </c>
      <c r="K51" s="200">
        <v>1.6456014368278642E-2</v>
      </c>
      <c r="L51" s="208">
        <f t="shared" si="0"/>
        <v>-15174.389973962647</v>
      </c>
      <c r="M51" s="89">
        <f t="shared" si="1"/>
        <v>212111.87131364443</v>
      </c>
      <c r="N51" s="209">
        <f t="shared" si="2"/>
        <v>105447.37546151566</v>
      </c>
      <c r="O51" s="214">
        <f t="shared" si="3"/>
        <v>-5.018237399348021E-2</v>
      </c>
      <c r="P51" s="12">
        <f t="shared" si="4"/>
        <v>0.70146327285528443</v>
      </c>
      <c r="Q51" s="63">
        <f t="shared" si="5"/>
        <v>0.34871910113819599</v>
      </c>
      <c r="S51" s="318"/>
      <c r="T51" s="319"/>
      <c r="U51" s="319"/>
      <c r="V51" s="319"/>
      <c r="W51" s="320"/>
    </row>
    <row r="52" spans="2:23" ht="14" thickBot="1" x14ac:dyDescent="0.2">
      <c r="B52" s="182">
        <v>44946</v>
      </c>
      <c r="C52" s="187">
        <v>-3361200</v>
      </c>
      <c r="D52" s="42">
        <v>6608000</v>
      </c>
      <c r="E52" s="188">
        <v>6405557.5999999996</v>
      </c>
      <c r="F52" s="52">
        <v>305630.04510932451</v>
      </c>
      <c r="G52" s="52">
        <v>9652357.5999999996</v>
      </c>
      <c r="I52" s="199" cm="1">
        <f t="array" ref="I52:K52">TRANSPOSE(F52*MMULT($C$5:$E$7,TRANSPOSE(C52:E52)/MMULT(MMULT(C52:E52,$C$5:$E$7),TRANSPOSE(C52:E52))))</f>
        <v>4.548411860377524E-3</v>
      </c>
      <c r="J52" s="180">
        <v>3.2691766620994815E-2</v>
      </c>
      <c r="K52" s="200">
        <v>1.637499492985461E-2</v>
      </c>
      <c r="L52" s="208">
        <f t="shared" si="0"/>
        <v>-15288.121945100935</v>
      </c>
      <c r="M52" s="89">
        <f t="shared" si="1"/>
        <v>216027.19383153375</v>
      </c>
      <c r="N52" s="209">
        <f t="shared" si="2"/>
        <v>104890.97322289165</v>
      </c>
      <c r="O52" s="214">
        <f t="shared" si="3"/>
        <v>-5.0021659158648299E-2</v>
      </c>
      <c r="P52" s="12">
        <f t="shared" si="4"/>
        <v>0.70682577609233532</v>
      </c>
      <c r="Q52" s="63">
        <f t="shared" si="5"/>
        <v>0.34319588306631282</v>
      </c>
      <c r="S52" s="321"/>
      <c r="T52" s="322"/>
      <c r="U52" s="322"/>
      <c r="V52" s="322"/>
      <c r="W52" s="323"/>
    </row>
    <row r="53" spans="2:23" x14ac:dyDescent="0.15">
      <c r="B53" s="182">
        <v>44949</v>
      </c>
      <c r="C53" s="187">
        <v>-3395400</v>
      </c>
      <c r="D53" s="42">
        <v>6592600.0000000009</v>
      </c>
      <c r="E53" s="188">
        <v>6477589.5999999996</v>
      </c>
      <c r="F53" s="52">
        <v>306154.37677961157</v>
      </c>
      <c r="G53" s="52">
        <v>9674789.6000000015</v>
      </c>
      <c r="I53" s="199" cm="1">
        <f t="array" ref="I53:K53">TRANSPOSE(F53*MMULT($C$5:$E$7,TRANSPOSE(C53:E53)/MMULT(MMULT(C53:E53,$C$5:$E$7),TRANSPOSE(C53:E53))))</f>
        <v>4.5311644140736121E-3</v>
      </c>
      <c r="J53" s="180">
        <v>3.2605573983352898E-2</v>
      </c>
      <c r="K53" s="200">
        <v>1.6454266474137974E-2</v>
      </c>
      <c r="L53" s="208">
        <f t="shared" si="0"/>
        <v>-15385.115651545542</v>
      </c>
      <c r="M53" s="89">
        <f t="shared" si="1"/>
        <v>214955.50704265235</v>
      </c>
      <c r="N53" s="209">
        <f t="shared" si="2"/>
        <v>106583.98538850481</v>
      </c>
      <c r="O53" s="214">
        <f t="shared" si="3"/>
        <v>-5.0252803220973315E-2</v>
      </c>
      <c r="P53" s="12">
        <f t="shared" si="4"/>
        <v>0.70211476087238922</v>
      </c>
      <c r="Q53" s="63">
        <f t="shared" si="5"/>
        <v>0.34813804234858414</v>
      </c>
    </row>
    <row r="54" spans="2:23" x14ac:dyDescent="0.15">
      <c r="B54" s="182">
        <v>44950</v>
      </c>
      <c r="C54" s="187">
        <v>-3376800</v>
      </c>
      <c r="D54" s="42">
        <v>6704600</v>
      </c>
      <c r="E54" s="188">
        <v>6449535.2000000002</v>
      </c>
      <c r="F54" s="52">
        <v>309438.67116090399</v>
      </c>
      <c r="G54" s="52">
        <v>9777335.1999999993</v>
      </c>
      <c r="I54" s="199" cm="1">
        <f t="array" ref="I54:K54">TRANSPOSE(F54*MMULT($C$5:$E$7,TRANSPOSE(C54:E54)/MMULT(MMULT(C54:E54,$C$5:$E$7),TRANSPOSE(C54:E54))))</f>
        <v>4.5789569803136596E-3</v>
      </c>
      <c r="J54" s="180">
        <v>3.274273132317352E-2</v>
      </c>
      <c r="K54" s="200">
        <v>1.633822801101667E-2</v>
      </c>
      <c r="L54" s="208">
        <f t="shared" si="0"/>
        <v>-15462.221931123166</v>
      </c>
      <c r="M54" s="89">
        <f t="shared" si="1"/>
        <v>219526.91642934919</v>
      </c>
      <c r="N54" s="209">
        <f t="shared" si="2"/>
        <v>105373.976662678</v>
      </c>
      <c r="O54" s="214">
        <f t="shared" si="3"/>
        <v>-4.996861534182008E-2</v>
      </c>
      <c r="P54" s="12">
        <f t="shared" si="4"/>
        <v>0.709435946081859</v>
      </c>
      <c r="Q54" s="63">
        <f t="shared" si="5"/>
        <v>0.34053266925996117</v>
      </c>
    </row>
    <row r="55" spans="2:23" x14ac:dyDescent="0.15">
      <c r="B55" s="182">
        <v>44951</v>
      </c>
      <c r="C55" s="187">
        <v>-3381000</v>
      </c>
      <c r="D55" s="42">
        <v>6694800</v>
      </c>
      <c r="E55" s="188">
        <v>6467732.7999999998</v>
      </c>
      <c r="F55" s="52">
        <v>309396.25684512168</v>
      </c>
      <c r="G55" s="52">
        <v>9781532.8000000007</v>
      </c>
      <c r="I55" s="199" cm="1">
        <f t="array" ref="I55:K55">TRANSPOSE(F55*MMULT($C$5:$E$7,TRANSPOSE(C55:E55)/MMULT(MMULT(C55:E55,$C$5:$E$7),TRANSPOSE(C55:E55))))</f>
        <v>4.5827536719501025E-3</v>
      </c>
      <c r="J55" s="180">
        <v>3.2716964252109473E-2</v>
      </c>
      <c r="K55" s="200">
        <v>1.6366943101756227E-2</v>
      </c>
      <c r="L55" s="208">
        <f t="shared" si="0"/>
        <v>-15494.290164863296</v>
      </c>
      <c r="M55" s="89">
        <f t="shared" si="1"/>
        <v>219033.5322750225</v>
      </c>
      <c r="N55" s="209">
        <f t="shared" si="2"/>
        <v>105857.01473496249</v>
      </c>
      <c r="O55" s="214">
        <f t="shared" si="3"/>
        <v>-5.0079113182741136E-2</v>
      </c>
      <c r="P55" s="12">
        <f t="shared" si="4"/>
        <v>0.70793853328570433</v>
      </c>
      <c r="Q55" s="63">
        <f t="shared" si="5"/>
        <v>0.34214057989703683</v>
      </c>
    </row>
    <row r="56" spans="2:23" x14ac:dyDescent="0.15">
      <c r="B56" s="182">
        <v>44952</v>
      </c>
      <c r="C56" s="187">
        <v>-3294000</v>
      </c>
      <c r="D56" s="42">
        <v>6721400</v>
      </c>
      <c r="E56" s="188">
        <v>6269075.2000000002</v>
      </c>
      <c r="F56" s="52">
        <v>307438.88307911489</v>
      </c>
      <c r="G56" s="52">
        <v>9696475.1999999993</v>
      </c>
      <c r="I56" s="199" cm="1">
        <f t="array" ref="I56:K56">TRANSPOSE(F56*MMULT($C$5:$E$7,TRANSPOSE(C56:E56)/MMULT(MMULT(C56:E56,$C$5:$E$7),TRANSPOSE(C56:E56))))</f>
        <v>4.6091851498163486E-3</v>
      </c>
      <c r="J56" s="180">
        <v>3.2932162955017198E-2</v>
      </c>
      <c r="K56" s="200">
        <v>1.6154104974966225E-2</v>
      </c>
      <c r="L56" s="208">
        <f t="shared" si="0"/>
        <v>-15182.655883495052</v>
      </c>
      <c r="M56" s="89">
        <f t="shared" si="1"/>
        <v>221350.24008585259</v>
      </c>
      <c r="N56" s="209">
        <f t="shared" si="2"/>
        <v>101271.29887675738</v>
      </c>
      <c r="O56" s="214">
        <f t="shared" si="3"/>
        <v>-4.9384306016971892E-2</v>
      </c>
      <c r="P56" s="12">
        <f t="shared" si="4"/>
        <v>0.71998127845426552</v>
      </c>
      <c r="Q56" s="63">
        <f t="shared" si="5"/>
        <v>0.32940302756270651</v>
      </c>
    </row>
    <row r="57" spans="2:23" x14ac:dyDescent="0.15">
      <c r="B57" s="182">
        <v>44953</v>
      </c>
      <c r="C57" s="187">
        <v>-3286200</v>
      </c>
      <c r="D57" s="42">
        <v>6651400</v>
      </c>
      <c r="E57" s="188">
        <v>6261492.7999999998</v>
      </c>
      <c r="F57" s="52">
        <v>305048.80807232263</v>
      </c>
      <c r="G57" s="52">
        <v>9626692.8000000007</v>
      </c>
      <c r="I57" s="199" cm="1">
        <f t="array" ref="I57:K57">TRANSPOSE(F57*MMULT($C$5:$E$7,TRANSPOSE(C57:E57)/MMULT(MMULT(C57:E57,$C$5:$E$7),TRANSPOSE(C57:E57))))</f>
        <v>4.6008432951634695E-3</v>
      </c>
      <c r="J57" s="180">
        <v>3.287613563509835E-2</v>
      </c>
      <c r="K57" s="200">
        <v>1.6209516482330807E-2</v>
      </c>
      <c r="L57" s="208">
        <f t="shared" si="0"/>
        <v>-15119.291236566194</v>
      </c>
      <c r="M57" s="89">
        <f t="shared" si="1"/>
        <v>218672.32856329315</v>
      </c>
      <c r="N57" s="209">
        <f t="shared" si="2"/>
        <v>101495.77074559567</v>
      </c>
      <c r="O57" s="214">
        <f t="shared" si="3"/>
        <v>-4.9563515203054423E-2</v>
      </c>
      <c r="P57" s="12">
        <f t="shared" si="4"/>
        <v>0.71684374033498643</v>
      </c>
      <c r="Q57" s="63">
        <f t="shared" si="5"/>
        <v>0.33271977486806797</v>
      </c>
    </row>
    <row r="58" spans="2:23" x14ac:dyDescent="0.15">
      <c r="B58" s="182">
        <v>44956</v>
      </c>
      <c r="C58" s="187">
        <v>-3335400</v>
      </c>
      <c r="D58" s="42">
        <v>6704600</v>
      </c>
      <c r="E58" s="188">
        <v>6306228.7999999998</v>
      </c>
      <c r="F58" s="52">
        <v>307297.30952766753</v>
      </c>
      <c r="G58" s="52">
        <v>9675428.8000000007</v>
      </c>
      <c r="I58" s="199" cm="1">
        <f t="array" ref="I58:K58">TRANSPOSE(F58*MMULT($C$5:$E$7,TRANSPOSE(C58:E58)/MMULT(MMULT(C58:E58,$C$5:$E$7),TRANSPOSE(C58:E58))))</f>
        <v>4.5457439515447923E-3</v>
      </c>
      <c r="J58" s="180">
        <v>3.2874341681627416E-2</v>
      </c>
      <c r="K58" s="200">
        <v>1.6182392980256411E-2</v>
      </c>
      <c r="L58" s="208">
        <f t="shared" si="0"/>
        <v>-15161.874375982499</v>
      </c>
      <c r="M58" s="89">
        <f t="shared" si="1"/>
        <v>220409.31123863917</v>
      </c>
      <c r="N58" s="209">
        <f t="shared" si="2"/>
        <v>102049.87266501081</v>
      </c>
      <c r="O58" s="214">
        <f t="shared" si="3"/>
        <v>-4.9339430922083614E-2</v>
      </c>
      <c r="P58" s="12">
        <f t="shared" si="4"/>
        <v>0.71725102825475473</v>
      </c>
      <c r="Q58" s="63">
        <f t="shared" si="5"/>
        <v>0.33208840266732875</v>
      </c>
    </row>
    <row r="59" spans="2:23" x14ac:dyDescent="0.15">
      <c r="B59" s="182">
        <v>44957</v>
      </c>
      <c r="C59" s="187">
        <v>-3344400</v>
      </c>
      <c r="D59" s="42">
        <v>6689200</v>
      </c>
      <c r="E59" s="188">
        <v>6252394.3999999994</v>
      </c>
      <c r="F59" s="52">
        <v>305880.89478649152</v>
      </c>
      <c r="G59" s="52">
        <v>9597194.3999999985</v>
      </c>
      <c r="I59" s="199" cm="1">
        <f t="array" ref="I59:K59">TRANSPOSE(F59*MMULT($C$5:$E$7,TRANSPOSE(C59:E59)/MMULT(MMULT(C59:E59,$C$5:$E$7),TRANSPOSE(C59:E59))))</f>
        <v>4.4744071916757115E-3</v>
      </c>
      <c r="J59" s="180">
        <v>3.290258635460673E-2</v>
      </c>
      <c r="K59" s="200">
        <v>1.6114325986072861E-2</v>
      </c>
      <c r="L59" s="208">
        <f t="shared" si="0"/>
        <v>-14964.207411840249</v>
      </c>
      <c r="M59" s="89">
        <f t="shared" si="1"/>
        <v>220091.98064323535</v>
      </c>
      <c r="N59" s="209">
        <f t="shared" si="2"/>
        <v>100753.12155509643</v>
      </c>
      <c r="O59" s="214">
        <f t="shared" si="3"/>
        <v>-4.8921680519750807E-2</v>
      </c>
      <c r="P59" s="12">
        <f t="shared" si="4"/>
        <v>0.7195349052344775</v>
      </c>
      <c r="Q59" s="63">
        <f t="shared" si="5"/>
        <v>0.32938677528527338</v>
      </c>
    </row>
    <row r="60" spans="2:23" x14ac:dyDescent="0.15">
      <c r="B60" s="182">
        <v>44958</v>
      </c>
      <c r="C60" s="187">
        <v>-3330600</v>
      </c>
      <c r="D60" s="42">
        <v>6606600</v>
      </c>
      <c r="E60" s="188">
        <v>6082550.0800000001</v>
      </c>
      <c r="F60" s="52">
        <v>300497.05243072211</v>
      </c>
      <c r="G60" s="52">
        <v>9358550.0800000001</v>
      </c>
      <c r="I60" s="199" cm="1">
        <f t="array" ref="I60:K60">TRANSPOSE(F60*MMULT($C$5:$E$7,TRANSPOSE(C60:E60)/MMULT(MMULT(C60:E60,$C$5:$E$7),TRANSPOSE(C60:E60))))</f>
        <v>4.3293004701662179E-3</v>
      </c>
      <c r="J60" s="180">
        <v>3.2972341993987922E-2</v>
      </c>
      <c r="K60" s="200">
        <v>1.5960599531829441E-2</v>
      </c>
      <c r="L60" s="208">
        <f t="shared" si="0"/>
        <v>-14419.168145935606</v>
      </c>
      <c r="M60" s="89">
        <f t="shared" si="1"/>
        <v>217835.0746174806</v>
      </c>
      <c r="N60" s="209">
        <f t="shared" si="2"/>
        <v>97081.145959177127</v>
      </c>
      <c r="O60" s="214">
        <f t="shared" si="3"/>
        <v>-4.7984391292023948E-2</v>
      </c>
      <c r="P60" s="12">
        <f t="shared" si="4"/>
        <v>0.72491584478254156</v>
      </c>
      <c r="Q60" s="63">
        <f t="shared" si="5"/>
        <v>0.32306854650948241</v>
      </c>
    </row>
    <row r="61" spans="2:23" x14ac:dyDescent="0.15">
      <c r="B61" s="182">
        <v>44959</v>
      </c>
      <c r="C61" s="187">
        <v>-3294600</v>
      </c>
      <c r="D61" s="42">
        <v>6631800</v>
      </c>
      <c r="E61" s="188">
        <v>5933936</v>
      </c>
      <c r="F61" s="52">
        <v>299127.75038906781</v>
      </c>
      <c r="G61" s="52">
        <v>9271136</v>
      </c>
      <c r="I61" s="199" cm="1">
        <f t="array" ref="I61:K61">TRANSPOSE(F61*MMULT($C$5:$E$7,TRANSPOSE(C61:E61)/MMULT(MMULT(C61:E61,$C$5:$E$7),TRANSPOSE(C61:E61))))</f>
        <v>4.2833261077376526E-3</v>
      </c>
      <c r="J61" s="180">
        <v>3.3129969063699555E-2</v>
      </c>
      <c r="K61" s="200">
        <v>1.5761590240774007E-2</v>
      </c>
      <c r="L61" s="208">
        <f t="shared" si="0"/>
        <v>-14111.84619455247</v>
      </c>
      <c r="M61" s="89">
        <f t="shared" si="1"/>
        <v>219711.3288366427</v>
      </c>
      <c r="N61" s="209">
        <f t="shared" si="2"/>
        <v>93528.267746977552</v>
      </c>
      <c r="O61" s="214">
        <f t="shared" si="3"/>
        <v>-4.7176653373675805E-2</v>
      </c>
      <c r="P61" s="12">
        <f t="shared" si="4"/>
        <v>0.73450667332225039</v>
      </c>
      <c r="Q61" s="63">
        <f t="shared" si="5"/>
        <v>0.31266998005142527</v>
      </c>
    </row>
    <row r="62" spans="2:23" x14ac:dyDescent="0.15">
      <c r="B62" s="182">
        <v>44960</v>
      </c>
      <c r="C62" s="187">
        <v>-3353400</v>
      </c>
      <c r="D62" s="42">
        <v>6605200</v>
      </c>
      <c r="E62" s="188">
        <v>6030990</v>
      </c>
      <c r="F62" s="52">
        <v>299532.73375811242</v>
      </c>
      <c r="G62" s="52">
        <v>9282790</v>
      </c>
      <c r="I62" s="199" cm="1">
        <f t="array" ref="I62:K62">TRANSPOSE(F62*MMULT($C$5:$E$7,TRANSPOSE(C62:E62)/MMULT(MMULT(C62:E62,$C$5:$E$7),TRANSPOSE(C62:E62))))</f>
        <v>4.2303012853710459E-3</v>
      </c>
      <c r="J62" s="180">
        <v>3.3006961703335329E-2</v>
      </c>
      <c r="K62" s="200">
        <v>1.586821444665058E-2</v>
      </c>
      <c r="L62" s="208">
        <f t="shared" si="0"/>
        <v>-14185.892330363266</v>
      </c>
      <c r="M62" s="89">
        <f t="shared" si="1"/>
        <v>218017.58344287053</v>
      </c>
      <c r="N62" s="209">
        <f t="shared" si="2"/>
        <v>95701.042645605179</v>
      </c>
      <c r="O62" s="214">
        <f t="shared" si="3"/>
        <v>-4.7360073646638835E-2</v>
      </c>
      <c r="P62" s="12">
        <f t="shared" si="4"/>
        <v>0.72785895787580457</v>
      </c>
      <c r="Q62" s="63">
        <f t="shared" si="5"/>
        <v>0.31950111577083434</v>
      </c>
    </row>
    <row r="63" spans="2:23" x14ac:dyDescent="0.15">
      <c r="B63" s="182">
        <v>44963</v>
      </c>
      <c r="C63" s="187">
        <v>-3344400</v>
      </c>
      <c r="D63" s="42">
        <v>6536600</v>
      </c>
      <c r="E63" s="188">
        <v>6001419.2000000002</v>
      </c>
      <c r="F63" s="52">
        <v>296838.05125048617</v>
      </c>
      <c r="G63" s="52">
        <v>9193619.1999999993</v>
      </c>
      <c r="I63" s="199" cm="1">
        <f t="array" ref="I63:K63">TRANSPOSE(F63*MMULT($C$5:$E$7,TRANSPOSE(C63:E63)/MMULT(MMULT(C63:E63,$C$5:$E$7),TRANSPOSE(C63:E63))))</f>
        <v>4.201670969234547E-3</v>
      </c>
      <c r="J63" s="180">
        <v>3.2970888190506135E-2</v>
      </c>
      <c r="K63" s="200">
        <v>1.5891676404463085E-2</v>
      </c>
      <c r="L63" s="208">
        <f t="shared" si="0"/>
        <v>-14052.068389508018</v>
      </c>
      <c r="M63" s="89">
        <f t="shared" si="1"/>
        <v>215517.50774606242</v>
      </c>
      <c r="N63" s="209">
        <f t="shared" si="2"/>
        <v>95372.611893931724</v>
      </c>
      <c r="O63" s="214">
        <f t="shared" si="3"/>
        <v>-4.7339174780022426E-2</v>
      </c>
      <c r="P63" s="12">
        <f t="shared" si="4"/>
        <v>0.72604407298240348</v>
      </c>
      <c r="Q63" s="63">
        <f t="shared" si="5"/>
        <v>0.32129510179761872</v>
      </c>
    </row>
    <row r="64" spans="2:23" x14ac:dyDescent="0.15">
      <c r="B64" s="182">
        <v>44964</v>
      </c>
      <c r="C64" s="187">
        <v>-3301200</v>
      </c>
      <c r="D64" s="42">
        <v>6573000</v>
      </c>
      <c r="E64" s="188">
        <v>6012792.3199999994</v>
      </c>
      <c r="F64" s="52">
        <v>298403.88908999751</v>
      </c>
      <c r="G64" s="52">
        <v>9284592.3200000003</v>
      </c>
      <c r="I64" s="199" cm="1">
        <f t="array" ref="I64:K64">TRANSPOSE(F64*MMULT($C$5:$E$7,TRANSPOSE(C64:E64)/MMULT(MMULT(C64:E64,$C$5:$E$7),TRANSPOSE(C64:E64))))</f>
        <v>4.3222405458442446E-3</v>
      </c>
      <c r="J64" s="180">
        <v>3.3008801901658488E-2</v>
      </c>
      <c r="K64" s="200">
        <v>1.5916999887389632E-2</v>
      </c>
      <c r="L64" s="208">
        <f t="shared" si="0"/>
        <v>-14268.58048994102</v>
      </c>
      <c r="M64" s="89">
        <f t="shared" si="1"/>
        <v>216966.85489960125</v>
      </c>
      <c r="N64" s="209">
        <f t="shared" si="2"/>
        <v>95705.614680337225</v>
      </c>
      <c r="O64" s="214">
        <f t="shared" si="3"/>
        <v>-4.7816335549291947E-2</v>
      </c>
      <c r="P64" s="12">
        <f t="shared" si="4"/>
        <v>0.72709124388846302</v>
      </c>
      <c r="Q64" s="63">
        <f t="shared" si="5"/>
        <v>0.32072509166082874</v>
      </c>
    </row>
    <row r="65" spans="2:17" x14ac:dyDescent="0.15">
      <c r="B65" s="182">
        <v>44965</v>
      </c>
      <c r="C65" s="187">
        <v>-3311400</v>
      </c>
      <c r="D65" s="42">
        <v>6619200</v>
      </c>
      <c r="E65" s="188">
        <v>6090132.4799999995</v>
      </c>
      <c r="F65" s="52">
        <v>301117.30078668502</v>
      </c>
      <c r="G65" s="52">
        <v>9397932.4800000004</v>
      </c>
      <c r="I65" s="199" cm="1">
        <f t="array" ref="I65:K65">TRANSPOSE(F65*MMULT($C$5:$E$7,TRANSPOSE(C65:E65)/MMULT(MMULT(C65:E65,$C$5:$E$7),TRANSPOSE(C65:E65))))</f>
        <v>4.383274932745383E-3</v>
      </c>
      <c r="J65" s="180">
        <v>3.2983412951894026E-2</v>
      </c>
      <c r="K65" s="200">
        <v>1.5978021940797112E-2</v>
      </c>
      <c r="L65" s="208">
        <f t="shared" si="0"/>
        <v>-14514.776612293061</v>
      </c>
      <c r="M65" s="89">
        <f t="shared" si="1"/>
        <v>218323.80701117695</v>
      </c>
      <c r="N65" s="209">
        <f t="shared" si="2"/>
        <v>97308.270387801123</v>
      </c>
      <c r="O65" s="214">
        <f t="shared" si="3"/>
        <v>-4.8203064302092348E-2</v>
      </c>
      <c r="P65" s="12">
        <f t="shared" si="4"/>
        <v>0.72504570956499126</v>
      </c>
      <c r="Q65" s="63">
        <f t="shared" si="5"/>
        <v>0.32315735473710105</v>
      </c>
    </row>
    <row r="66" spans="2:17" x14ac:dyDescent="0.15">
      <c r="B66" s="182">
        <v>44966</v>
      </c>
      <c r="C66" s="187">
        <v>-3270000</v>
      </c>
      <c r="D66" s="42">
        <v>6655600</v>
      </c>
      <c r="E66" s="188">
        <v>6072692.7999999998</v>
      </c>
      <c r="F66" s="52">
        <v>302223.78678178246</v>
      </c>
      <c r="G66" s="52">
        <v>9458292.8000000007</v>
      </c>
      <c r="I66" s="199" cm="1">
        <f t="array" ref="I66:K66">TRANSPOSE(F66*MMULT($C$5:$E$7,TRANSPOSE(C66:E66)/MMULT(MMULT(C66:E66,$C$5:$E$7),TRANSPOSE(C66:E66))))</f>
        <v>4.4713576612652253E-3</v>
      </c>
      <c r="J66" s="180">
        <v>3.3043320033664808E-2</v>
      </c>
      <c r="K66" s="200">
        <v>1.5960301090491558E-2</v>
      </c>
      <c r="L66" s="208">
        <f t="shared" si="0"/>
        <v>-14621.339552337287</v>
      </c>
      <c r="M66" s="89">
        <f t="shared" si="1"/>
        <v>219923.1208160595</v>
      </c>
      <c r="N66" s="209">
        <f t="shared" si="2"/>
        <v>96922.005518060236</v>
      </c>
      <c r="O66" s="214">
        <f t="shared" si="3"/>
        <v>-4.837918189045283E-2</v>
      </c>
      <c r="P66" s="12">
        <f t="shared" si="4"/>
        <v>0.72768302971087018</v>
      </c>
      <c r="Q66" s="63">
        <f t="shared" si="5"/>
        <v>0.32069615217958264</v>
      </c>
    </row>
    <row r="67" spans="2:17" x14ac:dyDescent="0.15">
      <c r="B67" s="182">
        <v>44967</v>
      </c>
      <c r="C67" s="187">
        <v>-3284400</v>
      </c>
      <c r="D67" s="42">
        <v>6589800</v>
      </c>
      <c r="E67" s="188">
        <v>6048428.8000000007</v>
      </c>
      <c r="F67" s="52">
        <v>299599.7536881878</v>
      </c>
      <c r="G67" s="52">
        <v>9353828.8000000007</v>
      </c>
      <c r="I67" s="199" cm="1">
        <f t="array" ref="I67:K67">TRANSPOSE(F67*MMULT($C$5:$E$7,TRANSPOSE(C67:E67)/MMULT(MMULT(C67:E67,$C$5:$E$7),TRANSPOSE(C67:E67))))</f>
        <v>4.3978468729459199E-3</v>
      </c>
      <c r="J67" s="180">
        <v>3.2999421555027289E-2</v>
      </c>
      <c r="K67" s="200">
        <v>1.5968519592124909E-2</v>
      </c>
      <c r="L67" s="208">
        <f t="shared" si="0"/>
        <v>-14444.288269503579</v>
      </c>
      <c r="M67" s="89">
        <f t="shared" si="1"/>
        <v>217459.58816331884</v>
      </c>
      <c r="N67" s="209">
        <f t="shared" si="2"/>
        <v>96584.453794372559</v>
      </c>
      <c r="O67" s="214">
        <f t="shared" si="3"/>
        <v>-4.8211949748585753E-2</v>
      </c>
      <c r="P67" s="12">
        <f t="shared" si="4"/>
        <v>0.72583366803980298</v>
      </c>
      <c r="Q67" s="63">
        <f t="shared" si="5"/>
        <v>0.32237828170878285</v>
      </c>
    </row>
    <row r="68" spans="2:17" x14ac:dyDescent="0.15">
      <c r="B68" s="182">
        <v>44970</v>
      </c>
      <c r="C68" s="187">
        <v>-3328800</v>
      </c>
      <c r="D68" s="42">
        <v>6655600</v>
      </c>
      <c r="E68" s="188">
        <v>6097714.3999999994</v>
      </c>
      <c r="F68" s="52">
        <v>302363.22198818589</v>
      </c>
      <c r="G68" s="52">
        <v>9424514.3999999985</v>
      </c>
      <c r="I68" s="199" cm="1">
        <f t="array" ref="I68:K68">TRANSPOSE(F68*MMULT($C$5:$E$7,TRANSPOSE(C68:E68)/MMULT(MMULT(C68:E68,$C$5:$E$7),TRANSPOSE(C68:E68))))</f>
        <v>4.3618503747010814E-3</v>
      </c>
      <c r="J68" s="180">
        <v>3.3005216659551272E-2</v>
      </c>
      <c r="K68" s="200">
        <v>1.5942601299296904E-2</v>
      </c>
      <c r="L68" s="208">
        <f t="shared" si="0"/>
        <v>-14519.72752730496</v>
      </c>
      <c r="M68" s="89">
        <f t="shared" si="1"/>
        <v>219669.51999930944</v>
      </c>
      <c r="N68" s="209">
        <f t="shared" si="2"/>
        <v>97213.429516181437</v>
      </c>
      <c r="O68" s="214">
        <f t="shared" si="3"/>
        <v>-4.802081229268116E-2</v>
      </c>
      <c r="P68" s="12">
        <f t="shared" si="4"/>
        <v>0.72650872865712646</v>
      </c>
      <c r="Q68" s="63">
        <f t="shared" si="5"/>
        <v>0.32151208363555478</v>
      </c>
    </row>
    <row r="69" spans="2:17" x14ac:dyDescent="0.15">
      <c r="B69" s="182">
        <v>44971</v>
      </c>
      <c r="C69" s="187">
        <v>-3339000</v>
      </c>
      <c r="D69" s="42">
        <v>6666800</v>
      </c>
      <c r="E69" s="188">
        <v>6097714.3999999994</v>
      </c>
      <c r="F69" s="52">
        <v>302688.5291130956</v>
      </c>
      <c r="G69" s="52">
        <v>9425514.3999999985</v>
      </c>
      <c r="I69" s="199" cm="1">
        <f t="array" ref="I69:K69">TRANSPOSE(F69*MMULT($C$5:$E$7,TRANSPOSE(C69:E69)/MMULT(MMULT(C69:E69,$C$5:$E$7),TRANSPOSE(C69:E69))))</f>
        <v>4.3423287864871258E-3</v>
      </c>
      <c r="J69" s="180">
        <v>3.3012348274532186E-2</v>
      </c>
      <c r="K69" s="200">
        <v>1.5924137321768454E-2</v>
      </c>
      <c r="L69" s="208">
        <f t="shared" si="0"/>
        <v>-14499.035818080512</v>
      </c>
      <c r="M69" s="89">
        <f t="shared" si="1"/>
        <v>220086.72347665118</v>
      </c>
      <c r="N69" s="209">
        <f t="shared" si="2"/>
        <v>97100.841454524925</v>
      </c>
      <c r="O69" s="214">
        <f t="shared" si="3"/>
        <v>-4.7900843353938717E-2</v>
      </c>
      <c r="P69" s="12">
        <f t="shared" si="4"/>
        <v>0.72710625712023158</v>
      </c>
      <c r="Q69" s="63">
        <f t="shared" si="5"/>
        <v>0.32079458623370716</v>
      </c>
    </row>
    <row r="70" spans="2:17" x14ac:dyDescent="0.15">
      <c r="B70" s="182">
        <v>44972</v>
      </c>
      <c r="C70" s="187">
        <v>-3321000</v>
      </c>
      <c r="D70" s="42">
        <v>6701800</v>
      </c>
      <c r="E70" s="188">
        <v>6118944.8000000007</v>
      </c>
      <c r="F70" s="52">
        <v>304261.34558720211</v>
      </c>
      <c r="G70" s="52">
        <v>9499744.8000000007</v>
      </c>
      <c r="I70" s="199" cm="1">
        <f t="array" ref="I70:K70">TRANSPOSE(F70*MMULT($C$5:$E$7,TRANSPOSE(C70:E70)/MMULT(MMULT(C70:E70,$C$5:$E$7),TRANSPOSE(C70:E70))))</f>
        <v>4.4119425317457432E-3</v>
      </c>
      <c r="J70" s="180">
        <v>3.303176027037958E-2</v>
      </c>
      <c r="K70" s="200">
        <v>1.5940845839155116E-2</v>
      </c>
      <c r="L70" s="208">
        <f t="shared" si="0"/>
        <v>-14652.061147927614</v>
      </c>
      <c r="M70" s="89">
        <f t="shared" si="1"/>
        <v>221372.25098002987</v>
      </c>
      <c r="N70" s="209">
        <f t="shared" si="2"/>
        <v>97541.15575509984</v>
      </c>
      <c r="O70" s="214">
        <f t="shared" si="3"/>
        <v>-4.8156170214951916E-2</v>
      </c>
      <c r="P70" s="12">
        <f t="shared" si="4"/>
        <v>0.72757270744595448</v>
      </c>
      <c r="Q70" s="63">
        <f t="shared" si="5"/>
        <v>0.32058346276899735</v>
      </c>
    </row>
    <row r="71" spans="2:17" x14ac:dyDescent="0.15">
      <c r="B71" s="182">
        <v>44973</v>
      </c>
      <c r="C71" s="187">
        <v>-3237000</v>
      </c>
      <c r="D71" s="42">
        <v>6731200</v>
      </c>
      <c r="E71" s="188">
        <v>6017341.9199999999</v>
      </c>
      <c r="F71" s="52">
        <v>303994.47593149391</v>
      </c>
      <c r="G71" s="52">
        <v>9511541.9199999999</v>
      </c>
      <c r="I71" s="199" cm="1">
        <f t="array" ref="I71:K71">TRANSPOSE(F71*MMULT($C$5:$E$7,TRANSPOSE(C71:E71)/MMULT(MMULT(C71:E71,$C$5:$E$7),TRANSPOSE(C71:E71))))</f>
        <v>4.5172473026362939E-3</v>
      </c>
      <c r="J71" s="180">
        <v>3.3165724679172302E-2</v>
      </c>
      <c r="K71" s="200">
        <v>1.584946987517754E-2</v>
      </c>
      <c r="L71" s="208">
        <f t="shared" si="0"/>
        <v>-14622.329518633684</v>
      </c>
      <c r="M71" s="89">
        <f t="shared" si="1"/>
        <v>223245.12596044459</v>
      </c>
      <c r="N71" s="209">
        <f t="shared" si="2"/>
        <v>95371.679489682982</v>
      </c>
      <c r="O71" s="214">
        <f t="shared" si="3"/>
        <v>-4.8100642203540801E-2</v>
      </c>
      <c r="P71" s="12">
        <f t="shared" si="4"/>
        <v>0.73437231145855941</v>
      </c>
      <c r="Q71" s="63">
        <f t="shared" si="5"/>
        <v>0.3137283307449813</v>
      </c>
    </row>
    <row r="72" spans="2:17" x14ac:dyDescent="0.15">
      <c r="B72" s="182">
        <v>44974</v>
      </c>
      <c r="C72" s="187">
        <v>-3278400</v>
      </c>
      <c r="D72" s="42">
        <v>6729800</v>
      </c>
      <c r="E72" s="188">
        <v>6087857.5999999996</v>
      </c>
      <c r="F72" s="52">
        <v>304881.55760753859</v>
      </c>
      <c r="G72" s="52">
        <v>9539257.5999999996</v>
      </c>
      <c r="I72" s="199" cm="1">
        <f t="array" ref="I72:K72">TRANSPOSE(F72*MMULT($C$5:$E$7,TRANSPOSE(C72:E72)/MMULT(MMULT(C72:E72,$C$5:$E$7),TRANSPOSE(C72:E72))))</f>
        <v>4.4872018071274306E-3</v>
      </c>
      <c r="J72" s="180">
        <v>3.3094669571549773E-2</v>
      </c>
      <c r="K72" s="200">
        <v>1.5912312523441666E-2</v>
      </c>
      <c r="L72" s="208">
        <f t="shared" si="0"/>
        <v>-14710.842404486568</v>
      </c>
      <c r="M72" s="89">
        <f t="shared" si="1"/>
        <v>222720.50728261567</v>
      </c>
      <c r="N72" s="209">
        <f t="shared" si="2"/>
        <v>96871.892729409519</v>
      </c>
      <c r="O72" s="214">
        <f t="shared" si="3"/>
        <v>-4.8251007768148529E-2</v>
      </c>
      <c r="P72" s="12">
        <f t="shared" si="4"/>
        <v>0.73051485642603076</v>
      </c>
      <c r="Q72" s="63">
        <f t="shared" si="5"/>
        <v>0.31773615134211791</v>
      </c>
    </row>
    <row r="73" spans="2:17" x14ac:dyDescent="0.15">
      <c r="B73" s="182">
        <v>44978</v>
      </c>
      <c r="C73" s="187">
        <v>-3288600</v>
      </c>
      <c r="D73" s="42">
        <v>6755000</v>
      </c>
      <c r="E73" s="188">
        <v>6121220</v>
      </c>
      <c r="F73" s="52">
        <v>306200.74809175549</v>
      </c>
      <c r="G73" s="52">
        <v>9587620</v>
      </c>
      <c r="I73" s="199" cm="1">
        <f t="array" ref="I73:K73">TRANSPOSE(F73*MMULT($C$5:$E$7,TRANSPOSE(C73:E73)/MMULT(MMULT(C73:E73,$C$5:$E$7),TRANSPOSE(C73:E73))))</f>
        <v>4.5011044348968327E-3</v>
      </c>
      <c r="J73" s="180">
        <v>3.3086552099784575E-2</v>
      </c>
      <c r="K73" s="200">
        <v>1.5928756147028277E-2</v>
      </c>
      <c r="L73" s="208">
        <f t="shared" si="0"/>
        <v>-14802.332044601724</v>
      </c>
      <c r="M73" s="89">
        <f t="shared" si="1"/>
        <v>223499.65943404479</v>
      </c>
      <c r="N73" s="209">
        <f t="shared" si="2"/>
        <v>97503.420702312433</v>
      </c>
      <c r="O73" s="214">
        <f t="shared" si="3"/>
        <v>-4.8341919922958804E-2</v>
      </c>
      <c r="P73" s="12">
        <f t="shared" si="4"/>
        <v>0.72991219266084661</v>
      </c>
      <c r="Q73" s="63">
        <f t="shared" si="5"/>
        <v>0.31842972726211222</v>
      </c>
    </row>
    <row r="74" spans="2:17" x14ac:dyDescent="0.15">
      <c r="B74" s="182">
        <v>44979</v>
      </c>
      <c r="C74" s="187">
        <v>-3310800</v>
      </c>
      <c r="D74" s="42">
        <v>6795600</v>
      </c>
      <c r="E74" s="188">
        <v>6150791.2000000002</v>
      </c>
      <c r="F74" s="52">
        <v>307915.22773693246</v>
      </c>
      <c r="G74" s="52">
        <v>9635591.1999999993</v>
      </c>
      <c r="I74" s="199" cm="1">
        <f t="array" ref="I74:K74">TRANSPOSE(F74*MMULT($C$5:$E$7,TRANSPOSE(C74:E74)/MMULT(MMULT(C74:E74,$C$5:$E$7),TRANSPOSE(C74:E74))))</f>
        <v>4.4894288978934516E-3</v>
      </c>
      <c r="J74" s="180">
        <v>3.3091783332633559E-2</v>
      </c>
      <c r="K74" s="200">
        <v>1.5916701271997909E-2</v>
      </c>
      <c r="L74" s="208">
        <f t="shared" si="0"/>
        <v>-14863.60119514564</v>
      </c>
      <c r="M74" s="89">
        <f t="shared" si="1"/>
        <v>224878.52281524462</v>
      </c>
      <c r="N74" s="209">
        <f t="shared" si="2"/>
        <v>97900.306116833541</v>
      </c>
      <c r="O74" s="214">
        <f t="shared" si="3"/>
        <v>-4.8271731490474923E-2</v>
      </c>
      <c r="P74" s="12">
        <f t="shared" si="4"/>
        <v>0.7303260850982326</v>
      </c>
      <c r="Q74" s="63">
        <f t="shared" si="5"/>
        <v>0.31794564639224249</v>
      </c>
    </row>
    <row r="75" spans="2:17" x14ac:dyDescent="0.15">
      <c r="B75" s="182">
        <v>44980</v>
      </c>
      <c r="C75" s="187">
        <v>-3259800</v>
      </c>
      <c r="D75" s="42">
        <v>6787200</v>
      </c>
      <c r="E75" s="188">
        <v>6104538.4000000004</v>
      </c>
      <c r="F75" s="52">
        <v>307131.89032444172</v>
      </c>
      <c r="G75" s="52">
        <v>9631938.4000000004</v>
      </c>
      <c r="I75" s="199" cm="1">
        <f t="array" ref="I75:K75">TRANSPOSE(F75*MMULT($C$5:$E$7,TRANSPOSE(C75:E75)/MMULT(MMULT(C75:E75,$C$5:$E$7),TRANSPOSE(C75:E75))))</f>
        <v>4.5589369437239475E-3</v>
      </c>
      <c r="J75" s="180">
        <v>3.3136411360520937E-2</v>
      </c>
      <c r="K75" s="200">
        <v>1.5904505046190759E-2</v>
      </c>
      <c r="L75" s="208">
        <f t="shared" si="0"/>
        <v>-14861.222649151325</v>
      </c>
      <c r="M75" s="89">
        <f t="shared" si="1"/>
        <v>224903.4511861277</v>
      </c>
      <c r="N75" s="209">
        <f t="shared" si="2"/>
        <v>97089.661787465273</v>
      </c>
      <c r="O75" s="214">
        <f t="shared" si="3"/>
        <v>-4.83871037730811E-2</v>
      </c>
      <c r="P75" s="12">
        <f t="shared" si="4"/>
        <v>0.73226994093172415</v>
      </c>
      <c r="Q75" s="63">
        <f t="shared" si="5"/>
        <v>0.31611716284135677</v>
      </c>
    </row>
    <row r="76" spans="2:17" x14ac:dyDescent="0.15">
      <c r="B76" s="182">
        <v>44981</v>
      </c>
      <c r="C76" s="187">
        <v>-3249600</v>
      </c>
      <c r="D76" s="42">
        <v>6797000</v>
      </c>
      <c r="E76" s="188">
        <v>6118187.2000000002</v>
      </c>
      <c r="F76" s="52">
        <v>307720.5291572407</v>
      </c>
      <c r="G76" s="52">
        <v>9665587.1999999993</v>
      </c>
      <c r="I76" s="199" cm="1">
        <f t="array" ref="I76:K76">TRANSPOSE(F76*MMULT($C$5:$E$7,TRANSPOSE(C76:E76)/MMULT(MMULT(C76:E76,$C$5:$E$7),TRANSPOSE(C76:E76))))</f>
        <v>4.5959452718121541E-3</v>
      </c>
      <c r="J76" s="180">
        <v>3.3136456250898505E-2</v>
      </c>
      <c r="K76" s="200">
        <v>1.5924164558934108E-2</v>
      </c>
      <c r="L76" s="208">
        <f t="shared" si="0"/>
        <v>-14934.983755280777</v>
      </c>
      <c r="M76" s="89">
        <f t="shared" si="1"/>
        <v>225228.49313735715</v>
      </c>
      <c r="N76" s="209">
        <f t="shared" si="2"/>
        <v>97427.019775164314</v>
      </c>
      <c r="O76" s="214">
        <f t="shared" si="3"/>
        <v>-4.8534245655249143E-2</v>
      </c>
      <c r="P76" s="12">
        <f t="shared" si="4"/>
        <v>0.73192547066714775</v>
      </c>
      <c r="Q76" s="63">
        <f t="shared" si="5"/>
        <v>0.31660877498810142</v>
      </c>
    </row>
    <row r="77" spans="2:17" x14ac:dyDescent="0.15">
      <c r="B77" s="182">
        <v>44984</v>
      </c>
      <c r="C77" s="187">
        <v>-3259200</v>
      </c>
      <c r="D77" s="42">
        <v>6827800</v>
      </c>
      <c r="E77" s="188">
        <v>6094681.6000000006</v>
      </c>
      <c r="F77" s="52">
        <v>308324.30600851221</v>
      </c>
      <c r="G77" s="52">
        <v>9663281.6000000015</v>
      </c>
      <c r="I77" s="199" cm="1">
        <f t="array" ref="I77:K77">TRANSPOSE(F77*MMULT($C$5:$E$7,TRANSPOSE(C77:E77)/MMULT(MMULT(C77:E77,$C$5:$E$7),TRANSPOSE(C77:E77))))</f>
        <v>4.5626361485615304E-3</v>
      </c>
      <c r="J77" s="180">
        <v>3.3179667910298492E-2</v>
      </c>
      <c r="K77" s="200">
        <v>1.5858205486233744E-2</v>
      </c>
      <c r="L77" s="208">
        <f t="shared" ref="L77:L140" si="6">C77*I77</f>
        <v>-14870.54373539174</v>
      </c>
      <c r="M77" s="89">
        <f t="shared" ref="M77:M140" si="7">D77*J77</f>
        <v>226544.13655793606</v>
      </c>
      <c r="N77" s="209">
        <f t="shared" ref="N77:N140" si="8">E77*K77</f>
        <v>96650.713185967863</v>
      </c>
      <c r="O77" s="214">
        <f t="shared" ref="O77:O140" si="9">L77/F77</f>
        <v>-4.8230202567880569E-2</v>
      </c>
      <c r="P77" s="12">
        <f t="shared" ref="P77:P140" si="10">M77/F77</f>
        <v>0.73475925232985562</v>
      </c>
      <c r="Q77" s="63">
        <f t="shared" ref="Q77:Q140" si="11">N77/F77</f>
        <v>0.31347095023802479</v>
      </c>
    </row>
    <row r="78" spans="2:17" x14ac:dyDescent="0.15">
      <c r="B78" s="182">
        <v>44985</v>
      </c>
      <c r="C78" s="187">
        <v>-3182400</v>
      </c>
      <c r="D78" s="42">
        <v>6874000</v>
      </c>
      <c r="E78" s="188">
        <v>6011275.6000000006</v>
      </c>
      <c r="F78" s="52">
        <v>308895.6281987023</v>
      </c>
      <c r="G78" s="52">
        <v>9702875.6000000015</v>
      </c>
      <c r="I78" s="199" cm="1">
        <f t="array" ref="I78:K78">TRANSPOSE(F78*MMULT($C$5:$E$7,TRANSPOSE(C78:E78)/MMULT(MMULT(C78:E78,$C$5:$E$7),TRANSPOSE(C78:E78))))</f>
        <v>4.670611410779321E-3</v>
      </c>
      <c r="J78" s="180">
        <v>3.3306559067775299E-2</v>
      </c>
      <c r="K78" s="200">
        <v>1.577204261279902E-2</v>
      </c>
      <c r="L78" s="208">
        <f t="shared" si="6"/>
        <v>-14863.753753664112</v>
      </c>
      <c r="M78" s="89">
        <f t="shared" si="7"/>
        <v>228949.28703188739</v>
      </c>
      <c r="N78" s="209">
        <f t="shared" si="8"/>
        <v>94810.094920479009</v>
      </c>
      <c r="O78" s="214">
        <f t="shared" si="9"/>
        <v>-4.8119016252644253E-2</v>
      </c>
      <c r="P78" s="12">
        <f t="shared" si="10"/>
        <v>0.74118655665988231</v>
      </c>
      <c r="Q78" s="63">
        <f t="shared" si="11"/>
        <v>0.30693245959276194</v>
      </c>
    </row>
    <row r="79" spans="2:17" x14ac:dyDescent="0.15">
      <c r="B79" s="182">
        <v>44986</v>
      </c>
      <c r="C79" s="187">
        <v>-3168000</v>
      </c>
      <c r="D79" s="42">
        <v>6825000</v>
      </c>
      <c r="E79" s="188">
        <v>5959716</v>
      </c>
      <c r="F79" s="52">
        <v>306517.85503480234</v>
      </c>
      <c r="G79" s="52">
        <v>9616716</v>
      </c>
      <c r="I79" s="199" cm="1">
        <f t="array" ref="I79:K79">TRANSPOSE(F79*MMULT($C$5:$E$7,TRANSPOSE(C79:E79)/MMULT(MMULT(C79:E79,$C$5:$E$7),TRANSPOSE(C79:E79))))</f>
        <v>4.6447375800664692E-3</v>
      </c>
      <c r="J79" s="180">
        <v>3.3311522484157308E-2</v>
      </c>
      <c r="K79" s="200">
        <v>1.575263699378953E-2</v>
      </c>
      <c r="L79" s="208">
        <f t="shared" si="6"/>
        <v>-14714.528653650574</v>
      </c>
      <c r="M79" s="89">
        <f t="shared" si="7"/>
        <v>227351.14095437364</v>
      </c>
      <c r="N79" s="209">
        <f t="shared" si="8"/>
        <v>93881.242734079366</v>
      </c>
      <c r="O79" s="214">
        <f t="shared" si="9"/>
        <v>-4.8005453554997218E-2</v>
      </c>
      <c r="P79" s="12">
        <f t="shared" si="10"/>
        <v>0.74172234086839728</v>
      </c>
      <c r="Q79" s="63">
        <f t="shared" si="11"/>
        <v>0.30628311268660025</v>
      </c>
    </row>
    <row r="80" spans="2:17" x14ac:dyDescent="0.15">
      <c r="B80" s="182">
        <v>44987</v>
      </c>
      <c r="C80" s="187">
        <v>-3232200</v>
      </c>
      <c r="D80" s="42">
        <v>6865600</v>
      </c>
      <c r="E80" s="188">
        <v>6051462.4000000004</v>
      </c>
      <c r="F80" s="52">
        <v>309019.59252352483</v>
      </c>
      <c r="G80" s="52">
        <v>9684862.4000000004</v>
      </c>
      <c r="I80" s="199" cm="1">
        <f t="array" ref="I80:K80">TRANSPOSE(F80*MMULT($C$5:$E$7,TRANSPOSE(C80:E80)/MMULT(MMULT(C80:E80,$C$5:$E$7),TRANSPOSE(C80:E80))))</f>
        <v>4.5942968427414082E-3</v>
      </c>
      <c r="J80" s="180">
        <v>3.325403734908941E-2</v>
      </c>
      <c r="K80" s="200">
        <v>1.5791283765511834E-2</v>
      </c>
      <c r="L80" s="208">
        <f t="shared" si="6"/>
        <v>-14849.68625510878</v>
      </c>
      <c r="M80" s="89">
        <f t="shared" si="7"/>
        <v>228308.91882390826</v>
      </c>
      <c r="N80" s="209">
        <f t="shared" si="8"/>
        <v>95560.359954725282</v>
      </c>
      <c r="O80" s="214">
        <f t="shared" si="9"/>
        <v>-4.805419013675747E-2</v>
      </c>
      <c r="P80" s="12">
        <f t="shared" si="10"/>
        <v>0.73881696936911112</v>
      </c>
      <c r="Q80" s="63">
        <f t="shared" si="11"/>
        <v>0.30923722076764609</v>
      </c>
    </row>
    <row r="81" spans="2:17" x14ac:dyDescent="0.15">
      <c r="B81" s="182">
        <v>44988</v>
      </c>
      <c r="C81" s="187">
        <v>-3226800</v>
      </c>
      <c r="D81" s="42">
        <v>6865600</v>
      </c>
      <c r="E81" s="188">
        <v>6016583.2000000002</v>
      </c>
      <c r="F81" s="52">
        <v>308494.32527454774</v>
      </c>
      <c r="G81" s="52">
        <v>9655383.1999999993</v>
      </c>
      <c r="I81" s="199" cm="1">
        <f t="array" ref="I81:K81">TRANSPOSE(F81*MMULT($C$5:$E$7,TRANSPOSE(C81:E81)/MMULT(MMULT(C81:E81,$C$5:$E$7),TRANSPOSE(C81:E81))))</f>
        <v>4.5757551409245905E-3</v>
      </c>
      <c r="J81" s="180">
        <v>3.3283694697719253E-2</v>
      </c>
      <c r="K81" s="200">
        <v>1.5747615298766563E-2</v>
      </c>
      <c r="L81" s="208">
        <f t="shared" si="6"/>
        <v>-14765.046688735469</v>
      </c>
      <c r="M81" s="89">
        <f t="shared" si="7"/>
        <v>228512.5343166613</v>
      </c>
      <c r="N81" s="209">
        <f t="shared" si="8"/>
        <v>94746.837646621891</v>
      </c>
      <c r="O81" s="214">
        <f t="shared" si="9"/>
        <v>-4.786164761894781E-2</v>
      </c>
      <c r="P81" s="12">
        <f t="shared" si="10"/>
        <v>0.74073496850645204</v>
      </c>
      <c r="Q81" s="63">
        <f t="shared" si="11"/>
        <v>0.30712667911249569</v>
      </c>
    </row>
    <row r="82" spans="2:17" x14ac:dyDescent="0.15">
      <c r="B82" s="182">
        <v>44991</v>
      </c>
      <c r="C82" s="187">
        <v>-3150000</v>
      </c>
      <c r="D82" s="42">
        <v>6928600</v>
      </c>
      <c r="E82" s="188">
        <v>6006726.4000000004</v>
      </c>
      <c r="F82" s="52">
        <v>310796.64840594423</v>
      </c>
      <c r="G82" s="52">
        <v>9785326.4000000004</v>
      </c>
      <c r="I82" s="199" cm="1">
        <f t="array" ref="I82:K82">TRANSPOSE(F82*MMULT($C$5:$E$7,TRANSPOSE(C82:E82)/MMULT(MMULT(C82:E82,$C$5:$E$7),TRANSPOSE(C82:E82))))</f>
        <v>4.7509818707921637E-3</v>
      </c>
      <c r="J82" s="180">
        <v>3.3363053853641182E-2</v>
      </c>
      <c r="K82" s="200">
        <v>1.5749508146167809E-2</v>
      </c>
      <c r="L82" s="208">
        <f t="shared" si="6"/>
        <v>-14965.592892995315</v>
      </c>
      <c r="M82" s="89">
        <f t="shared" si="7"/>
        <v>231159.2549303383</v>
      </c>
      <c r="N82" s="209">
        <f t="shared" si="8"/>
        <v>94602.98636860124</v>
      </c>
      <c r="O82" s="214">
        <f t="shared" si="9"/>
        <v>-4.8152362548801175E-2</v>
      </c>
      <c r="P82" s="12">
        <f t="shared" si="10"/>
        <v>0.74376366706635688</v>
      </c>
      <c r="Q82" s="63">
        <f t="shared" si="11"/>
        <v>0.30438869548244424</v>
      </c>
    </row>
    <row r="83" spans="2:17" x14ac:dyDescent="0.15">
      <c r="B83" s="182">
        <v>44992</v>
      </c>
      <c r="C83" s="187">
        <v>-3155400</v>
      </c>
      <c r="D83" s="42">
        <v>6876800</v>
      </c>
      <c r="E83" s="188">
        <v>5997627.5999999996</v>
      </c>
      <c r="F83" s="52">
        <v>308900.39726070681</v>
      </c>
      <c r="G83" s="52">
        <v>9719027.5999999996</v>
      </c>
      <c r="I83" s="199" cm="1">
        <f t="array" ref="I83:K83">TRANSPOSE(F83*MMULT($C$5:$E$7,TRANSPOSE(C83:E83)/MMULT(MMULT(C83:E83,$C$5:$E$7),TRANSPOSE(C83:E83))))</f>
        <v>4.7185738523032377E-3</v>
      </c>
      <c r="J83" s="180">
        <v>3.3326774464592743E-2</v>
      </c>
      <c r="K83" s="200">
        <v>1.5774207547689861E-2</v>
      </c>
      <c r="L83" s="208">
        <f t="shared" si="6"/>
        <v>-14888.987933557637</v>
      </c>
      <c r="M83" s="89">
        <f t="shared" si="7"/>
        <v>229181.56263811138</v>
      </c>
      <c r="N83" s="209">
        <f t="shared" si="8"/>
        <v>94607.822556153013</v>
      </c>
      <c r="O83" s="214">
        <f t="shared" si="9"/>
        <v>-4.8199963695713791E-2</v>
      </c>
      <c r="P83" s="12">
        <f t="shared" si="10"/>
        <v>0.74192705697521633</v>
      </c>
      <c r="Q83" s="63">
        <f t="shared" si="11"/>
        <v>0.30627290672049728</v>
      </c>
    </row>
    <row r="84" spans="2:17" x14ac:dyDescent="0.15">
      <c r="B84" s="182">
        <v>44993</v>
      </c>
      <c r="C84" s="187">
        <v>-3159600</v>
      </c>
      <c r="D84" s="42">
        <v>6921600</v>
      </c>
      <c r="E84" s="188">
        <v>5959716</v>
      </c>
      <c r="F84" s="52">
        <v>309778.89517500339</v>
      </c>
      <c r="G84" s="52">
        <v>9721716</v>
      </c>
      <c r="I84" s="199" cm="1">
        <f t="array" ref="I84:K84">TRANSPOSE(F84*MMULT($C$5:$E$7,TRANSPOSE(C84:E84)/MMULT(MMULT(C84:E84,$C$5:$E$7),TRANSPOSE(C84:E84))))</f>
        <v>4.6878909539428432E-3</v>
      </c>
      <c r="J84" s="180">
        <v>3.339285340446102E-2</v>
      </c>
      <c r="K84" s="200">
        <v>1.568175082650982E-2</v>
      </c>
      <c r="L84" s="208">
        <f t="shared" si="6"/>
        <v>-14811.860258077808</v>
      </c>
      <c r="M84" s="89">
        <f t="shared" si="7"/>
        <v>231131.97412431741</v>
      </c>
      <c r="N84" s="209">
        <f t="shared" si="8"/>
        <v>93458.781308763806</v>
      </c>
      <c r="O84" s="214">
        <f t="shared" si="9"/>
        <v>-4.7814297516007812E-2</v>
      </c>
      <c r="P84" s="12">
        <f t="shared" si="10"/>
        <v>0.74611917636849989</v>
      </c>
      <c r="Q84" s="63">
        <f t="shared" si="11"/>
        <v>0.30169512114750791</v>
      </c>
    </row>
    <row r="85" spans="2:17" x14ac:dyDescent="0.15">
      <c r="B85" s="182">
        <v>44994</v>
      </c>
      <c r="C85" s="187">
        <v>-3169800</v>
      </c>
      <c r="D85" s="42">
        <v>6879600</v>
      </c>
      <c r="E85" s="188">
        <v>5725421.5999999996</v>
      </c>
      <c r="F85" s="52">
        <v>304688.26558983215</v>
      </c>
      <c r="G85" s="52">
        <v>9435221.5999999996</v>
      </c>
      <c r="I85" s="199" cm="1">
        <f t="array" ref="I85:K85">TRANSPOSE(F85*MMULT($C$5:$E$7,TRANSPOSE(C85:E85)/MMULT(MMULT(C85:E85,$C$5:$E$7),TRANSPOSE(C85:E85))))</f>
        <v>4.4481592837680014E-3</v>
      </c>
      <c r="J85" s="180">
        <v>3.35434608010148E-2</v>
      </c>
      <c r="K85" s="200">
        <v>1.5373967911962775E-2</v>
      </c>
      <c r="L85" s="208">
        <f t="shared" si="6"/>
        <v>-14099.775297687811</v>
      </c>
      <c r="M85" s="89">
        <f t="shared" si="7"/>
        <v>230765.59292666143</v>
      </c>
      <c r="N85" s="209">
        <f t="shared" si="8"/>
        <v>88022.447960858568</v>
      </c>
      <c r="O85" s="214">
        <f t="shared" si="9"/>
        <v>-4.6276069314296356E-2</v>
      </c>
      <c r="P85" s="12">
        <f t="shared" si="10"/>
        <v>0.75738260703914151</v>
      </c>
      <c r="Q85" s="63">
        <f t="shared" si="11"/>
        <v>0.28889346227515494</v>
      </c>
    </row>
    <row r="86" spans="2:17" x14ac:dyDescent="0.15">
      <c r="B86" s="182">
        <v>44995</v>
      </c>
      <c r="C86" s="187">
        <v>-3163800</v>
      </c>
      <c r="D86" s="42">
        <v>6692000</v>
      </c>
      <c r="E86" s="188">
        <v>5657939.1999999993</v>
      </c>
      <c r="F86" s="52">
        <v>297391.38221805473</v>
      </c>
      <c r="G86" s="52">
        <v>9186139.1999999993</v>
      </c>
      <c r="I86" s="199" cm="1">
        <f t="array" ref="I86:K86">TRANSPOSE(F86*MMULT($C$5:$E$7,TRANSPOSE(C86:E86)/MMULT(MMULT(C86:E86,$C$5:$E$7),TRANSPOSE(C86:E86))))</f>
        <v>4.3460182403689063E-3</v>
      </c>
      <c r="J86" s="180">
        <v>3.3447829827732332E-2</v>
      </c>
      <c r="K86" s="200">
        <v>1.5431137457212179E-2</v>
      </c>
      <c r="L86" s="208">
        <f t="shared" si="6"/>
        <v>-13749.932508879147</v>
      </c>
      <c r="M86" s="89">
        <f t="shared" si="7"/>
        <v>223832.87720718476</v>
      </c>
      <c r="N86" s="209">
        <f t="shared" si="8"/>
        <v>87308.437519749103</v>
      </c>
      <c r="O86" s="214">
        <f t="shared" si="9"/>
        <v>-4.6235141066721816E-2</v>
      </c>
      <c r="P86" s="12">
        <f t="shared" si="10"/>
        <v>0.75265421458334303</v>
      </c>
      <c r="Q86" s="63">
        <f t="shared" si="11"/>
        <v>0.29358092648337869</v>
      </c>
    </row>
    <row r="87" spans="2:17" x14ac:dyDescent="0.15">
      <c r="B87" s="182">
        <v>44998</v>
      </c>
      <c r="C87" s="187">
        <v>-3202800</v>
      </c>
      <c r="D87" s="42">
        <v>6402200</v>
      </c>
      <c r="E87" s="188">
        <v>5665521.2800000003</v>
      </c>
      <c r="F87" s="52">
        <v>287688.54812140903</v>
      </c>
      <c r="G87" s="52">
        <v>8864921.2800000012</v>
      </c>
      <c r="I87" s="199" cm="1">
        <f t="array" ref="I87:K87">TRANSPOSE(F87*MMULT($C$5:$E$7,TRANSPOSE(C87:E87)/MMULT(MMULT(C87:E87,$C$5:$E$7),TRANSPOSE(C87:E87))))</f>
        <v>4.1707709914595714E-3</v>
      </c>
      <c r="J87" s="180">
        <v>3.3176395693128531E-2</v>
      </c>
      <c r="K87" s="200">
        <v>1.5646357778098099E-2</v>
      </c>
      <c r="L87" s="208">
        <f t="shared" si="6"/>
        <v>-13358.145331446716</v>
      </c>
      <c r="M87" s="89">
        <f t="shared" si="7"/>
        <v>212401.9205065475</v>
      </c>
      <c r="N87" s="209">
        <f t="shared" si="8"/>
        <v>88644.772946308309</v>
      </c>
      <c r="O87" s="214">
        <f t="shared" si="9"/>
        <v>-4.6432662748220943E-2</v>
      </c>
      <c r="P87" s="12">
        <f t="shared" si="10"/>
        <v>0.73830509380203269</v>
      </c>
      <c r="Q87" s="63">
        <f t="shared" si="11"/>
        <v>0.30812756894618842</v>
      </c>
    </row>
    <row r="88" spans="2:17" x14ac:dyDescent="0.15">
      <c r="B88" s="182">
        <v>44999</v>
      </c>
      <c r="C88" s="187">
        <v>-3214800</v>
      </c>
      <c r="D88" s="42">
        <v>6420400</v>
      </c>
      <c r="E88" s="188">
        <v>5676136.4800000004</v>
      </c>
      <c r="F88" s="52">
        <v>288408.44616427412</v>
      </c>
      <c r="G88" s="52">
        <v>8881736.4800000004</v>
      </c>
      <c r="I88" s="199" cm="1">
        <f t="array" ref="I88:K88">TRANSPOSE(F88*MMULT($C$5:$E$7,TRANSPOSE(C88:E88)/MMULT(MMULT(C88:E88,$C$5:$E$7),TRANSPOSE(C88:E88))))</f>
        <v>4.1586877842031871E-3</v>
      </c>
      <c r="J88" s="180">
        <v>3.3180075935317667E-2</v>
      </c>
      <c r="K88" s="200">
        <v>1.5635359796319939E-2</v>
      </c>
      <c r="L88" s="208">
        <f t="shared" si="6"/>
        <v>-13369.349488656406</v>
      </c>
      <c r="M88" s="89">
        <f t="shared" si="7"/>
        <v>213029.35953511356</v>
      </c>
      <c r="N88" s="209">
        <f t="shared" si="8"/>
        <v>88748.436117816978</v>
      </c>
      <c r="O88" s="214">
        <f t="shared" si="9"/>
        <v>-4.635561013022961E-2</v>
      </c>
      <c r="P88" s="12">
        <f t="shared" si="10"/>
        <v>0.73863772843106856</v>
      </c>
      <c r="Q88" s="63">
        <f t="shared" si="11"/>
        <v>0.30771788169916109</v>
      </c>
    </row>
    <row r="89" spans="2:17" x14ac:dyDescent="0.15">
      <c r="B89" s="182">
        <v>45000</v>
      </c>
      <c r="C89" s="187">
        <v>-3217200</v>
      </c>
      <c r="D89" s="42">
        <v>6090000</v>
      </c>
      <c r="E89" s="188">
        <v>5722388.7999999998</v>
      </c>
      <c r="F89" s="52">
        <v>278225.98280807788</v>
      </c>
      <c r="G89" s="52">
        <v>8595188.8000000007</v>
      </c>
      <c r="I89" s="199" cm="1">
        <f t="array" ref="I89:K89">TRANSPOSE(F89*MMULT($C$5:$E$7,TRANSPOSE(C89:E89)/MMULT(MMULT(C89:E89,$C$5:$E$7),TRANSPOSE(C89:E89))))</f>
        <v>4.0830995735012549E-3</v>
      </c>
      <c r="J89" s="180">
        <v>3.2817132933935289E-2</v>
      </c>
      <c r="K89" s="200">
        <v>1.5990837810300515E-2</v>
      </c>
      <c r="L89" s="208">
        <f t="shared" si="6"/>
        <v>-13136.147947868238</v>
      </c>
      <c r="M89" s="89">
        <f t="shared" si="7"/>
        <v>199856.33956766591</v>
      </c>
      <c r="N89" s="209">
        <f t="shared" si="8"/>
        <v>91505.791188280185</v>
      </c>
      <c r="O89" s="214">
        <f t="shared" si="9"/>
        <v>-4.7213951102940806E-2</v>
      </c>
      <c r="P89" s="12">
        <f t="shared" si="10"/>
        <v>0.71832377965047256</v>
      </c>
      <c r="Q89" s="63">
        <f t="shared" si="11"/>
        <v>0.32889017145246813</v>
      </c>
    </row>
    <row r="90" spans="2:17" x14ac:dyDescent="0.15">
      <c r="B90" s="182">
        <v>45001</v>
      </c>
      <c r="C90" s="187">
        <v>-3292200</v>
      </c>
      <c r="D90" s="42">
        <v>6312600.0000000009</v>
      </c>
      <c r="E90" s="188">
        <v>5837640.4000000004</v>
      </c>
      <c r="F90" s="52">
        <v>287072.59070171992</v>
      </c>
      <c r="G90" s="52">
        <v>8858040.4000000022</v>
      </c>
      <c r="I90" s="199" cm="1">
        <f t="array" ref="I90:K90">TRANSPOSE(F90*MMULT($C$5:$E$7,TRANSPOSE(C90:E90)/MMULT(MMULT(C90:E90,$C$5:$E$7),TRANSPOSE(C90:E90))))</f>
        <v>4.0938194590587921E-3</v>
      </c>
      <c r="J90" s="180">
        <v>3.2913279035515761E-2</v>
      </c>
      <c r="K90" s="200">
        <v>1.5893733003018912E-2</v>
      </c>
      <c r="L90" s="208">
        <f t="shared" si="6"/>
        <v>-13477.672423113356</v>
      </c>
      <c r="M90" s="89">
        <f t="shared" si="7"/>
        <v>207768.36523959681</v>
      </c>
      <c r="N90" s="209">
        <f t="shared" si="8"/>
        <v>92781.897885236525</v>
      </c>
      <c r="O90" s="214">
        <f t="shared" si="9"/>
        <v>-4.694865640139502E-2</v>
      </c>
      <c r="P90" s="12">
        <f t="shared" si="10"/>
        <v>0.72374852901047793</v>
      </c>
      <c r="Q90" s="63">
        <f t="shared" si="11"/>
        <v>0.32320012739091725</v>
      </c>
    </row>
    <row r="91" spans="2:17" x14ac:dyDescent="0.15">
      <c r="B91" s="182">
        <v>45002</v>
      </c>
      <c r="C91" s="187">
        <v>-3280200</v>
      </c>
      <c r="D91" s="42">
        <v>6157200</v>
      </c>
      <c r="E91" s="188">
        <v>5780772.7999999998</v>
      </c>
      <c r="F91" s="52">
        <v>281108.72944175143</v>
      </c>
      <c r="G91" s="52">
        <v>8657772.8000000007</v>
      </c>
      <c r="I91" s="199" cm="1">
        <f t="array" ref="I91:K91">TRANSPOSE(F91*MMULT($C$5:$E$7,TRANSPOSE(C91:E91)/MMULT(MMULT(C91:E91,$C$5:$E$7),TRANSPOSE(C91:E91))))</f>
        <v>4.0117897559559315E-3</v>
      </c>
      <c r="J91" s="180">
        <v>3.2811408313400951E-2</v>
      </c>
      <c r="K91" s="200">
        <v>1.5956655299091807E-2</v>
      </c>
      <c r="L91" s="208">
        <f t="shared" si="6"/>
        <v>-13159.472757486647</v>
      </c>
      <c r="M91" s="89">
        <f t="shared" si="7"/>
        <v>202026.40326727234</v>
      </c>
      <c r="N91" s="209">
        <f t="shared" si="8"/>
        <v>92241.798931965779</v>
      </c>
      <c r="O91" s="214">
        <f t="shared" si="9"/>
        <v>-4.6812750296370366E-2</v>
      </c>
      <c r="P91" s="12">
        <f t="shared" si="10"/>
        <v>0.71867708864279245</v>
      </c>
      <c r="Q91" s="63">
        <f t="shared" si="11"/>
        <v>0.3281356616535781</v>
      </c>
    </row>
    <row r="92" spans="2:17" x14ac:dyDescent="0.15">
      <c r="B92" s="182">
        <v>45005</v>
      </c>
      <c r="C92" s="187">
        <v>-3269400</v>
      </c>
      <c r="D92" s="42">
        <v>6249600</v>
      </c>
      <c r="E92" s="188">
        <v>5818684.7999999998</v>
      </c>
      <c r="F92" s="52">
        <v>284792.00629247742</v>
      </c>
      <c r="G92" s="52">
        <v>8798884.8000000007</v>
      </c>
      <c r="I92" s="199" cm="1">
        <f t="array" ref="I92:K92">TRANSPOSE(F92*MMULT($C$5:$E$7,TRANSPOSE(C92:E92)/MMULT(MMULT(C92:E92,$C$5:$E$7),TRANSPOSE(C92:E92))))</f>
        <v>4.1078715020947823E-3</v>
      </c>
      <c r="J92" s="180">
        <v>3.2875382073449956E-2</v>
      </c>
      <c r="K92" s="200">
        <v>1.5942484730431399E-2</v>
      </c>
      <c r="L92" s="208">
        <f t="shared" si="6"/>
        <v>-13430.275088948682</v>
      </c>
      <c r="M92" s="89">
        <f t="shared" si="7"/>
        <v>205457.98780623285</v>
      </c>
      <c r="N92" s="209">
        <f t="shared" si="8"/>
        <v>92764.293575193282</v>
      </c>
      <c r="O92" s="214">
        <f t="shared" si="9"/>
        <v>-4.7158188404894961E-2</v>
      </c>
      <c r="P92" s="12">
        <f t="shared" si="10"/>
        <v>0.72143172303519765</v>
      </c>
      <c r="Q92" s="63">
        <f t="shared" si="11"/>
        <v>0.32572646536969735</v>
      </c>
    </row>
    <row r="93" spans="2:17" x14ac:dyDescent="0.15">
      <c r="B93" s="182">
        <v>45006</v>
      </c>
      <c r="C93" s="187">
        <v>-3238200</v>
      </c>
      <c r="D93" s="42">
        <v>6494600</v>
      </c>
      <c r="E93" s="188">
        <v>5830058</v>
      </c>
      <c r="F93" s="52">
        <v>293186.82923385518</v>
      </c>
      <c r="G93" s="52">
        <v>9086458</v>
      </c>
      <c r="I93" s="199" cm="1">
        <f t="array" ref="I93:K93">TRANSPOSE(F93*MMULT($C$5:$E$7,TRANSPOSE(C93:E93)/MMULT(MMULT(C93:E93,$C$5:$E$7),TRANSPOSE(C93:E93))))</f>
        <v>4.273703523398717E-3</v>
      </c>
      <c r="J93" s="180">
        <v>3.3110295998641452E-2</v>
      </c>
      <c r="K93" s="200">
        <v>1.5778197676686593E-2</v>
      </c>
      <c r="L93" s="208">
        <f t="shared" si="6"/>
        <v>-13839.106749469725</v>
      </c>
      <c r="M93" s="89">
        <f t="shared" si="7"/>
        <v>215038.12839277677</v>
      </c>
      <c r="N93" s="209">
        <f t="shared" si="8"/>
        <v>91987.80759054808</v>
      </c>
      <c r="O93" s="214">
        <f t="shared" si="9"/>
        <v>-4.7202348023727941E-2</v>
      </c>
      <c r="P93" s="12">
        <f t="shared" si="10"/>
        <v>0.73345084755241674</v>
      </c>
      <c r="Q93" s="63">
        <f t="shared" si="11"/>
        <v>0.31375150047131095</v>
      </c>
    </row>
    <row r="94" spans="2:17" x14ac:dyDescent="0.15">
      <c r="B94" s="182">
        <v>45007</v>
      </c>
      <c r="C94" s="187">
        <v>-3289800</v>
      </c>
      <c r="D94" s="42">
        <v>6483400</v>
      </c>
      <c r="E94" s="188">
        <v>5777740</v>
      </c>
      <c r="F94" s="52">
        <v>291777.37203105609</v>
      </c>
      <c r="G94" s="52">
        <v>8971340</v>
      </c>
      <c r="I94" s="199" cm="1">
        <f t="array" ref="I94:K94">TRANSPOSE(F94*MMULT($C$5:$E$7,TRANSPOSE(C94:E94)/MMULT(MMULT(C94:E94,$C$5:$E$7),TRANSPOSE(C94:E94))))</f>
        <v>4.1007792454623168E-3</v>
      </c>
      <c r="J94" s="180">
        <v>3.3127098539462455E-2</v>
      </c>
      <c r="K94" s="200">
        <v>1.5662159412162396E-2</v>
      </c>
      <c r="L94" s="208">
        <f t="shared" si="6"/>
        <v>-13490.743561721931</v>
      </c>
      <c r="M94" s="89">
        <f t="shared" si="7"/>
        <v>214776.23067075087</v>
      </c>
      <c r="N94" s="209">
        <f t="shared" si="8"/>
        <v>90491.884922027166</v>
      </c>
      <c r="O94" s="214">
        <f t="shared" si="9"/>
        <v>-4.623642836938708E-2</v>
      </c>
      <c r="P94" s="12">
        <f t="shared" si="10"/>
        <v>0.736096254400052</v>
      </c>
      <c r="Q94" s="63">
        <f t="shared" si="11"/>
        <v>0.31014017396933519</v>
      </c>
    </row>
    <row r="95" spans="2:17" x14ac:dyDescent="0.15">
      <c r="B95" s="182">
        <v>45008</v>
      </c>
      <c r="C95" s="187">
        <v>-3289200</v>
      </c>
      <c r="D95" s="42">
        <v>6388200</v>
      </c>
      <c r="E95" s="188">
        <v>5747410.8799999999</v>
      </c>
      <c r="F95" s="52">
        <v>288153.52755916188</v>
      </c>
      <c r="G95" s="52">
        <v>8846410.879999999</v>
      </c>
      <c r="I95" s="199" cm="1">
        <f t="array" ref="I95:K95">TRANSPOSE(F95*MMULT($C$5:$E$7,TRANSPOSE(C95:E95)/MMULT(MMULT(C95:E95,$C$5:$E$7),TRANSPOSE(C95:E95))))</f>
        <v>4.0404128334201699E-3</v>
      </c>
      <c r="J95" s="180">
        <v>3.3064319562966758E-2</v>
      </c>
      <c r="K95" s="200">
        <v>1.5697810562432458E-2</v>
      </c>
      <c r="L95" s="208">
        <f t="shared" si="6"/>
        <v>-13289.725891685623</v>
      </c>
      <c r="M95" s="89">
        <f t="shared" si="7"/>
        <v>211221.48623214423</v>
      </c>
      <c r="N95" s="209">
        <f t="shared" si="8"/>
        <v>90221.767218703229</v>
      </c>
      <c r="O95" s="214">
        <f t="shared" si="9"/>
        <v>-4.6120295677994291E-2</v>
      </c>
      <c r="P95" s="12">
        <f t="shared" si="10"/>
        <v>0.7330171801862726</v>
      </c>
      <c r="Q95" s="63">
        <f t="shared" si="11"/>
        <v>0.31310311549172154</v>
      </c>
    </row>
    <row r="96" spans="2:17" x14ac:dyDescent="0.15">
      <c r="B96" s="182">
        <v>45009</v>
      </c>
      <c r="C96" s="187">
        <v>-3289200</v>
      </c>
      <c r="D96" s="42">
        <v>6347600.0000000009</v>
      </c>
      <c r="E96" s="188">
        <v>5789872</v>
      </c>
      <c r="F96" s="52">
        <v>287481.25622014521</v>
      </c>
      <c r="G96" s="52">
        <v>8848272</v>
      </c>
      <c r="I96" s="199" cm="1">
        <f t="array" ref="I96:K96">TRANSPOSE(F96*MMULT($C$5:$E$7,TRANSPOSE(C96:E96)/MMULT(MMULT(C96:E96,$C$5:$E$7),TRANSPOSE(C96:E96))))</f>
        <v>4.0671374219329627E-3</v>
      </c>
      <c r="J96" s="180">
        <v>3.2989458567199988E-2</v>
      </c>
      <c r="K96" s="200">
        <v>1.5795685539716327E-2</v>
      </c>
      <c r="L96" s="208">
        <f t="shared" si="6"/>
        <v>-13377.628408221901</v>
      </c>
      <c r="M96" s="89">
        <f t="shared" si="7"/>
        <v>209403.88720115868</v>
      </c>
      <c r="N96" s="209">
        <f t="shared" si="8"/>
        <v>91454.997427208451</v>
      </c>
      <c r="O96" s="214">
        <f t="shared" si="9"/>
        <v>-4.6533915233686336E-2</v>
      </c>
      <c r="P96" s="12">
        <f t="shared" si="10"/>
        <v>0.72840883595138795</v>
      </c>
      <c r="Q96" s="63">
        <f t="shared" si="11"/>
        <v>0.31812507928229844</v>
      </c>
    </row>
    <row r="97" spans="2:17" x14ac:dyDescent="0.15">
      <c r="B97" s="182">
        <v>45012</v>
      </c>
      <c r="C97" s="187">
        <v>-3286200</v>
      </c>
      <c r="D97" s="42">
        <v>6428800</v>
      </c>
      <c r="E97" s="188">
        <v>6236471.5200000005</v>
      </c>
      <c r="F97" s="52">
        <v>297344.27239512006</v>
      </c>
      <c r="G97" s="52">
        <v>9379071.5199999996</v>
      </c>
      <c r="I97" s="199" cm="1">
        <f t="array" ref="I97:K97">TRANSPOSE(F97*MMULT($C$5:$E$7,TRANSPOSE(C97:E97)/MMULT(MMULT(C97:E97,$C$5:$E$7),TRANSPOSE(C97:E97))))</f>
        <v>4.5157816865693395E-3</v>
      </c>
      <c r="J97" s="180">
        <v>3.2683026709261896E-2</v>
      </c>
      <c r="K97" s="200">
        <v>1.6366849706229609E-2</v>
      </c>
      <c r="L97" s="208">
        <f t="shared" si="6"/>
        <v>-14839.761778404163</v>
      </c>
      <c r="M97" s="89">
        <f t="shared" si="7"/>
        <v>210112.64210850289</v>
      </c>
      <c r="N97" s="209">
        <f t="shared" si="8"/>
        <v>102071.39206502133</v>
      </c>
      <c r="O97" s="214">
        <f t="shared" si="9"/>
        <v>-4.9907676575941029E-2</v>
      </c>
      <c r="P97" s="12">
        <f t="shared" si="10"/>
        <v>0.70663087072785058</v>
      </c>
      <c r="Q97" s="63">
        <f t="shared" si="11"/>
        <v>0.34327680584809039</v>
      </c>
    </row>
    <row r="98" spans="2:17" x14ac:dyDescent="0.15">
      <c r="B98" s="182">
        <v>45013</v>
      </c>
      <c r="C98" s="187">
        <v>-3307800</v>
      </c>
      <c r="D98" s="42">
        <v>6456800</v>
      </c>
      <c r="E98" s="188">
        <v>6328976</v>
      </c>
      <c r="F98" s="52">
        <v>299678.41201630991</v>
      </c>
      <c r="G98" s="52">
        <v>9477976</v>
      </c>
      <c r="I98" s="199" cm="1">
        <f t="array" ref="I98:K98">TRANSPOSE(F98*MMULT($C$5:$E$7,TRANSPOSE(C98:E98)/MMULT(MMULT(C98:E98,$C$5:$E$7),TRANSPOSE(C98:E98))))</f>
        <v>4.5575538016073783E-3</v>
      </c>
      <c r="J98" s="180">
        <v>3.2623916730512278E-2</v>
      </c>
      <c r="K98" s="200">
        <v>1.6449388168906807E-2</v>
      </c>
      <c r="L98" s="208">
        <f t="shared" si="6"/>
        <v>-15075.476464956886</v>
      </c>
      <c r="M98" s="89">
        <f t="shared" si="7"/>
        <v>210646.10554557169</v>
      </c>
      <c r="N98" s="209">
        <f t="shared" si="8"/>
        <v>104107.78293569513</v>
      </c>
      <c r="O98" s="214">
        <f t="shared" si="9"/>
        <v>-5.0305513712267026E-2</v>
      </c>
      <c r="P98" s="12">
        <f t="shared" si="10"/>
        <v>0.70290717348738263</v>
      </c>
      <c r="Q98" s="63">
        <f t="shared" si="11"/>
        <v>0.34739834022488442</v>
      </c>
    </row>
    <row r="99" spans="2:17" x14ac:dyDescent="0.15">
      <c r="B99" s="182">
        <v>45014</v>
      </c>
      <c r="C99" s="187">
        <v>-3360000</v>
      </c>
      <c r="D99" s="42">
        <v>6519800</v>
      </c>
      <c r="E99" s="188">
        <v>6293338.4000000004</v>
      </c>
      <c r="F99" s="52">
        <v>300918.16430196696</v>
      </c>
      <c r="G99" s="52">
        <v>9453138.4000000004</v>
      </c>
      <c r="I99" s="199" cm="1">
        <f t="array" ref="I99:K99">TRANSPOSE(F99*MMULT($C$5:$E$7,TRANSPOSE(C99:E99)/MMULT(MMULT(C99:E99,$C$5:$E$7),TRANSPOSE(C99:E99))))</f>
        <v>4.426436448956861E-3</v>
      </c>
      <c r="J99" s="180">
        <v>3.2702051783567859E-2</v>
      </c>
      <c r="K99" s="200">
        <v>1.6299799412018944E-2</v>
      </c>
      <c r="L99" s="208">
        <f t="shared" si="6"/>
        <v>-14872.826468495054</v>
      </c>
      <c r="M99" s="89">
        <f t="shared" si="7"/>
        <v>213210.83721850574</v>
      </c>
      <c r="N99" s="209">
        <f t="shared" si="8"/>
        <v>102580.15355195625</v>
      </c>
      <c r="O99" s="214">
        <f t="shared" si="9"/>
        <v>-4.9424821206772981E-2</v>
      </c>
      <c r="P99" s="12">
        <f t="shared" si="10"/>
        <v>0.70853428776254201</v>
      </c>
      <c r="Q99" s="63">
        <f t="shared" si="11"/>
        <v>0.34089053344423093</v>
      </c>
    </row>
    <row r="100" spans="2:17" x14ac:dyDescent="0.15">
      <c r="B100" s="182">
        <v>45015</v>
      </c>
      <c r="C100" s="187">
        <v>-3322200</v>
      </c>
      <c r="D100" s="42">
        <v>6535200</v>
      </c>
      <c r="E100" s="188">
        <v>6319876.7999999998</v>
      </c>
      <c r="F100" s="52">
        <v>302024.58246716217</v>
      </c>
      <c r="G100" s="52">
        <v>9532876.8000000007</v>
      </c>
      <c r="I100" s="199" cm="1">
        <f t="array" ref="I100:K100">TRANSPOSE(F100*MMULT($C$5:$E$7,TRANSPOSE(C100:E100)/MMULT(MMULT(C100:E100,$C$5:$E$7),TRANSPOSE(C100:E100))))</f>
        <v>4.5394806293172097E-3</v>
      </c>
      <c r="J100" s="180">
        <v>3.2705347299386199E-2</v>
      </c>
      <c r="K100" s="200">
        <v>1.6356277600685368E-2</v>
      </c>
      <c r="L100" s="208">
        <f t="shared" si="6"/>
        <v>-15081.062546717634</v>
      </c>
      <c r="M100" s="89">
        <f t="shared" si="7"/>
        <v>213735.98567094869</v>
      </c>
      <c r="N100" s="209">
        <f t="shared" si="8"/>
        <v>103369.65934293112</v>
      </c>
      <c r="O100" s="214">
        <f t="shared" si="9"/>
        <v>-4.993322869126831E-2</v>
      </c>
      <c r="P100" s="12">
        <f t="shared" si="10"/>
        <v>0.70767744772625352</v>
      </c>
      <c r="Q100" s="63">
        <f t="shared" si="11"/>
        <v>0.34225578096501486</v>
      </c>
    </row>
    <row r="101" spans="2:17" x14ac:dyDescent="0.15">
      <c r="B101" s="182">
        <v>45016</v>
      </c>
      <c r="C101" s="187">
        <v>-3343800</v>
      </c>
      <c r="D101" s="42">
        <v>6568800</v>
      </c>
      <c r="E101" s="188">
        <v>6350964.8000000007</v>
      </c>
      <c r="F101" s="52">
        <v>303533.94300782034</v>
      </c>
      <c r="G101" s="52">
        <v>9575964.8000000007</v>
      </c>
      <c r="I101" s="199" cm="1">
        <f t="array" ref="I101:K101">TRANSPOSE(F101*MMULT($C$5:$E$7,TRANSPOSE(C101:E101)/MMULT(MMULT(C101:E101,$C$5:$E$7),TRANSPOSE(C101:E101))))</f>
        <v>4.528163367882183E-3</v>
      </c>
      <c r="J101" s="180">
        <v>3.2705267058136797E-2</v>
      </c>
      <c r="K101" s="200">
        <v>1.6350406701333926E-2</v>
      </c>
      <c r="L101" s="208">
        <f t="shared" si="6"/>
        <v>-15141.272669524444</v>
      </c>
      <c r="M101" s="89">
        <f t="shared" si="7"/>
        <v>214834.358251489</v>
      </c>
      <c r="N101" s="209">
        <f t="shared" si="8"/>
        <v>103840.85742585589</v>
      </c>
      <c r="O101" s="214">
        <f t="shared" si="9"/>
        <v>-4.9883293181264866E-2</v>
      </c>
      <c r="P101" s="12">
        <f t="shared" si="10"/>
        <v>0.70777704833476873</v>
      </c>
      <c r="Q101" s="63">
        <f t="shared" si="11"/>
        <v>0.34210624484649649</v>
      </c>
    </row>
    <row r="102" spans="2:17" x14ac:dyDescent="0.15">
      <c r="B102" s="182">
        <v>45019</v>
      </c>
      <c r="C102" s="187">
        <v>-3363000</v>
      </c>
      <c r="D102" s="42">
        <v>6514200</v>
      </c>
      <c r="E102" s="188">
        <v>6397974.8800000008</v>
      </c>
      <c r="F102" s="52">
        <v>302435.00159724214</v>
      </c>
      <c r="G102" s="52">
        <v>9549174.8800000008</v>
      </c>
      <c r="I102" s="199" cm="1">
        <f t="array" ref="I102:K102">TRANSPOSE(F102*MMULT($C$5:$E$7,TRANSPOSE(C102:E102)/MMULT(MMULT(C102:E102,$C$5:$E$7),TRANSPOSE(C102:E102))))</f>
        <v>4.5110217854977264E-3</v>
      </c>
      <c r="J102" s="180">
        <v>3.2605509424030094E-2</v>
      </c>
      <c r="K102" s="200">
        <v>1.6443759212110897E-2</v>
      </c>
      <c r="L102" s="208">
        <f t="shared" si="6"/>
        <v>-15170.566264628853</v>
      </c>
      <c r="M102" s="89">
        <f t="shared" si="7"/>
        <v>212398.80949001684</v>
      </c>
      <c r="N102" s="209">
        <f t="shared" si="8"/>
        <v>105206.75837185413</v>
      </c>
      <c r="O102" s="214">
        <f t="shared" si="9"/>
        <v>-5.0161410499806353E-2</v>
      </c>
      <c r="P102" s="12">
        <f t="shared" si="10"/>
        <v>0.70229572757214109</v>
      </c>
      <c r="Q102" s="63">
        <f t="shared" si="11"/>
        <v>0.34786568292766512</v>
      </c>
    </row>
    <row r="103" spans="2:17" x14ac:dyDescent="0.15">
      <c r="B103" s="182">
        <v>45020</v>
      </c>
      <c r="C103" s="187">
        <v>-3339000</v>
      </c>
      <c r="D103" s="42">
        <v>6577200</v>
      </c>
      <c r="E103" s="188">
        <v>6429821.2000000002</v>
      </c>
      <c r="F103" s="52">
        <v>305123.74796611397</v>
      </c>
      <c r="G103" s="52">
        <v>9668021.1999999993</v>
      </c>
      <c r="I103" s="199" cm="1">
        <f t="array" ref="I103:K103">TRANSPOSE(F103*MMULT($C$5:$E$7,TRANSPOSE(C103:E103)/MMULT(MMULT(C103:E103,$C$5:$E$7),TRANSPOSE(C103:E103))))</f>
        <v>4.6101822740670859E-3</v>
      </c>
      <c r="J103" s="180">
        <v>3.2647144320429901E-2</v>
      </c>
      <c r="K103" s="200">
        <v>1.6453077879505021E-2</v>
      </c>
      <c r="L103" s="208">
        <f t="shared" si="6"/>
        <v>-15393.398613109999</v>
      </c>
      <c r="M103" s="89">
        <f t="shared" si="7"/>
        <v>214726.79762433155</v>
      </c>
      <c r="N103" s="209">
        <f t="shared" si="8"/>
        <v>105790.34895489243</v>
      </c>
      <c r="O103" s="214">
        <f t="shared" si="9"/>
        <v>-5.0449690382079138E-2</v>
      </c>
      <c r="P103" s="12">
        <f t="shared" si="10"/>
        <v>0.7037367594480991</v>
      </c>
      <c r="Q103" s="63">
        <f t="shared" si="11"/>
        <v>0.34671293093398009</v>
      </c>
    </row>
    <row r="104" spans="2:17" x14ac:dyDescent="0.15">
      <c r="B104" s="182">
        <v>45021</v>
      </c>
      <c r="C104" s="187">
        <v>-3385200</v>
      </c>
      <c r="D104" s="42">
        <v>6514200</v>
      </c>
      <c r="E104" s="188">
        <v>6537490.4000000004</v>
      </c>
      <c r="F104" s="52">
        <v>304639.83528875053</v>
      </c>
      <c r="G104" s="52">
        <v>9666490.4000000004</v>
      </c>
      <c r="I104" s="199" cm="1">
        <f t="array" ref="I104:K104">TRANSPOSE(F104*MMULT($C$5:$E$7,TRANSPOSE(C104:E104)/MMULT(MMULT(C104:E104,$C$5:$E$7),TRANSPOSE(C104:E104))))</f>
        <v>4.5837892310422344E-3</v>
      </c>
      <c r="J104" s="180">
        <v>3.2478282945283245E-2</v>
      </c>
      <c r="K104" s="200">
        <v>1.6609867271317233E-2</v>
      </c>
      <c r="L104" s="208">
        <f t="shared" si="6"/>
        <v>-15517.043304924171</v>
      </c>
      <c r="M104" s="89">
        <f t="shared" si="7"/>
        <v>211570.03076216413</v>
      </c>
      <c r="N104" s="209">
        <f t="shared" si="8"/>
        <v>108586.84783151062</v>
      </c>
      <c r="O104" s="214">
        <f t="shared" si="9"/>
        <v>-5.0935700152990371E-2</v>
      </c>
      <c r="P104" s="12">
        <f t="shared" si="10"/>
        <v>0.69449233571712343</v>
      </c>
      <c r="Q104" s="63">
        <f t="shared" si="11"/>
        <v>0.35644336443586705</v>
      </c>
    </row>
    <row r="105" spans="2:17" x14ac:dyDescent="0.15">
      <c r="B105" s="182">
        <v>45022</v>
      </c>
      <c r="C105" s="187">
        <v>-3411600</v>
      </c>
      <c r="D105" s="42">
        <v>6595400</v>
      </c>
      <c r="E105" s="188">
        <v>6604214.3999999994</v>
      </c>
      <c r="F105" s="52">
        <v>308264.55174106738</v>
      </c>
      <c r="G105" s="52">
        <v>9788014.3999999985</v>
      </c>
      <c r="I105" s="199" cm="1">
        <f t="array" ref="I105:K105">TRANSPOSE(F105*MMULT($C$5:$E$7,TRANSPOSE(C105:E105)/MMULT(MMULT(C105:E105,$C$5:$E$7),TRANSPOSE(C105:E105))))</f>
        <v>4.6057655480344645E-3</v>
      </c>
      <c r="J105" s="180">
        <v>3.2495326820913724E-2</v>
      </c>
      <c r="K105" s="200">
        <v>1.660423122697037E-2</v>
      </c>
      <c r="L105" s="208">
        <f t="shared" si="6"/>
        <v>-15713.029743674379</v>
      </c>
      <c r="M105" s="89">
        <f t="shared" si="7"/>
        <v>214319.67851465437</v>
      </c>
      <c r="N105" s="209">
        <f t="shared" si="8"/>
        <v>109657.90297008738</v>
      </c>
      <c r="O105" s="214">
        <f t="shared" si="9"/>
        <v>-5.097254827039871E-2</v>
      </c>
      <c r="P105" s="12">
        <f t="shared" si="10"/>
        <v>0.69524594152712127</v>
      </c>
      <c r="Q105" s="63">
        <f t="shared" si="11"/>
        <v>0.35572660674327744</v>
      </c>
    </row>
    <row r="106" spans="2:17" x14ac:dyDescent="0.15">
      <c r="B106" s="182">
        <v>45027</v>
      </c>
      <c r="C106" s="187">
        <v>-3402600</v>
      </c>
      <c r="D106" s="42">
        <v>6615000</v>
      </c>
      <c r="E106" s="188">
        <v>6585258.8000000007</v>
      </c>
      <c r="F106" s="52">
        <v>308628.90438140568</v>
      </c>
      <c r="G106" s="52">
        <v>9797658.8000000007</v>
      </c>
      <c r="I106" s="199" cm="1">
        <f t="array" ref="I106:K106">TRANSPOSE(F106*MMULT($C$5:$E$7,TRANSPOSE(C106:E106)/MMULT(MMULT(C106:E106,$C$5:$E$7),TRANSPOSE(C106:E106))))</f>
        <v>4.6146110585156223E-3</v>
      </c>
      <c r="J106" s="180">
        <v>3.2533609669939567E-2</v>
      </c>
      <c r="K106" s="200">
        <v>1.6570457641309513E-2</v>
      </c>
      <c r="L106" s="208">
        <f t="shared" si="6"/>
        <v>-15701.675587705256</v>
      </c>
      <c r="M106" s="89">
        <f t="shared" si="7"/>
        <v>215209.82796665025</v>
      </c>
      <c r="N106" s="209">
        <f t="shared" si="8"/>
        <v>109120.75200246072</v>
      </c>
      <c r="O106" s="214">
        <f t="shared" si="9"/>
        <v>-5.0875583475166082E-2</v>
      </c>
      <c r="P106" s="12">
        <f t="shared" si="10"/>
        <v>0.69730937352741429</v>
      </c>
      <c r="Q106" s="63">
        <f t="shared" si="11"/>
        <v>0.3535662099477519</v>
      </c>
    </row>
    <row r="107" spans="2:17" x14ac:dyDescent="0.15">
      <c r="B107" s="182">
        <v>45028</v>
      </c>
      <c r="C107" s="187">
        <v>-3388200</v>
      </c>
      <c r="D107" s="42">
        <v>6616400</v>
      </c>
      <c r="E107" s="188">
        <v>6577676.4000000004</v>
      </c>
      <c r="F107" s="52">
        <v>308615.44462338527</v>
      </c>
      <c r="G107" s="52">
        <v>9805876.4000000004</v>
      </c>
      <c r="I107" s="199" cm="1">
        <f t="array" ref="I107:K107">TRANSPOSE(F107*MMULT($C$5:$E$7,TRANSPOSE(C107:E107)/MMULT(MMULT(C107:E107,$C$5:$E$7),TRANSPOSE(C107:E107))))</f>
        <v>4.6400479661771188E-3</v>
      </c>
      <c r="J107" s="180">
        <v>3.2545411565313931E-2</v>
      </c>
      <c r="K107" s="200">
        <v>1.6571717341042121E-2</v>
      </c>
      <c r="L107" s="208">
        <f t="shared" si="6"/>
        <v>-15721.410519001314</v>
      </c>
      <c r="M107" s="89">
        <f t="shared" si="7"/>
        <v>215333.46108074309</v>
      </c>
      <c r="N107" s="209">
        <f t="shared" si="8"/>
        <v>109003.39406164351</v>
      </c>
      <c r="O107" s="214">
        <f t="shared" si="9"/>
        <v>-5.09417490047743E-2</v>
      </c>
      <c r="P107" s="12">
        <f t="shared" si="10"/>
        <v>0.69774039126111265</v>
      </c>
      <c r="Q107" s="63">
        <f t="shared" si="11"/>
        <v>0.35320135774366168</v>
      </c>
    </row>
    <row r="108" spans="2:17" x14ac:dyDescent="0.15">
      <c r="B108" s="182">
        <v>45029</v>
      </c>
      <c r="C108" s="187">
        <v>-3348600</v>
      </c>
      <c r="D108" s="42">
        <v>6589800</v>
      </c>
      <c r="E108" s="188">
        <v>6604973.1200000001</v>
      </c>
      <c r="F108" s="52">
        <v>308389.65607101331</v>
      </c>
      <c r="G108" s="52">
        <v>9846173.120000001</v>
      </c>
      <c r="I108" s="199" cm="1">
        <f t="array" ref="I108:K108">TRANSPOSE(F108*MMULT($C$5:$E$7,TRANSPOSE(C108:E108)/MMULT(MMULT(C108:E108,$C$5:$E$7),TRANSPOSE(C108:E108))))</f>
        <v>4.7430096893096322E-3</v>
      </c>
      <c r="J108" s="180">
        <v>3.2505942462562755E-2</v>
      </c>
      <c r="K108" s="200">
        <v>1.666387382312912E-2</v>
      </c>
      <c r="L108" s="208">
        <f t="shared" si="6"/>
        <v>-15882.442245622235</v>
      </c>
      <c r="M108" s="89">
        <f t="shared" si="7"/>
        <v>214207.65963979604</v>
      </c>
      <c r="N108" s="209">
        <f t="shared" si="8"/>
        <v>110064.43867683948</v>
      </c>
      <c r="O108" s="214">
        <f t="shared" si="9"/>
        <v>-5.1501215857787927E-2</v>
      </c>
      <c r="P108" s="12">
        <f t="shared" si="10"/>
        <v>0.6946006632286984</v>
      </c>
      <c r="Q108" s="63">
        <f t="shared" si="11"/>
        <v>0.35690055262908943</v>
      </c>
    </row>
    <row r="109" spans="2:17" x14ac:dyDescent="0.15">
      <c r="B109" s="182">
        <v>45030</v>
      </c>
      <c r="C109" s="187">
        <v>-3389400</v>
      </c>
      <c r="D109" s="42">
        <v>6213200</v>
      </c>
      <c r="E109" s="188">
        <v>6630752.7999999998</v>
      </c>
      <c r="F109" s="52">
        <v>296472.07001894992</v>
      </c>
      <c r="G109" s="52">
        <v>9454552.8000000007</v>
      </c>
      <c r="I109" s="199" cm="1">
        <f t="array" ref="I109:K109">TRANSPOSE(F109*MMULT($C$5:$E$7,TRANSPOSE(C109:E109)/MMULT(MMULT(C109:E109,$C$5:$E$7),TRANSPOSE(C109:E109))))</f>
        <v>4.569426197669574E-3</v>
      </c>
      <c r="J109" s="180">
        <v>3.2070371016849744E-2</v>
      </c>
      <c r="K109" s="200">
        <v>1.6996569977912667E-2</v>
      </c>
      <c r="L109" s="208">
        <f t="shared" si="6"/>
        <v>-15487.613154381253</v>
      </c>
      <c r="M109" s="89">
        <f t="shared" si="7"/>
        <v>199259.62920189084</v>
      </c>
      <c r="N109" s="209">
        <f t="shared" si="8"/>
        <v>112700.05397144036</v>
      </c>
      <c r="O109" s="214">
        <f t="shared" si="9"/>
        <v>-5.2239703906648997E-2</v>
      </c>
      <c r="P109" s="12">
        <f t="shared" si="10"/>
        <v>0.67210253292714739</v>
      </c>
      <c r="Q109" s="63">
        <f t="shared" si="11"/>
        <v>0.38013717097950167</v>
      </c>
    </row>
    <row r="110" spans="2:17" x14ac:dyDescent="0.15">
      <c r="B110" s="182">
        <v>45033</v>
      </c>
      <c r="C110" s="187">
        <v>-3408000</v>
      </c>
      <c r="D110" s="42">
        <v>5972399.9999999991</v>
      </c>
      <c r="E110" s="188">
        <v>6680037.6000000006</v>
      </c>
      <c r="F110" s="52">
        <v>289549.53480034013</v>
      </c>
      <c r="G110" s="52">
        <v>9244437.5999999996</v>
      </c>
      <c r="I110" s="199" cm="1">
        <f t="array" ref="I110:K110">TRANSPOSE(F110*MMULT($C$5:$E$7,TRANSPOSE(C110:E110)/MMULT(MMULT(C110:E110,$C$5:$E$7),TRANSPOSE(C110:E110))))</f>
        <v>4.4968997848557311E-3</v>
      </c>
      <c r="J110" s="180">
        <v>3.1733667239250744E-2</v>
      </c>
      <c r="K110" s="200">
        <v>1.7267689488368643E-2</v>
      </c>
      <c r="L110" s="208">
        <f t="shared" si="6"/>
        <v>-15325.434466788332</v>
      </c>
      <c r="M110" s="89">
        <f t="shared" si="7"/>
        <v>189526.15421970113</v>
      </c>
      <c r="N110" s="209">
        <f t="shared" si="8"/>
        <v>115348.81504742731</v>
      </c>
      <c r="O110" s="214">
        <f t="shared" si="9"/>
        <v>-5.2928541147047731E-2</v>
      </c>
      <c r="P110" s="12">
        <f t="shared" si="10"/>
        <v>0.65455520192905692</v>
      </c>
      <c r="Q110" s="63">
        <f t="shared" si="11"/>
        <v>0.39837333921799073</v>
      </c>
    </row>
    <row r="111" spans="2:17" x14ac:dyDescent="0.15">
      <c r="B111" s="182">
        <v>45034</v>
      </c>
      <c r="C111" s="187">
        <v>-3420000</v>
      </c>
      <c r="D111" s="42">
        <v>6193600</v>
      </c>
      <c r="E111" s="188">
        <v>6651983.6799999997</v>
      </c>
      <c r="F111" s="52">
        <v>296066.08218196774</v>
      </c>
      <c r="G111" s="52">
        <v>9425583.6799999997</v>
      </c>
      <c r="I111" s="199" cm="1">
        <f t="array" ref="I111:K111">TRANSPOSE(F111*MMULT($C$5:$E$7,TRANSPOSE(C111:E111)/MMULT(MMULT(C111:E111,$C$5:$E$7),TRANSPOSE(C111:E111))))</f>
        <v>4.5125232879960958E-3</v>
      </c>
      <c r="J111" s="180">
        <v>3.201945323051205E-2</v>
      </c>
      <c r="K111" s="200">
        <v>1.7014958506094066E-2</v>
      </c>
      <c r="L111" s="208">
        <f t="shared" si="6"/>
        <v>-15432.829644946647</v>
      </c>
      <c r="M111" s="89">
        <f t="shared" si="7"/>
        <v>198315.68552849942</v>
      </c>
      <c r="N111" s="209">
        <f t="shared" si="8"/>
        <v>113183.2262984149</v>
      </c>
      <c r="O111" s="214">
        <f t="shared" si="9"/>
        <v>-5.2126300760994775E-2</v>
      </c>
      <c r="P111" s="12">
        <f t="shared" si="10"/>
        <v>0.66983588281014539</v>
      </c>
      <c r="Q111" s="63">
        <f t="shared" si="11"/>
        <v>0.38229041795084917</v>
      </c>
    </row>
    <row r="112" spans="2:17" x14ac:dyDescent="0.15">
      <c r="B112" s="182">
        <v>45035</v>
      </c>
      <c r="C112" s="187">
        <v>-3429000</v>
      </c>
      <c r="D112" s="42">
        <v>6235600</v>
      </c>
      <c r="E112" s="188">
        <v>6690652.8000000007</v>
      </c>
      <c r="F112" s="52">
        <v>298028.41471641365</v>
      </c>
      <c r="G112" s="52">
        <v>9497252.8000000007</v>
      </c>
      <c r="I112" s="199" cm="1">
        <f t="array" ref="I112:K112">TRANSPOSE(F112*MMULT($C$5:$E$7,TRANSPOSE(C112:E112)/MMULT(MMULT(C112:E112,$C$5:$E$7),TRANSPOSE(C112:E112))))</f>
        <v>4.5390614432879199E-3</v>
      </c>
      <c r="J112" s="180">
        <v>3.2029555377722861E-2</v>
      </c>
      <c r="K112" s="200">
        <v>1.7019170519821211E-2</v>
      </c>
      <c r="L112" s="208">
        <f t="shared" si="6"/>
        <v>-15564.441689034276</v>
      </c>
      <c r="M112" s="89">
        <f t="shared" si="7"/>
        <v>199723.49551332867</v>
      </c>
      <c r="N112" s="209">
        <f t="shared" si="8"/>
        <v>113869.36089211925</v>
      </c>
      <c r="O112" s="214">
        <f t="shared" si="9"/>
        <v>-5.2224690400224039E-2</v>
      </c>
      <c r="P112" s="12">
        <f t="shared" si="10"/>
        <v>0.67014917253233663</v>
      </c>
      <c r="Q112" s="63">
        <f t="shared" si="11"/>
        <v>0.38207551786788735</v>
      </c>
    </row>
    <row r="113" spans="2:17" x14ac:dyDescent="0.15">
      <c r="B113" s="182">
        <v>45036</v>
      </c>
      <c r="C113" s="187">
        <v>-3442200</v>
      </c>
      <c r="D113" s="42">
        <v>6312600.0000000009</v>
      </c>
      <c r="E113" s="188">
        <v>6683829.6000000006</v>
      </c>
      <c r="F113" s="52">
        <v>300322.47347451624</v>
      </c>
      <c r="G113" s="52">
        <v>9554229.6000000015</v>
      </c>
      <c r="I113" s="199" cm="1">
        <f t="array" ref="I113:K113">TRANSPOSE(F113*MMULT($C$5:$E$7,TRANSPOSE(C113:E113)/MMULT(MMULT(C113:E113,$C$5:$E$7),TRANSPOSE(C113:E113))))</f>
        <v>4.5260983163640713E-3</v>
      </c>
      <c r="J113" s="180">
        <v>3.2118305051096717E-2</v>
      </c>
      <c r="K113" s="200">
        <v>1.6929246166531759E-2</v>
      </c>
      <c r="L113" s="208">
        <f t="shared" si="6"/>
        <v>-15579.735624588406</v>
      </c>
      <c r="M113" s="89">
        <f t="shared" si="7"/>
        <v>202750.01246555315</v>
      </c>
      <c r="N113" s="209">
        <f t="shared" si="8"/>
        <v>113152.19663355152</v>
      </c>
      <c r="O113" s="214">
        <f t="shared" si="9"/>
        <v>-5.1876689227888961E-2</v>
      </c>
      <c r="P113" s="12">
        <f t="shared" si="10"/>
        <v>0.67510769380619606</v>
      </c>
      <c r="Q113" s="63">
        <f t="shared" si="11"/>
        <v>0.37676899542169295</v>
      </c>
    </row>
    <row r="114" spans="2:17" x14ac:dyDescent="0.15">
      <c r="B114" s="182">
        <v>45037</v>
      </c>
      <c r="C114" s="187">
        <v>-3489000</v>
      </c>
      <c r="D114" s="42">
        <v>6252399.9999999991</v>
      </c>
      <c r="E114" s="188">
        <v>6741455.2000000002</v>
      </c>
      <c r="F114" s="52">
        <v>299160.92556778912</v>
      </c>
      <c r="G114" s="52">
        <v>9504855.1999999993</v>
      </c>
      <c r="I114" s="199" cm="1">
        <f t="array" ref="I114:K114">TRANSPOSE(F114*MMULT($C$5:$E$7,TRANSPOSE(C114:E114)/MMULT(MMULT(C114:E114,$C$5:$E$7),TRANSPOSE(C114:E114))))</f>
        <v>4.4530575006924067E-3</v>
      </c>
      <c r="J114" s="180">
        <v>3.1984585394176472E-2</v>
      </c>
      <c r="K114" s="200">
        <v>1.7016685280227921E-2</v>
      </c>
      <c r="L114" s="208">
        <f t="shared" si="6"/>
        <v>-15536.717619915808</v>
      </c>
      <c r="M114" s="89">
        <f t="shared" si="7"/>
        <v>199980.42171854895</v>
      </c>
      <c r="N114" s="209">
        <f t="shared" si="8"/>
        <v>114717.22146915598</v>
      </c>
      <c r="O114" s="214">
        <f t="shared" si="9"/>
        <v>-5.1934314584794347E-2</v>
      </c>
      <c r="P114" s="12">
        <f t="shared" si="10"/>
        <v>0.66847106231871145</v>
      </c>
      <c r="Q114" s="63">
        <f t="shared" si="11"/>
        <v>0.38346325226608291</v>
      </c>
    </row>
    <row r="115" spans="2:17" x14ac:dyDescent="0.15">
      <c r="B115" s="182">
        <v>45040</v>
      </c>
      <c r="C115" s="187">
        <v>-3439800</v>
      </c>
      <c r="D115" s="42">
        <v>6284600</v>
      </c>
      <c r="E115" s="188">
        <v>6786948.7999999998</v>
      </c>
      <c r="F115" s="52">
        <v>301189.85943329072</v>
      </c>
      <c r="G115" s="52">
        <v>9631748.8000000007</v>
      </c>
      <c r="I115" s="199" cm="1">
        <f t="array" ref="I115:K115">TRANSPOSE(F115*MMULT($C$5:$E$7,TRANSPOSE(C115:E115)/MMULT(MMULT(C115:E115,$C$5:$E$7),TRANSPOSE(C115:E115))))</f>
        <v>4.6136400300075334E-3</v>
      </c>
      <c r="J115" s="180">
        <v>3.1994865709633086E-2</v>
      </c>
      <c r="K115" s="200">
        <v>1.7089406268948216E-2</v>
      </c>
      <c r="L115" s="208">
        <f t="shared" si="6"/>
        <v>-15869.998975219913</v>
      </c>
      <c r="M115" s="89">
        <f t="shared" si="7"/>
        <v>201074.93303876009</v>
      </c>
      <c r="N115" s="209">
        <f t="shared" si="8"/>
        <v>115984.92536975056</v>
      </c>
      <c r="O115" s="214">
        <f t="shared" si="9"/>
        <v>-5.2691013585518448E-2</v>
      </c>
      <c r="P115" s="12">
        <f t="shared" si="10"/>
        <v>0.66760193526135414</v>
      </c>
      <c r="Q115" s="63">
        <f t="shared" si="11"/>
        <v>0.38508907832416439</v>
      </c>
    </row>
    <row r="116" spans="2:17" x14ac:dyDescent="0.15">
      <c r="B116" s="182">
        <v>45041</v>
      </c>
      <c r="C116" s="187">
        <v>-3465600</v>
      </c>
      <c r="D116" s="42">
        <v>6237000</v>
      </c>
      <c r="E116" s="188">
        <v>7060671.2000000002</v>
      </c>
      <c r="F116" s="52">
        <v>304280.92625799892</v>
      </c>
      <c r="G116" s="52">
        <v>9832071.1999999993</v>
      </c>
      <c r="I116" s="199" cm="1">
        <f t="array" ref="I116:K116">TRANSPOSE(F116*MMULT($C$5:$E$7,TRANSPOSE(C116:E116)/MMULT(MMULT(C116:E116,$C$5:$E$7),TRANSPOSE(C116:E116))))</f>
        <v>4.7778628980712588E-3</v>
      </c>
      <c r="J116" s="180">
        <v>3.1683626589467481E-2</v>
      </c>
      <c r="K116" s="200">
        <v>1.7452775435718628E-2</v>
      </c>
      <c r="L116" s="208">
        <f t="shared" si="6"/>
        <v>-16558.161659555753</v>
      </c>
      <c r="M116" s="89">
        <f t="shared" si="7"/>
        <v>197610.77903850868</v>
      </c>
      <c r="N116" s="209">
        <f t="shared" si="8"/>
        <v>123228.30887904597</v>
      </c>
      <c r="O116" s="214">
        <f t="shared" si="9"/>
        <v>-5.4417349990305133E-2</v>
      </c>
      <c r="P116" s="12">
        <f t="shared" si="10"/>
        <v>0.6494353144927496</v>
      </c>
      <c r="Q116" s="63">
        <f t="shared" si="11"/>
        <v>0.40498203549755546</v>
      </c>
    </row>
    <row r="117" spans="2:17" x14ac:dyDescent="0.15">
      <c r="B117" s="182">
        <v>45042</v>
      </c>
      <c r="C117" s="187">
        <v>-3451200</v>
      </c>
      <c r="D117" s="42">
        <v>6224400</v>
      </c>
      <c r="E117" s="188">
        <v>6949969.5999999996</v>
      </c>
      <c r="F117" s="52">
        <v>302023.6473804792</v>
      </c>
      <c r="G117" s="52">
        <v>9723169.5999999996</v>
      </c>
      <c r="I117" s="199" cm="1">
        <f t="array" ref="I117:K117">TRANSPOSE(F117*MMULT($C$5:$E$7,TRANSPOSE(C117:E117)/MMULT(MMULT(C117:E117,$C$5:$E$7),TRANSPOSE(C117:E117))))</f>
        <v>4.7119920980646327E-3</v>
      </c>
      <c r="J117" s="180">
        <v>3.1773942224898079E-2</v>
      </c>
      <c r="K117" s="200">
        <v>1.733992455516126E-2</v>
      </c>
      <c r="L117" s="208">
        <f t="shared" si="6"/>
        <v>-16262.02712884066</v>
      </c>
      <c r="M117" s="89">
        <f t="shared" si="7"/>
        <v>197773.72598465561</v>
      </c>
      <c r="N117" s="209">
        <f t="shared" si="8"/>
        <v>120511.94852466427</v>
      </c>
      <c r="O117" s="214">
        <f t="shared" si="9"/>
        <v>-5.3843555860228078E-2</v>
      </c>
      <c r="P117" s="12">
        <f t="shared" si="10"/>
        <v>0.65482861259372493</v>
      </c>
      <c r="Q117" s="63">
        <f t="shared" si="11"/>
        <v>0.39901494326650316</v>
      </c>
    </row>
    <row r="118" spans="2:17" x14ac:dyDescent="0.15">
      <c r="B118" s="182">
        <v>45043</v>
      </c>
      <c r="C118" s="187">
        <v>-3411000</v>
      </c>
      <c r="D118" s="42">
        <v>6221600</v>
      </c>
      <c r="E118" s="188">
        <v>6926463.5999999996</v>
      </c>
      <c r="F118" s="52">
        <v>301717.76368633041</v>
      </c>
      <c r="G118" s="52">
        <v>9737063.5999999996</v>
      </c>
      <c r="I118" s="199" cm="1">
        <f t="array" ref="I118:K118">TRANSPOSE(F118*MMULT($C$5:$E$7,TRANSPOSE(C118:E118)/MMULT(MMULT(C118:E118,$C$5:$E$7),TRANSPOSE(C118:E118))))</f>
        <v>4.7809706356150301E-3</v>
      </c>
      <c r="J118" s="180">
        <v>3.1803325427944437E-2</v>
      </c>
      <c r="K118" s="200">
        <v>1.7347681584858714E-2</v>
      </c>
      <c r="L118" s="208">
        <f t="shared" si="6"/>
        <v>-16307.890838082867</v>
      </c>
      <c r="M118" s="89">
        <f t="shared" si="7"/>
        <v>197867.56948249912</v>
      </c>
      <c r="N118" s="209">
        <f t="shared" si="8"/>
        <v>120158.08504191418</v>
      </c>
      <c r="O118" s="214">
        <f t="shared" si="9"/>
        <v>-5.4050151501973731E-2</v>
      </c>
      <c r="P118" s="12">
        <f t="shared" si="10"/>
        <v>0.65580351340600795</v>
      </c>
      <c r="Q118" s="63">
        <f t="shared" si="11"/>
        <v>0.39824663809596589</v>
      </c>
    </row>
    <row r="119" spans="2:17" x14ac:dyDescent="0.15">
      <c r="B119" s="182">
        <v>45044</v>
      </c>
      <c r="C119" s="187">
        <v>-3435600</v>
      </c>
      <c r="D119" s="42">
        <v>6280400</v>
      </c>
      <c r="E119" s="188">
        <v>6909782.7199999997</v>
      </c>
      <c r="F119" s="52">
        <v>303184.52642426849</v>
      </c>
      <c r="G119" s="52">
        <v>9754582.7199999988</v>
      </c>
      <c r="I119" s="199" cm="1">
        <f t="array" ref="I119:K119">TRANSPOSE(F119*MMULT($C$5:$E$7,TRANSPOSE(C119:E119)/MMULT(MMULT(C119:E119,$C$5:$E$7),TRANSPOSE(C119:E119))))</f>
        <v>4.7279395582122486E-3</v>
      </c>
      <c r="J119" s="180">
        <v>3.188004037905303E-2</v>
      </c>
      <c r="K119" s="200">
        <v>1.725212424246212E-2</v>
      </c>
      <c r="L119" s="208">
        <f t="shared" si="6"/>
        <v>-16243.309146194002</v>
      </c>
      <c r="M119" s="89">
        <f t="shared" si="7"/>
        <v>200219.40559660466</v>
      </c>
      <c r="N119" s="209">
        <f t="shared" si="8"/>
        <v>119208.42997385784</v>
      </c>
      <c r="O119" s="214">
        <f t="shared" si="9"/>
        <v>-5.3575653539335119E-2</v>
      </c>
      <c r="P119" s="12">
        <f t="shared" si="10"/>
        <v>0.66038794247837984</v>
      </c>
      <c r="Q119" s="63">
        <f t="shared" si="11"/>
        <v>0.39318771106095529</v>
      </c>
    </row>
    <row r="120" spans="2:17" x14ac:dyDescent="0.15">
      <c r="B120" s="182">
        <v>45048</v>
      </c>
      <c r="C120" s="187">
        <v>-3436800</v>
      </c>
      <c r="D120" s="42">
        <v>6199200</v>
      </c>
      <c r="E120" s="188">
        <v>6992430.3999999994</v>
      </c>
      <c r="F120" s="52">
        <v>302030.19394100696</v>
      </c>
      <c r="G120" s="52">
        <v>9754830.3999999985</v>
      </c>
      <c r="I120" s="199" cm="1">
        <f t="array" ref="I120:K120">TRANSPOSE(F120*MMULT($C$5:$E$7,TRANSPOSE(C120:E120)/MMULT(MMULT(C120:E120,$C$5:$E$7),TRANSPOSE(C120:E120))))</f>
        <v>4.7735555820345469E-3</v>
      </c>
      <c r="J120" s="180">
        <v>3.1709180196053857E-2</v>
      </c>
      <c r="K120" s="200">
        <v>1.7428046176042915E-2</v>
      </c>
      <c r="L120" s="208">
        <f t="shared" si="6"/>
        <v>-16405.755824336331</v>
      </c>
      <c r="M120" s="89">
        <f t="shared" si="7"/>
        <v>196571.54987137706</v>
      </c>
      <c r="N120" s="209">
        <f t="shared" si="8"/>
        <v>121864.39989396623</v>
      </c>
      <c r="O120" s="214">
        <f t="shared" si="9"/>
        <v>-5.4318264045947438E-2</v>
      </c>
      <c r="P120" s="12">
        <f t="shared" si="10"/>
        <v>0.6508341014069996</v>
      </c>
      <c r="Q120" s="63">
        <f t="shared" si="11"/>
        <v>0.40348416263894787</v>
      </c>
    </row>
    <row r="121" spans="2:17" x14ac:dyDescent="0.15">
      <c r="B121" s="182">
        <v>45049</v>
      </c>
      <c r="C121" s="187">
        <v>-3483600</v>
      </c>
      <c r="D121" s="42">
        <v>6269200</v>
      </c>
      <c r="E121" s="188">
        <v>7014419.2000000002</v>
      </c>
      <c r="F121" s="52">
        <v>304412.1017009542</v>
      </c>
      <c r="G121" s="52">
        <v>9800019.1999999993</v>
      </c>
      <c r="I121" s="199" cm="1">
        <f t="array" ref="I121:K121">TRANSPOSE(F121*MMULT($C$5:$E$7,TRANSPOSE(C121:E121)/MMULT(MMULT(C121:E121,$C$5:$E$7),TRANSPOSE(C121:E121))))</f>
        <v>4.7075131411419358E-3</v>
      </c>
      <c r="J121" s="180">
        <v>3.1758737370542432E-2</v>
      </c>
      <c r="K121" s="200">
        <v>1.7351303748146616E-2</v>
      </c>
      <c r="L121" s="208">
        <f t="shared" si="6"/>
        <v>-16399.092778482049</v>
      </c>
      <c r="M121" s="89">
        <f t="shared" si="7"/>
        <v>199101.87632340461</v>
      </c>
      <c r="N121" s="209">
        <f t="shared" si="8"/>
        <v>121709.31815603159</v>
      </c>
      <c r="O121" s="214">
        <f t="shared" si="9"/>
        <v>-5.3871356253083695E-2</v>
      </c>
      <c r="P121" s="12">
        <f t="shared" si="10"/>
        <v>0.65405374888478196</v>
      </c>
      <c r="Q121" s="63">
        <f t="shared" si="11"/>
        <v>0.39981760736830158</v>
      </c>
    </row>
    <row r="122" spans="2:17" x14ac:dyDescent="0.15">
      <c r="B122" s="182">
        <v>45050</v>
      </c>
      <c r="C122" s="187">
        <v>-3468000</v>
      </c>
      <c r="D122" s="42">
        <v>6154400</v>
      </c>
      <c r="E122" s="188">
        <v>7028067.6000000006</v>
      </c>
      <c r="F122" s="52">
        <v>301085.75715814071</v>
      </c>
      <c r="G122" s="52">
        <v>9714467.6000000015</v>
      </c>
      <c r="I122" s="199" cm="1">
        <f t="array" ref="I122:K122">TRANSPOSE(F122*MMULT($C$5:$E$7,TRANSPOSE(C122:E122)/MMULT(MMULT(C122:E122,$C$5:$E$7),TRANSPOSE(C122:E122))))</f>
        <v>4.7217207582748236E-3</v>
      </c>
      <c r="J122" s="180">
        <v>3.1613769504445631E-2</v>
      </c>
      <c r="K122" s="200">
        <v>1.7486585033655279E-2</v>
      </c>
      <c r="L122" s="208">
        <f t="shared" si="6"/>
        <v>-16374.927589697088</v>
      </c>
      <c r="M122" s="89">
        <f t="shared" si="7"/>
        <v>194563.78303816018</v>
      </c>
      <c r="N122" s="209">
        <f t="shared" si="8"/>
        <v>122896.90170967758</v>
      </c>
      <c r="O122" s="214">
        <f t="shared" si="9"/>
        <v>-5.4386257736849394E-2</v>
      </c>
      <c r="P122" s="12">
        <f t="shared" si="10"/>
        <v>0.64620719649640723</v>
      </c>
      <c r="Q122" s="63">
        <f t="shared" si="11"/>
        <v>0.40817906124044206</v>
      </c>
    </row>
    <row r="123" spans="2:17" x14ac:dyDescent="0.15">
      <c r="B123" s="182">
        <v>45051</v>
      </c>
      <c r="C123" s="187">
        <v>-3493800</v>
      </c>
      <c r="D123" s="42">
        <v>6214600</v>
      </c>
      <c r="E123" s="188">
        <v>7067495.1999999993</v>
      </c>
      <c r="F123" s="52">
        <v>303556.93565702747</v>
      </c>
      <c r="G123" s="52">
        <v>9788295.1999999993</v>
      </c>
      <c r="I123" s="199" cm="1">
        <f t="array" ref="I123:K123">TRANSPOSE(F123*MMULT($C$5:$E$7,TRANSPOSE(C123:E123)/MMULT(MMULT(C123:E123,$C$5:$E$7),TRANSPOSE(C123:E123))))</f>
        <v>4.7148077554713527E-3</v>
      </c>
      <c r="J123" s="180">
        <v>3.1642861589278627E-2</v>
      </c>
      <c r="K123" s="200">
        <v>1.7457642328552597E-2</v>
      </c>
      <c r="L123" s="208">
        <f t="shared" si="6"/>
        <v>-16472.595336065813</v>
      </c>
      <c r="M123" s="89">
        <f t="shared" si="7"/>
        <v>196647.72763273097</v>
      </c>
      <c r="N123" s="209">
        <f t="shared" si="8"/>
        <v>123381.80336036229</v>
      </c>
      <c r="O123" s="214">
        <f t="shared" si="9"/>
        <v>-5.426525768687198E-2</v>
      </c>
      <c r="P123" s="12">
        <f t="shared" si="10"/>
        <v>0.64781167726278732</v>
      </c>
      <c r="Q123" s="63">
        <f t="shared" si="11"/>
        <v>0.40645358042408458</v>
      </c>
    </row>
    <row r="124" spans="2:17" x14ac:dyDescent="0.15">
      <c r="B124" s="182">
        <v>45054</v>
      </c>
      <c r="C124" s="187">
        <v>-3491400</v>
      </c>
      <c r="D124" s="42">
        <v>6287399.9999999991</v>
      </c>
      <c r="E124" s="188">
        <v>7105407.1999999993</v>
      </c>
      <c r="F124" s="52">
        <v>306535.35420662694</v>
      </c>
      <c r="G124" s="52">
        <v>9901407.1999999993</v>
      </c>
      <c r="I124" s="199" cm="1">
        <f t="array" ref="I124:K124">TRANSPOSE(F124*MMULT($C$5:$E$7,TRANSPOSE(C124:E124)/MMULT(MMULT(C124:E124,$C$5:$E$7),TRANSPOSE(C124:E124))))</f>
        <v>4.7723541766384985E-3</v>
      </c>
      <c r="J124" s="180">
        <v>3.1695396966101914E-2</v>
      </c>
      <c r="K124" s="200">
        <v>1.7439663794957941E-2</v>
      </c>
      <c r="L124" s="208">
        <f t="shared" si="6"/>
        <v>-16662.197372315655</v>
      </c>
      <c r="M124" s="89">
        <f t="shared" si="7"/>
        <v>199281.63888466914</v>
      </c>
      <c r="N124" s="209">
        <f t="shared" si="8"/>
        <v>123915.91269427346</v>
      </c>
      <c r="O124" s="214">
        <f t="shared" si="9"/>
        <v>-5.4356527374927632E-2</v>
      </c>
      <c r="P124" s="12">
        <f t="shared" si="10"/>
        <v>0.65010980348563296</v>
      </c>
      <c r="Q124" s="63">
        <f t="shared" si="11"/>
        <v>0.40424672388929467</v>
      </c>
    </row>
    <row r="125" spans="2:17" x14ac:dyDescent="0.15">
      <c r="B125" s="182">
        <v>45055</v>
      </c>
      <c r="C125" s="187">
        <v>-3492600</v>
      </c>
      <c r="D125" s="42">
        <v>6381200</v>
      </c>
      <c r="E125" s="188">
        <v>7086450.7999999998</v>
      </c>
      <c r="F125" s="52">
        <v>309178.99534850568</v>
      </c>
      <c r="G125" s="52">
        <v>9975050.8000000007</v>
      </c>
      <c r="I125" s="199" cm="1">
        <f t="array" ref="I125:K125">TRANSPOSE(F125*MMULT($C$5:$E$7,TRANSPOSE(C125:E125)/MMULT(MMULT(C125:E125,$C$5:$E$7),TRANSPOSE(C125:E125))))</f>
        <v>4.77906792953957E-3</v>
      </c>
      <c r="J125" s="180">
        <v>3.1820733084576058E-2</v>
      </c>
      <c r="K125" s="200">
        <v>1.7331088510473939E-2</v>
      </c>
      <c r="L125" s="208">
        <f t="shared" si="6"/>
        <v>-16691.372650709902</v>
      </c>
      <c r="M125" s="89">
        <f t="shared" si="7"/>
        <v>203054.46195929675</v>
      </c>
      <c r="N125" s="209">
        <f t="shared" si="8"/>
        <v>122815.90603991885</v>
      </c>
      <c r="O125" s="214">
        <f t="shared" si="9"/>
        <v>-5.3986114522092406E-2</v>
      </c>
      <c r="P125" s="12">
        <f t="shared" si="10"/>
        <v>0.65675374140605625</v>
      </c>
      <c r="Q125" s="63">
        <f t="shared" si="11"/>
        <v>0.39723237311603626</v>
      </c>
    </row>
    <row r="126" spans="2:17" x14ac:dyDescent="0.15">
      <c r="B126" s="182">
        <v>45056</v>
      </c>
      <c r="C126" s="187">
        <v>-3437400</v>
      </c>
      <c r="D126" s="42">
        <v>6232800</v>
      </c>
      <c r="E126" s="188">
        <v>6971200</v>
      </c>
      <c r="F126" s="52">
        <v>302724.36239407037</v>
      </c>
      <c r="G126" s="52">
        <v>9766600</v>
      </c>
      <c r="I126" s="199" cm="1">
        <f t="array" ref="I126:K126">TRANSPOSE(F126*MMULT($C$5:$E$7,TRANSPOSE(C126:E126)/MMULT(MMULT(C126:E126,$C$5:$E$7),TRANSPOSE(C126:E126))))</f>
        <v>4.7633268870646457E-3</v>
      </c>
      <c r="J126" s="180">
        <v>3.1768232011593775E-2</v>
      </c>
      <c r="K126" s="200">
        <v>1.7370436331450068E-2</v>
      </c>
      <c r="L126" s="208">
        <f t="shared" si="6"/>
        <v>-16373.459841596014</v>
      </c>
      <c r="M126" s="89">
        <f t="shared" si="7"/>
        <v>198005.03648186169</v>
      </c>
      <c r="N126" s="209">
        <f t="shared" si="8"/>
        <v>121092.78575380471</v>
      </c>
      <c r="O126" s="214">
        <f t="shared" si="9"/>
        <v>-5.4087023958388658E-2</v>
      </c>
      <c r="P126" s="12">
        <f t="shared" si="10"/>
        <v>0.65407697918976648</v>
      </c>
      <c r="Q126" s="63">
        <f t="shared" si="11"/>
        <v>0.40001004476862223</v>
      </c>
    </row>
    <row r="127" spans="2:17" x14ac:dyDescent="0.15">
      <c r="B127" s="182">
        <v>45057</v>
      </c>
      <c r="C127" s="187">
        <v>-3455400</v>
      </c>
      <c r="D127" s="42">
        <v>6262200</v>
      </c>
      <c r="E127" s="188">
        <v>7019726.3999999994</v>
      </c>
      <c r="F127" s="52">
        <v>304415.66387257562</v>
      </c>
      <c r="G127" s="52">
        <v>9826526.3999999985</v>
      </c>
      <c r="I127" s="199" cm="1">
        <f t="array" ref="I127:K127">TRANSPOSE(F127*MMULT($C$5:$E$7,TRANSPOSE(C127:E127)/MMULT(MMULT(C127:E127,$C$5:$E$7),TRANSPOSE(C127:E127))))</f>
        <v>4.7726467167130511E-3</v>
      </c>
      <c r="J127" s="180">
        <v>3.1753493923413298E-2</v>
      </c>
      <c r="K127" s="200">
        <v>1.7388190185062935E-2</v>
      </c>
      <c r="L127" s="208">
        <f t="shared" si="6"/>
        <v>-16491.403464930278</v>
      </c>
      <c r="M127" s="89">
        <f t="shared" si="7"/>
        <v>198846.72964719875</v>
      </c>
      <c r="N127" s="209">
        <f t="shared" si="8"/>
        <v>122060.33769030716</v>
      </c>
      <c r="O127" s="214">
        <f t="shared" si="9"/>
        <v>-5.4173964818818789E-2</v>
      </c>
      <c r="P127" s="12">
        <f t="shared" si="10"/>
        <v>0.65320794310516617</v>
      </c>
      <c r="Q127" s="63">
        <f t="shared" si="11"/>
        <v>0.4009660217136527</v>
      </c>
    </row>
    <row r="128" spans="2:17" x14ac:dyDescent="0.15">
      <c r="B128" s="182">
        <v>45058</v>
      </c>
      <c r="C128" s="187">
        <v>-3449400</v>
      </c>
      <c r="D128" s="42">
        <v>6300000</v>
      </c>
      <c r="E128" s="188">
        <v>7015935.2000000002</v>
      </c>
      <c r="F128" s="52">
        <v>305579.71457553579</v>
      </c>
      <c r="G128" s="52">
        <v>9866535.1999999993</v>
      </c>
      <c r="I128" s="199" cm="1">
        <f t="array" ref="I128:K128">TRANSPOSE(F128*MMULT($C$5:$E$7,TRANSPOSE(C128:E128)/MMULT(MMULT(C128:E128,$C$5:$E$7),TRANSPOSE(C128:E128))))</f>
        <v>4.7929414211183349E-3</v>
      </c>
      <c r="J128" s="180">
        <v>3.1802574440050885E-2</v>
      </c>
      <c r="K128" s="200">
        <v>1.7354246336428642E-2</v>
      </c>
      <c r="L128" s="208">
        <f t="shared" si="6"/>
        <v>-16532.772138005585</v>
      </c>
      <c r="M128" s="89">
        <f t="shared" si="7"/>
        <v>200356.21897232058</v>
      </c>
      <c r="N128" s="209">
        <f t="shared" si="8"/>
        <v>121756.26774122076</v>
      </c>
      <c r="O128" s="214">
        <f t="shared" si="9"/>
        <v>-5.410297657019008E-2</v>
      </c>
      <c r="P128" s="12">
        <f t="shared" si="10"/>
        <v>0.65565942179972425</v>
      </c>
      <c r="Q128" s="63">
        <f t="shared" si="11"/>
        <v>0.39844355477046567</v>
      </c>
    </row>
    <row r="129" spans="2:17" x14ac:dyDescent="0.15">
      <c r="B129" s="182">
        <v>45061</v>
      </c>
      <c r="C129" s="187">
        <v>-3445800</v>
      </c>
      <c r="D129" s="42">
        <v>6284600</v>
      </c>
      <c r="E129" s="188">
        <v>7012902.4000000004</v>
      </c>
      <c r="F129" s="52">
        <v>305054.66840831214</v>
      </c>
      <c r="G129" s="52">
        <v>9851702.4000000004</v>
      </c>
      <c r="I129" s="199" cm="1">
        <f t="array" ref="I129:K129">TRANSPOSE(F129*MMULT($C$5:$E$7,TRANSPOSE(C129:E129)/MMULT(MMULT(C129:E129,$C$5:$E$7),TRANSPOSE(C129:E129))))</f>
        <v>4.7941934773545712E-3</v>
      </c>
      <c r="J129" s="180">
        <v>3.1788440360680091E-2</v>
      </c>
      <c r="K129" s="200">
        <v>1.7367540720636628E-2</v>
      </c>
      <c r="L129" s="208">
        <f t="shared" si="6"/>
        <v>-16519.83188426838</v>
      </c>
      <c r="M129" s="89">
        <f t="shared" si="7"/>
        <v>199777.63229073011</v>
      </c>
      <c r="N129" s="209">
        <f t="shared" si="8"/>
        <v>121796.86800185034</v>
      </c>
      <c r="O129" s="214">
        <f t="shared" si="9"/>
        <v>-5.4153676685113949E-2</v>
      </c>
      <c r="P129" s="12">
        <f t="shared" si="10"/>
        <v>0.65489124730695836</v>
      </c>
      <c r="Q129" s="63">
        <f t="shared" si="11"/>
        <v>0.39926242937815537</v>
      </c>
    </row>
    <row r="130" spans="2:17" x14ac:dyDescent="0.15">
      <c r="B130" s="182">
        <v>45062</v>
      </c>
      <c r="C130" s="187">
        <v>-3433800</v>
      </c>
      <c r="D130" s="42">
        <v>6249600</v>
      </c>
      <c r="E130" s="188">
        <v>7013660.7999999998</v>
      </c>
      <c r="F130" s="52">
        <v>304013.56762295385</v>
      </c>
      <c r="G130" s="52">
        <v>9829460.8000000007</v>
      </c>
      <c r="I130" s="199" cm="1">
        <f t="array" ref="I130:K130">TRANSPOSE(F130*MMULT($C$5:$E$7,TRANSPOSE(C130:E130)/MMULT(MMULT(C130:E130,$C$5:$E$7),TRANSPOSE(C130:E130))))</f>
        <v>4.8120034586198561E-3</v>
      </c>
      <c r="J130" s="180">
        <v>3.175010001561681E-2</v>
      </c>
      <c r="K130" s="200">
        <v>1.7410536882759415E-2</v>
      </c>
      <c r="L130" s="208">
        <f t="shared" si="6"/>
        <v>-16523.457476208863</v>
      </c>
      <c r="M130" s="89">
        <f t="shared" si="7"/>
        <v>198425.42505759883</v>
      </c>
      <c r="N130" s="209">
        <f t="shared" si="8"/>
        <v>122111.6000415639</v>
      </c>
      <c r="O130" s="214">
        <f t="shared" si="9"/>
        <v>-5.4351052834265993E-2</v>
      </c>
      <c r="P130" s="12">
        <f t="shared" si="10"/>
        <v>0.65268608440427112</v>
      </c>
      <c r="Q130" s="63">
        <f t="shared" si="11"/>
        <v>0.401664968429995</v>
      </c>
    </row>
    <row r="131" spans="2:17" x14ac:dyDescent="0.15">
      <c r="B131" s="182">
        <v>45063</v>
      </c>
      <c r="C131" s="187">
        <v>-3398400</v>
      </c>
      <c r="D131" s="42">
        <v>6258000</v>
      </c>
      <c r="E131" s="188">
        <v>6904475.2000000002</v>
      </c>
      <c r="F131" s="52">
        <v>302556.06974666141</v>
      </c>
      <c r="G131" s="52">
        <v>9764075.1999999993</v>
      </c>
      <c r="I131" s="199" cm="1">
        <f t="array" ref="I131:K131">TRANSPOSE(F131*MMULT($C$5:$E$7,TRANSPOSE(C131:E131)/MMULT(MMULT(C131:E131,$C$5:$E$7),TRANSPOSE(C131:E131))))</f>
        <v>4.8001966329739281E-3</v>
      </c>
      <c r="J131" s="180">
        <v>3.1869217939189266E-2</v>
      </c>
      <c r="K131" s="200">
        <v>1.7297692968860769E-2</v>
      </c>
      <c r="L131" s="208">
        <f t="shared" si="6"/>
        <v>-16312.988237498597</v>
      </c>
      <c r="M131" s="89">
        <f t="shared" si="7"/>
        <v>199437.56586344642</v>
      </c>
      <c r="N131" s="209">
        <f t="shared" si="8"/>
        <v>119431.49212071356</v>
      </c>
      <c r="O131" s="214">
        <f t="shared" si="9"/>
        <v>-5.3917240038046224E-2</v>
      </c>
      <c r="P131" s="12">
        <f t="shared" si="10"/>
        <v>0.65917555721305154</v>
      </c>
      <c r="Q131" s="63">
        <f t="shared" si="11"/>
        <v>0.39474168282499461</v>
      </c>
    </row>
    <row r="132" spans="2:17" x14ac:dyDescent="0.15">
      <c r="B132" s="182">
        <v>45065</v>
      </c>
      <c r="C132" s="187">
        <v>-3414600</v>
      </c>
      <c r="D132" s="42">
        <v>6420400</v>
      </c>
      <c r="E132" s="188">
        <v>6862772</v>
      </c>
      <c r="F132" s="52">
        <v>306954.83343177201</v>
      </c>
      <c r="G132" s="52">
        <v>9868572</v>
      </c>
      <c r="I132" s="199" cm="1">
        <f t="array" ref="I132:K132">TRANSPOSE(F132*MMULT($C$5:$E$7,TRANSPOSE(C132:E132)/MMULT(MMULT(C132:E132,$C$5:$E$7),TRANSPOSE(C132:E132))))</f>
        <v>4.772303390522906E-3</v>
      </c>
      <c r="J132" s="180">
        <v>3.2084966812733977E-2</v>
      </c>
      <c r="K132" s="200">
        <v>1.7085227319889731E-2</v>
      </c>
      <c r="L132" s="208">
        <f t="shared" si="6"/>
        <v>-16295.507157279515</v>
      </c>
      <c r="M132" s="89">
        <f t="shared" si="7"/>
        <v>205998.32092447722</v>
      </c>
      <c r="N132" s="209">
        <f t="shared" si="8"/>
        <v>117252.01966457428</v>
      </c>
      <c r="O132" s="214">
        <f t="shared" si="9"/>
        <v>-5.3087638253142472E-2</v>
      </c>
      <c r="P132" s="12">
        <f t="shared" si="10"/>
        <v>0.67110303695629936</v>
      </c>
      <c r="Q132" s="63">
        <f t="shared" si="11"/>
        <v>0.38198460129684297</v>
      </c>
    </row>
    <row r="133" spans="2:17" x14ac:dyDescent="0.15">
      <c r="B133" s="182">
        <v>45068</v>
      </c>
      <c r="C133" s="187">
        <v>-3388800</v>
      </c>
      <c r="D133" s="42">
        <v>6381200</v>
      </c>
      <c r="E133" s="188">
        <v>6918123.2000000002</v>
      </c>
      <c r="F133" s="52">
        <v>306772.28499796131</v>
      </c>
      <c r="G133" s="52">
        <v>9910523.1999999993</v>
      </c>
      <c r="I133" s="199" cm="1">
        <f t="array" ref="I133:K133">TRANSPOSE(F133*MMULT($C$5:$E$7,TRANSPOSE(C133:E133)/MMULT(MMULT(C133:E133,$C$5:$E$7),TRANSPOSE(C133:E133))))</f>
        <v>4.8654177532135492E-3</v>
      </c>
      <c r="J133" s="180">
        <v>3.1998945997269108E-2</v>
      </c>
      <c r="K133" s="200">
        <v>1.7211104087056121E-2</v>
      </c>
      <c r="L133" s="208">
        <f t="shared" si="6"/>
        <v>-16487.927682090074</v>
      </c>
      <c r="M133" s="89">
        <f t="shared" si="7"/>
        <v>204191.67419777362</v>
      </c>
      <c r="N133" s="209">
        <f t="shared" si="8"/>
        <v>119068.53848227777</v>
      </c>
      <c r="O133" s="214">
        <f t="shared" si="9"/>
        <v>-5.3746470878878926E-2</v>
      </c>
      <c r="P133" s="12">
        <f t="shared" si="10"/>
        <v>0.6656131736252856</v>
      </c>
      <c r="Q133" s="63">
        <f t="shared" si="11"/>
        <v>0.38813329725359336</v>
      </c>
    </row>
    <row r="134" spans="2:17" x14ac:dyDescent="0.15">
      <c r="B134" s="182">
        <v>45069</v>
      </c>
      <c r="C134" s="187">
        <v>-3372600</v>
      </c>
      <c r="D134" s="42">
        <v>6448400</v>
      </c>
      <c r="E134" s="188">
        <v>6885518.7999999998</v>
      </c>
      <c r="F134" s="52">
        <v>308445.51283973851</v>
      </c>
      <c r="G134" s="52">
        <v>9961318.8000000007</v>
      </c>
      <c r="I134" s="199" cm="1">
        <f t="array" ref="I134:K134">TRANSPOSE(F134*MMULT($C$5:$E$7,TRANSPOSE(C134:E134)/MMULT(MMULT(C134:E134,$C$5:$E$7),TRANSPOSE(C134:E134))))</f>
        <v>4.8906943325677096E-3</v>
      </c>
      <c r="J134" s="180">
        <v>3.2106009730969456E-2</v>
      </c>
      <c r="K134" s="200">
        <v>1.7123978427968697E-2</v>
      </c>
      <c r="L134" s="208">
        <f t="shared" si="6"/>
        <v>-16494.355706017857</v>
      </c>
      <c r="M134" s="89">
        <f t="shared" si="7"/>
        <v>207032.39314918345</v>
      </c>
      <c r="N134" s="209">
        <f t="shared" si="8"/>
        <v>117907.4753965729</v>
      </c>
      <c r="O134" s="214">
        <f t="shared" si="9"/>
        <v>-5.3475751856983444E-2</v>
      </c>
      <c r="P134" s="12">
        <f t="shared" si="10"/>
        <v>0.67121220614661015</v>
      </c>
      <c r="Q134" s="63">
        <f t="shared" si="11"/>
        <v>0.38226354571037324</v>
      </c>
    </row>
    <row r="135" spans="2:17" x14ac:dyDescent="0.15">
      <c r="B135" s="182">
        <v>45070</v>
      </c>
      <c r="C135" s="187">
        <v>-3366600</v>
      </c>
      <c r="D135" s="42">
        <v>6318200</v>
      </c>
      <c r="E135" s="188">
        <v>6868837.6000000006</v>
      </c>
      <c r="F135" s="52">
        <v>304016.28963891917</v>
      </c>
      <c r="G135" s="52">
        <v>9820437.6000000015</v>
      </c>
      <c r="I135" s="199" cm="1">
        <f t="array" ref="I135:K135">TRANSPOSE(F135*MMULT($C$5:$E$7,TRANSPOSE(C135:E135)/MMULT(MMULT(C135:E135,$C$5:$E$7),TRANSPOSE(C135:E135))))</f>
        <v>4.8565610298199656E-3</v>
      </c>
      <c r="J135" s="180">
        <v>3.1978748239243113E-2</v>
      </c>
      <c r="K135" s="200">
        <v>1.722536879845946E-2</v>
      </c>
      <c r="L135" s="208">
        <f t="shared" si="6"/>
        <v>-16350.098362991896</v>
      </c>
      <c r="M135" s="89">
        <f t="shared" si="7"/>
        <v>202048.12712518583</v>
      </c>
      <c r="N135" s="209">
        <f t="shared" si="8"/>
        <v>118318.26087672517</v>
      </c>
      <c r="O135" s="214">
        <f t="shared" si="9"/>
        <v>-5.3780336515556269E-2</v>
      </c>
      <c r="P135" s="12">
        <f t="shared" si="10"/>
        <v>0.66459638516462005</v>
      </c>
      <c r="Q135" s="63">
        <f t="shared" si="11"/>
        <v>0.38918395135093592</v>
      </c>
    </row>
    <row r="136" spans="2:17" x14ac:dyDescent="0.15">
      <c r="B136" s="182">
        <v>45071</v>
      </c>
      <c r="C136" s="187">
        <v>-3339000</v>
      </c>
      <c r="D136" s="42">
        <v>6308400</v>
      </c>
      <c r="E136" s="188">
        <v>6714159.2000000002</v>
      </c>
      <c r="F136" s="52">
        <v>301183.44204485655</v>
      </c>
      <c r="G136" s="52">
        <v>9683559.1999999993</v>
      </c>
      <c r="I136" s="199" cm="1">
        <f t="array" ref="I136:K136">TRANSPOSE(F136*MMULT($C$5:$E$7,TRANSPOSE(C136:E136)/MMULT(MMULT(C136:E136,$C$5:$E$7),TRANSPOSE(C136:E136))))</f>
        <v>4.7833157959205177E-3</v>
      </c>
      <c r="J136" s="180">
        <v>3.2115484194720642E-2</v>
      </c>
      <c r="K136" s="200">
        <v>1.7062093641369042E-2</v>
      </c>
      <c r="L136" s="208">
        <f t="shared" si="6"/>
        <v>-15971.491442578608</v>
      </c>
      <c r="M136" s="89">
        <f t="shared" si="7"/>
        <v>202597.32049397571</v>
      </c>
      <c r="N136" s="209">
        <f t="shared" si="8"/>
        <v>114557.61299345945</v>
      </c>
      <c r="O136" s="214">
        <f t="shared" si="9"/>
        <v>-5.3029115193523504E-2</v>
      </c>
      <c r="P136" s="12">
        <f t="shared" si="10"/>
        <v>0.67267084511173769</v>
      </c>
      <c r="Q136" s="63">
        <f t="shared" si="11"/>
        <v>0.38035827008178585</v>
      </c>
    </row>
    <row r="137" spans="2:17" x14ac:dyDescent="0.15">
      <c r="B137" s="182">
        <v>45072</v>
      </c>
      <c r="C137" s="187">
        <v>-3361800</v>
      </c>
      <c r="D137" s="42">
        <v>6393800</v>
      </c>
      <c r="E137" s="188">
        <v>6741455.2000000002</v>
      </c>
      <c r="F137" s="52">
        <v>304284.67649695917</v>
      </c>
      <c r="G137" s="52">
        <v>9773455.1999999993</v>
      </c>
      <c r="I137" s="199" cm="1">
        <f t="array" ref="I137:K137">TRANSPOSE(F137*MMULT($C$5:$E$7,TRANSPOSE(C137:E137)/MMULT(MMULT(C137:E137,$C$5:$E$7),TRANSPOSE(C137:E137))))</f>
        <v>4.7787117566490478E-3</v>
      </c>
      <c r="J137" s="180">
        <v>3.2178331714344609E-2</v>
      </c>
      <c r="K137" s="200">
        <v>1.7000473779798367E-2</v>
      </c>
      <c r="L137" s="208">
        <f t="shared" si="6"/>
        <v>-16065.073183502769</v>
      </c>
      <c r="M137" s="89">
        <f t="shared" si="7"/>
        <v>205741.81731517657</v>
      </c>
      <c r="N137" s="209">
        <f t="shared" si="8"/>
        <v>114607.93236528536</v>
      </c>
      <c r="O137" s="214">
        <f t="shared" si="9"/>
        <v>-5.2796195222349004E-2</v>
      </c>
      <c r="P137" s="12">
        <f t="shared" si="10"/>
        <v>0.67614912352391365</v>
      </c>
      <c r="Q137" s="63">
        <f t="shared" si="11"/>
        <v>0.37664707169843525</v>
      </c>
    </row>
    <row r="138" spans="2:17" x14ac:dyDescent="0.15">
      <c r="B138" s="182">
        <v>45076</v>
      </c>
      <c r="C138" s="187">
        <v>-3250200</v>
      </c>
      <c r="D138" s="42">
        <v>6437200</v>
      </c>
      <c r="E138" s="188">
        <v>6598148</v>
      </c>
      <c r="F138" s="52">
        <v>303799.3708628348</v>
      </c>
      <c r="G138" s="52">
        <v>9785148</v>
      </c>
      <c r="I138" s="199" cm="1">
        <f t="array" ref="I138:K138">TRANSPOSE(F138*MMULT($C$5:$E$7,TRANSPOSE(C138:E138)/MMULT(MMULT(C138:E138,$C$5:$E$7),TRANSPOSE(C138:E138))))</f>
        <v>4.9151965403431575E-3</v>
      </c>
      <c r="J138" s="180">
        <v>3.2381253707928902E-2</v>
      </c>
      <c r="K138" s="200">
        <v>1.6872937116533031E-2</v>
      </c>
      <c r="L138" s="208">
        <f t="shared" si="6"/>
        <v>-15975.371795423331</v>
      </c>
      <c r="M138" s="89">
        <f t="shared" si="7"/>
        <v>208444.60636867993</v>
      </c>
      <c r="N138" s="209">
        <f t="shared" si="8"/>
        <v>111330.13628957818</v>
      </c>
      <c r="O138" s="214">
        <f t="shared" si="9"/>
        <v>-5.2585269515374344E-2</v>
      </c>
      <c r="P138" s="12">
        <f t="shared" si="10"/>
        <v>0.68612586581949353</v>
      </c>
      <c r="Q138" s="63">
        <f t="shared" si="11"/>
        <v>0.36645940369588076</v>
      </c>
    </row>
    <row r="139" spans="2:17" x14ac:dyDescent="0.15">
      <c r="B139" s="182">
        <v>45077</v>
      </c>
      <c r="C139" s="187">
        <v>-3237000</v>
      </c>
      <c r="D139" s="42">
        <v>6385400</v>
      </c>
      <c r="E139" s="188">
        <v>6608764</v>
      </c>
      <c r="F139" s="52">
        <v>302368.13990751468</v>
      </c>
      <c r="G139" s="52">
        <v>9757164</v>
      </c>
      <c r="I139" s="199" cm="1">
        <f t="array" ref="I139:K139">TRANSPOSE(F139*MMULT($C$5:$E$7,TRANSPOSE(C139:E139)/MMULT(MMULT(C139:E139,$C$5:$E$7),TRANSPOSE(C139:E139))))</f>
        <v>4.9407245892610623E-3</v>
      </c>
      <c r="J139" s="180">
        <v>3.2320576049915929E-2</v>
      </c>
      <c r="K139" s="200">
        <v>1.69443876485557E-2</v>
      </c>
      <c r="L139" s="208">
        <f t="shared" si="6"/>
        <v>-15993.125495438058</v>
      </c>
      <c r="M139" s="89">
        <f t="shared" si="7"/>
        <v>206379.80630913319</v>
      </c>
      <c r="N139" s="209">
        <f t="shared" si="8"/>
        <v>111981.45909381956</v>
      </c>
      <c r="O139" s="214">
        <f t="shared" si="9"/>
        <v>-5.2892892420245981E-2</v>
      </c>
      <c r="P139" s="12">
        <f t="shared" si="10"/>
        <v>0.68254481564181524</v>
      </c>
      <c r="Q139" s="63">
        <f t="shared" si="11"/>
        <v>0.37034807677843085</v>
      </c>
    </row>
    <row r="140" spans="2:17" x14ac:dyDescent="0.15">
      <c r="B140" s="182">
        <v>45078</v>
      </c>
      <c r="C140" s="187">
        <v>-3263400</v>
      </c>
      <c r="D140" s="42">
        <v>6494600</v>
      </c>
      <c r="E140" s="188">
        <v>6677004.7999999998</v>
      </c>
      <c r="F140" s="52">
        <v>306924.51533279166</v>
      </c>
      <c r="G140" s="52">
        <v>9908204.8000000007</v>
      </c>
      <c r="I140" s="199" cm="1">
        <f t="array" ref="I140:K140">TRANSPOSE(F140*MMULT($C$5:$E$7,TRANSPOSE(C140:E140)/MMULT(MMULT(C140:E140,$C$5:$E$7),TRANSPOSE(C140:E140))))</f>
        <v>4.966664401849087E-3</v>
      </c>
      <c r="J140" s="180">
        <v>3.2367328675637491E-2</v>
      </c>
      <c r="K140" s="200">
        <v>1.6911755870684816E-2</v>
      </c>
      <c r="L140" s="208">
        <f t="shared" si="6"/>
        <v>-16208.21260899431</v>
      </c>
      <c r="M140" s="89">
        <f t="shared" si="7"/>
        <v>210212.85281679526</v>
      </c>
      <c r="N140" s="209">
        <f t="shared" si="8"/>
        <v>112919.87512499069</v>
      </c>
      <c r="O140" s="214">
        <f t="shared" si="9"/>
        <v>-5.2808465271730068E-2</v>
      </c>
      <c r="P140" s="12">
        <f t="shared" si="10"/>
        <v>0.68490082191338142</v>
      </c>
      <c r="Q140" s="63">
        <f t="shared" si="11"/>
        <v>0.36790764335834852</v>
      </c>
    </row>
    <row r="141" spans="2:17" x14ac:dyDescent="0.15">
      <c r="B141" s="182">
        <v>45079</v>
      </c>
      <c r="C141" s="187">
        <v>-3288000</v>
      </c>
      <c r="D141" s="42">
        <v>6524000</v>
      </c>
      <c r="E141" s="188">
        <v>6776333.6000000006</v>
      </c>
      <c r="F141" s="52">
        <v>309436.31572861067</v>
      </c>
      <c r="G141" s="52">
        <v>10012333.600000001</v>
      </c>
      <c r="I141" s="199" cm="1">
        <f t="array" ref="I141:K141">TRANSPOSE(F141*MMULT($C$5:$E$7,TRANSPOSE(C141:E141)/MMULT(MMULT(C141:E141,$C$5:$E$7),TRANSPOSE(C141:E141))))</f>
        <v>5.0026882134227022E-3</v>
      </c>
      <c r="J141" s="180">
        <v>3.23038427836463E-2</v>
      </c>
      <c r="K141" s="200">
        <v>1.6990734377929098E-2</v>
      </c>
      <c r="L141" s="208">
        <f t="shared" ref="L141:L204" si="12">C141*I141</f>
        <v>-16448.838845733844</v>
      </c>
      <c r="M141" s="89">
        <f t="shared" ref="M141:M204" si="13">D141*J141</f>
        <v>210750.27032050845</v>
      </c>
      <c r="N141" s="209">
        <f t="shared" ref="N141:N204" si="14">E141*K141</f>
        <v>115134.88425383606</v>
      </c>
      <c r="O141" s="214">
        <f t="shared" ref="O141:O204" si="15">L141/F141</f>
        <v>-5.3157428555219106E-2</v>
      </c>
      <c r="P141" s="12">
        <f t="shared" ref="P141:P204" si="16">M141/F141</f>
        <v>0.68107801058924755</v>
      </c>
      <c r="Q141" s="63">
        <f t="shared" ref="Q141:Q204" si="17">N141/F141</f>
        <v>0.37207941796597155</v>
      </c>
    </row>
    <row r="142" spans="2:17" x14ac:dyDescent="0.15">
      <c r="B142" s="182">
        <v>45082</v>
      </c>
      <c r="C142" s="187">
        <v>-3263400</v>
      </c>
      <c r="D142" s="42">
        <v>6459600</v>
      </c>
      <c r="E142" s="188">
        <v>6852915.2000000002</v>
      </c>
      <c r="F142" s="52">
        <v>308792.26252565451</v>
      </c>
      <c r="G142" s="52">
        <v>10049115.199999999</v>
      </c>
      <c r="I142" s="199" cm="1">
        <f t="array" ref="I142:K142">TRANSPOSE(F142*MMULT($C$5:$E$7,TRANSPOSE(C142:E142)/MMULT(MMULT(C142:E142,$C$5:$E$7),TRANSPOSE(C142:E142))))</f>
        <v>5.10441549122313E-3</v>
      </c>
      <c r="J142" s="180">
        <v>3.2173383281190245E-2</v>
      </c>
      <c r="K142" s="200">
        <v>1.7163910826816533E-2</v>
      </c>
      <c r="L142" s="208">
        <f t="shared" si="12"/>
        <v>-16657.749514057563</v>
      </c>
      <c r="M142" s="89">
        <f t="shared" si="13"/>
        <v>207827.18664317651</v>
      </c>
      <c r="N142" s="209">
        <f t="shared" si="14"/>
        <v>117622.82539653558</v>
      </c>
      <c r="O142" s="214">
        <f t="shared" si="15"/>
        <v>-5.3944841032646129E-2</v>
      </c>
      <c r="P142" s="12">
        <f t="shared" si="16"/>
        <v>0.67303236468209815</v>
      </c>
      <c r="Q142" s="63">
        <f t="shared" si="17"/>
        <v>0.38091247635054798</v>
      </c>
    </row>
    <row r="143" spans="2:17" x14ac:dyDescent="0.15">
      <c r="B143" s="182">
        <v>45083</v>
      </c>
      <c r="C143" s="187">
        <v>-3274800</v>
      </c>
      <c r="D143" s="42">
        <v>6470800</v>
      </c>
      <c r="E143" s="188">
        <v>6863530.3999999994</v>
      </c>
      <c r="F143" s="52">
        <v>309276.65518087958</v>
      </c>
      <c r="G143" s="52">
        <v>10059530.399999999</v>
      </c>
      <c r="I143" s="199" cm="1">
        <f t="array" ref="I143:K143">TRANSPOSE(F143*MMULT($C$5:$E$7,TRANSPOSE(C143:E143)/MMULT(MMULT(C143:E143,$C$5:$E$7),TRANSPOSE(C143:E143))))</f>
        <v>5.0909069338584897E-3</v>
      </c>
      <c r="J143" s="180">
        <v>3.2173210262905851E-2</v>
      </c>
      <c r="K143" s="200">
        <v>1.7157634828668947E-2</v>
      </c>
      <c r="L143" s="208">
        <f t="shared" si="12"/>
        <v>-16671.702026999781</v>
      </c>
      <c r="M143" s="89">
        <f t="shared" si="13"/>
        <v>208186.40896921119</v>
      </c>
      <c r="N143" s="209">
        <f t="shared" si="14"/>
        <v>117761.9482386681</v>
      </c>
      <c r="O143" s="214">
        <f t="shared" si="15"/>
        <v>-5.3905465374518437E-2</v>
      </c>
      <c r="P143" s="12">
        <f t="shared" si="16"/>
        <v>0.6731397455377095</v>
      </c>
      <c r="Q143" s="63">
        <f t="shared" si="17"/>
        <v>0.38076571983680879</v>
      </c>
    </row>
    <row r="144" spans="2:17" x14ac:dyDescent="0.15">
      <c r="B144" s="182">
        <v>45084</v>
      </c>
      <c r="C144" s="187">
        <v>-3234600</v>
      </c>
      <c r="D144" s="42">
        <v>6388200</v>
      </c>
      <c r="E144" s="188">
        <v>6786190.8000000007</v>
      </c>
      <c r="F144" s="52">
        <v>305496.89307101117</v>
      </c>
      <c r="G144" s="52">
        <v>9939790.8000000007</v>
      </c>
      <c r="I144" s="199" cm="1">
        <f t="array" ref="I144:K144">TRANSPOSE(F144*MMULT($C$5:$E$7,TRANSPOSE(C144:E144)/MMULT(MMULT(C144:E144,$C$5:$E$7),TRANSPOSE(C144:E144))))</f>
        <v>5.0959180522731828E-3</v>
      </c>
      <c r="J144" s="180">
        <v>3.2163510518042122E-2</v>
      </c>
      <c r="K144" s="200">
        <v>1.7169162368900287E-2</v>
      </c>
      <c r="L144" s="208">
        <f t="shared" si="12"/>
        <v>-16483.256531882838</v>
      </c>
      <c r="M144" s="89">
        <f t="shared" si="13"/>
        <v>205466.93789135668</v>
      </c>
      <c r="N144" s="209">
        <f t="shared" si="14"/>
        <v>116513.21171153734</v>
      </c>
      <c r="O144" s="214">
        <f t="shared" si="15"/>
        <v>-5.3955561924655615E-2</v>
      </c>
      <c r="P144" s="12">
        <f t="shared" si="16"/>
        <v>0.67256637481938952</v>
      </c>
      <c r="Q144" s="63">
        <f t="shared" si="17"/>
        <v>0.38138918710526604</v>
      </c>
    </row>
    <row r="145" spans="2:17" x14ac:dyDescent="0.15">
      <c r="B145" s="182">
        <v>45085</v>
      </c>
      <c r="C145" s="187">
        <v>-3210000</v>
      </c>
      <c r="D145" s="42">
        <v>6279000</v>
      </c>
      <c r="E145" s="188">
        <v>6852156.7999999998</v>
      </c>
      <c r="F145" s="52">
        <v>303259.80957158911</v>
      </c>
      <c r="G145" s="52">
        <v>9921156.8000000007</v>
      </c>
      <c r="I145" s="199" cm="1">
        <f t="array" ref="I145:K145">TRANSPOSE(F145*MMULT($C$5:$E$7,TRANSPOSE(C145:E145)/MMULT(MMULT(C145:E145,$C$5:$E$7),TRANSPOSE(C145:E145))))</f>
        <v>5.1798801878813637E-3</v>
      </c>
      <c r="J145" s="180">
        <v>3.1988066908894067E-2</v>
      </c>
      <c r="K145" s="200">
        <v>1.7371778890661473E-2</v>
      </c>
      <c r="L145" s="208">
        <f t="shared" si="12"/>
        <v>-16627.415403099178</v>
      </c>
      <c r="M145" s="89">
        <f t="shared" si="13"/>
        <v>200853.07212094584</v>
      </c>
      <c r="N145" s="209">
        <f t="shared" si="14"/>
        <v>119034.15285374246</v>
      </c>
      <c r="O145" s="214">
        <f t="shared" si="15"/>
        <v>-5.4828944945222037E-2</v>
      </c>
      <c r="P145" s="12">
        <f t="shared" si="16"/>
        <v>0.66231352055746573</v>
      </c>
      <c r="Q145" s="63">
        <f t="shared" si="17"/>
        <v>0.39251542438775633</v>
      </c>
    </row>
    <row r="146" spans="2:17" x14ac:dyDescent="0.15">
      <c r="B146" s="182">
        <v>45086</v>
      </c>
      <c r="C146" s="187">
        <v>-3214800</v>
      </c>
      <c r="D146" s="42">
        <v>6169800</v>
      </c>
      <c r="E146" s="188">
        <v>6836992</v>
      </c>
      <c r="F146" s="52">
        <v>299484.01104535849</v>
      </c>
      <c r="G146" s="52">
        <v>9791992</v>
      </c>
      <c r="I146" s="199" cm="1">
        <f t="array" ref="I146:K146">TRANSPOSE(F146*MMULT($C$5:$E$7,TRANSPOSE(C146:E146)/MMULT(MMULT(C146:E146,$C$5:$E$7),TRANSPOSE(C146:E146))))</f>
        <v>5.1312168664604044E-3</v>
      </c>
      <c r="J146" s="180">
        <v>3.1875988493255222E-2</v>
      </c>
      <c r="K146" s="200">
        <v>1.7450857514820749E-2</v>
      </c>
      <c r="L146" s="208">
        <f t="shared" si="12"/>
        <v>-16495.835982296907</v>
      </c>
      <c r="M146" s="89">
        <f t="shared" si="13"/>
        <v>196668.47380568608</v>
      </c>
      <c r="N146" s="209">
        <f t="shared" si="14"/>
        <v>119311.37322196933</v>
      </c>
      <c r="O146" s="214">
        <f t="shared" si="15"/>
        <v>-5.5080856987048038E-2</v>
      </c>
      <c r="P146" s="12">
        <f t="shared" si="16"/>
        <v>0.65669106380406916</v>
      </c>
      <c r="Q146" s="63">
        <f t="shared" si="17"/>
        <v>0.3983897931829789</v>
      </c>
    </row>
    <row r="147" spans="2:17" x14ac:dyDescent="0.15">
      <c r="B147" s="182">
        <v>45089</v>
      </c>
      <c r="C147" s="187">
        <v>-3214800</v>
      </c>
      <c r="D147" s="42">
        <v>6186600</v>
      </c>
      <c r="E147" s="188">
        <v>6887793.5999999996</v>
      </c>
      <c r="F147" s="52">
        <v>300907.02112440643</v>
      </c>
      <c r="G147" s="52">
        <v>9859593.5999999996</v>
      </c>
      <c r="I147" s="199" cm="1">
        <f t="array" ref="I147:K147">TRANSPOSE(F147*MMULT($C$5:$E$7,TRANSPOSE(C147:E147)/MMULT(MMULT(C147:E147,$C$5:$E$7),TRANSPOSE(C147:E147))))</f>
        <v>5.177648601575457E-3</v>
      </c>
      <c r="J147" s="180">
        <v>3.1847844509483365E-2</v>
      </c>
      <c r="K147" s="200">
        <v>1.7497947529435464E-2</v>
      </c>
      <c r="L147" s="208">
        <f t="shared" si="12"/>
        <v>-16645.104724344779</v>
      </c>
      <c r="M147" s="89">
        <f t="shared" si="13"/>
        <v>197029.87484236978</v>
      </c>
      <c r="N147" s="209">
        <f t="shared" si="14"/>
        <v>120522.2510063814</v>
      </c>
      <c r="O147" s="214">
        <f t="shared" si="15"/>
        <v>-5.5316438487033701E-2</v>
      </c>
      <c r="P147" s="12">
        <f t="shared" si="16"/>
        <v>0.65478656531882695</v>
      </c>
      <c r="Q147" s="63">
        <f t="shared" si="17"/>
        <v>0.40052987316820671</v>
      </c>
    </row>
    <row r="148" spans="2:17" x14ac:dyDescent="0.15">
      <c r="B148" s="182">
        <v>45090</v>
      </c>
      <c r="C148" s="187">
        <v>-3199200</v>
      </c>
      <c r="D148" s="42">
        <v>6192200</v>
      </c>
      <c r="E148" s="188">
        <v>6823344</v>
      </c>
      <c r="F148" s="52">
        <v>300040.78128252679</v>
      </c>
      <c r="G148" s="52">
        <v>9816344</v>
      </c>
      <c r="I148" s="199" cm="1">
        <f t="array" ref="I148:K148">TRANSPOSE(F148*MMULT($C$5:$E$7,TRANSPOSE(C148:E148)/MMULT(MMULT(C148:E148,$C$5:$E$7),TRANSPOSE(C148:E148))))</f>
        <v>5.1599583954213164E-3</v>
      </c>
      <c r="J148" s="180">
        <v>3.19184343952146E-2</v>
      </c>
      <c r="K148" s="200">
        <v>1.7425941110269516E-2</v>
      </c>
      <c r="L148" s="208">
        <f t="shared" si="12"/>
        <v>-16507.738898631877</v>
      </c>
      <c r="M148" s="89">
        <f t="shared" si="13"/>
        <v>197645.32946204784</v>
      </c>
      <c r="N148" s="209">
        <f t="shared" si="14"/>
        <v>118903.19071911085</v>
      </c>
      <c r="O148" s="214">
        <f t="shared" si="15"/>
        <v>-5.5018317270303756E-2</v>
      </c>
      <c r="P148" s="12">
        <f t="shared" si="16"/>
        <v>0.65872821893481026</v>
      </c>
      <c r="Q148" s="63">
        <f t="shared" si="17"/>
        <v>0.3962900983354935</v>
      </c>
    </row>
    <row r="149" spans="2:17" x14ac:dyDescent="0.15">
      <c r="B149" s="182">
        <v>45091</v>
      </c>
      <c r="C149" s="187">
        <v>-3195600</v>
      </c>
      <c r="D149" s="42">
        <v>6192200</v>
      </c>
      <c r="E149" s="188">
        <v>6798322.7199999997</v>
      </c>
      <c r="F149" s="52">
        <v>299623.66665611713</v>
      </c>
      <c r="G149" s="52">
        <v>9794922.7199999988</v>
      </c>
      <c r="I149" s="199" cm="1">
        <f t="array" ref="I149:K149">TRANSPOSE(F149*MMULT($C$5:$E$7,TRANSPOSE(C149:E149)/MMULT(MMULT(C149:E149,$C$5:$E$7),TRANSPOSE(C149:E149))))</f>
        <v>5.1470312578483935E-3</v>
      </c>
      <c r="J149" s="180">
        <v>3.194273908663868E-2</v>
      </c>
      <c r="K149" s="200">
        <v>1.7397775251748186E-2</v>
      </c>
      <c r="L149" s="208">
        <f t="shared" si="12"/>
        <v>-16447.853087580326</v>
      </c>
      <c r="M149" s="89">
        <f t="shared" si="13"/>
        <v>197795.82897228404</v>
      </c>
      <c r="N149" s="209">
        <f t="shared" si="14"/>
        <v>118275.6907714134</v>
      </c>
      <c r="O149" s="214">
        <f t="shared" si="15"/>
        <v>-5.4895039738158569E-2</v>
      </c>
      <c r="P149" s="12">
        <f t="shared" si="16"/>
        <v>0.6601475483553757</v>
      </c>
      <c r="Q149" s="63">
        <f t="shared" si="17"/>
        <v>0.39474749138278287</v>
      </c>
    </row>
    <row r="150" spans="2:17" x14ac:dyDescent="0.15">
      <c r="B150" s="182">
        <v>45092</v>
      </c>
      <c r="C150" s="187">
        <v>-3237600</v>
      </c>
      <c r="D150" s="42">
        <v>6178200</v>
      </c>
      <c r="E150" s="188">
        <v>6852156.7999999998</v>
      </c>
      <c r="F150" s="52">
        <v>299899.72703552287</v>
      </c>
      <c r="G150" s="52">
        <v>9792756.8000000007</v>
      </c>
      <c r="I150" s="199" cm="1">
        <f t="array" ref="I150:K150">TRANSPOSE(F150*MMULT($C$5:$E$7,TRANSPOSE(C150:E150)/MMULT(MMULT(C150:E150,$C$5:$E$7),TRANSPOSE(C150:E150))))</f>
        <v>5.0948827672078548E-3</v>
      </c>
      <c r="J150" s="180">
        <v>3.1866100324559492E-2</v>
      </c>
      <c r="K150" s="200">
        <v>1.7442650824546459E-2</v>
      </c>
      <c r="L150" s="208">
        <f t="shared" si="12"/>
        <v>-16495.192447112149</v>
      </c>
      <c r="M150" s="89">
        <f t="shared" si="13"/>
        <v>196875.14102519344</v>
      </c>
      <c r="N150" s="209">
        <f t="shared" si="14"/>
        <v>119519.77845744163</v>
      </c>
      <c r="O150" s="214">
        <f t="shared" si="15"/>
        <v>-5.500235898900404E-2</v>
      </c>
      <c r="P150" s="12">
        <f t="shared" si="16"/>
        <v>0.65646989069074324</v>
      </c>
      <c r="Q150" s="63">
        <f t="shared" si="17"/>
        <v>0.39853246829826094</v>
      </c>
    </row>
    <row r="151" spans="2:17" x14ac:dyDescent="0.15">
      <c r="B151" s="182">
        <v>45093</v>
      </c>
      <c r="C151" s="187">
        <v>-3241800</v>
      </c>
      <c r="D151" s="42">
        <v>6182399.9999999991</v>
      </c>
      <c r="E151" s="188">
        <v>6881728.7999999998</v>
      </c>
      <c r="F151" s="52">
        <v>300528.32766787044</v>
      </c>
      <c r="G151" s="52">
        <v>9822328.7999999989</v>
      </c>
      <c r="I151" s="199" cm="1">
        <f t="array" ref="I151:K151">TRANSPOSE(F151*MMULT($C$5:$E$7,TRANSPOSE(C151:E151)/MMULT(MMULT(C151:E151,$C$5:$E$7),TRANSPOSE(C151:E151))))</f>
        <v>5.1113270429928156E-3</v>
      </c>
      <c r="J151" s="180">
        <v>3.1842285421341827E-2</v>
      </c>
      <c r="K151" s="200">
        <v>1.7471842582192556E-2</v>
      </c>
      <c r="L151" s="208">
        <f t="shared" si="12"/>
        <v>-16569.900007974109</v>
      </c>
      <c r="M151" s="89">
        <f t="shared" si="13"/>
        <v>196861.74538890368</v>
      </c>
      <c r="N151" s="209">
        <f t="shared" si="14"/>
        <v>120236.48228694088</v>
      </c>
      <c r="O151" s="214">
        <f t="shared" si="15"/>
        <v>-5.5135900620610953E-2</v>
      </c>
      <c r="P151" s="12">
        <f t="shared" si="16"/>
        <v>0.65505221060713414</v>
      </c>
      <c r="Q151" s="63">
        <f t="shared" si="17"/>
        <v>0.40008369001347688</v>
      </c>
    </row>
    <row r="152" spans="2:17" x14ac:dyDescent="0.15">
      <c r="B152" s="182">
        <v>45097</v>
      </c>
      <c r="C152" s="187">
        <v>-3220800</v>
      </c>
      <c r="D152" s="42">
        <v>6134800</v>
      </c>
      <c r="E152" s="188">
        <v>6874146.3999999994</v>
      </c>
      <c r="F152" s="52">
        <v>298988.64138512651</v>
      </c>
      <c r="G152" s="52">
        <v>9788146.3999999985</v>
      </c>
      <c r="I152" s="199" cm="1">
        <f t="array" ref="I152:K152">TRANSPOSE(F152*MMULT($C$5:$E$7,TRANSPOSE(C152:E152)/MMULT(MMULT(C152:E152,$C$5:$E$7),TRANSPOSE(C152:E152))))</f>
        <v>5.1406647506472775E-3</v>
      </c>
      <c r="J152" s="180">
        <v>3.1798458833124092E-2</v>
      </c>
      <c r="K152" s="200">
        <v>1.7524868129745044E-2</v>
      </c>
      <c r="L152" s="208">
        <f t="shared" si="12"/>
        <v>-16557.053028884751</v>
      </c>
      <c r="M152" s="89">
        <f t="shared" si="13"/>
        <v>195077.18524944969</v>
      </c>
      <c r="N152" s="209">
        <f t="shared" si="14"/>
        <v>120468.50916456162</v>
      </c>
      <c r="O152" s="214">
        <f t="shared" si="15"/>
        <v>-5.5376862987773681E-2</v>
      </c>
      <c r="P152" s="12">
        <f t="shared" si="16"/>
        <v>0.65245684366374057</v>
      </c>
      <c r="Q152" s="63">
        <f t="shared" si="17"/>
        <v>0.40292001932403326</v>
      </c>
    </row>
    <row r="153" spans="2:17" x14ac:dyDescent="0.15">
      <c r="B153" s="182">
        <v>45098</v>
      </c>
      <c r="C153" s="187">
        <v>-3243000</v>
      </c>
      <c r="D153" s="42">
        <v>6106800</v>
      </c>
      <c r="E153" s="188">
        <v>6863530.3999999994</v>
      </c>
      <c r="F153" s="52">
        <v>297799.27402018302</v>
      </c>
      <c r="G153" s="52">
        <v>9727330.3999999985</v>
      </c>
      <c r="I153" s="199" cm="1">
        <f t="array" ref="I153:K153">TRANSPOSE(F153*MMULT($C$5:$E$7,TRANSPOSE(C153:E153)/MMULT(MMULT(C153:E153,$C$5:$E$7),TRANSPOSE(C153:E153))))</f>
        <v>5.0749714137701832E-3</v>
      </c>
      <c r="J153" s="180">
        <v>3.1769841763722037E-2</v>
      </c>
      <c r="K153" s="200">
        <v>1.751945859121452E-2</v>
      </c>
      <c r="L153" s="208">
        <f t="shared" si="12"/>
        <v>-16458.132294856703</v>
      </c>
      <c r="M153" s="89">
        <f t="shared" si="13"/>
        <v>194012.06968269774</v>
      </c>
      <c r="N153" s="209">
        <f t="shared" si="14"/>
        <v>120245.33663234202</v>
      </c>
      <c r="O153" s="214">
        <f t="shared" si="15"/>
        <v>-5.5265857678824533E-2</v>
      </c>
      <c r="P153" s="12">
        <f t="shared" si="16"/>
        <v>0.65148603978647979</v>
      </c>
      <c r="Q153" s="63">
        <f t="shared" si="17"/>
        <v>0.40377981789234491</v>
      </c>
    </row>
    <row r="154" spans="2:17" x14ac:dyDescent="0.15">
      <c r="B154" s="182">
        <v>45099</v>
      </c>
      <c r="C154" s="187">
        <v>-3245400</v>
      </c>
      <c r="D154" s="42">
        <v>6140400</v>
      </c>
      <c r="E154" s="188">
        <v>6828652</v>
      </c>
      <c r="F154" s="52">
        <v>298246.10242714861</v>
      </c>
      <c r="G154" s="52">
        <v>9723652</v>
      </c>
      <c r="I154" s="199" cm="1">
        <f t="array" ref="I154:K154">TRANSPOSE(F154*MMULT($C$5:$E$7,TRANSPOSE(C154:E154)/MMULT(MMULT(C154:E154,$C$5:$E$7),TRANSPOSE(C154:E154))))</f>
        <v>5.048271822684124E-3</v>
      </c>
      <c r="J154" s="180">
        <v>3.18419962392524E-2</v>
      </c>
      <c r="K154" s="200">
        <v>1.7442266803606658E-2</v>
      </c>
      <c r="L154" s="208">
        <f t="shared" si="12"/>
        <v>-16383.661373339055</v>
      </c>
      <c r="M154" s="89">
        <f t="shared" si="13"/>
        <v>195522.59370750544</v>
      </c>
      <c r="N154" s="209">
        <f t="shared" si="14"/>
        <v>119107.17009298221</v>
      </c>
      <c r="O154" s="214">
        <f t="shared" si="15"/>
        <v>-5.4933362883898967E-2</v>
      </c>
      <c r="P154" s="12">
        <f t="shared" si="16"/>
        <v>0.65557468183600143</v>
      </c>
      <c r="Q154" s="63">
        <f t="shared" si="17"/>
        <v>0.39935868104789751</v>
      </c>
    </row>
    <row r="155" spans="2:17" x14ac:dyDescent="0.15">
      <c r="B155" s="182">
        <v>45100</v>
      </c>
      <c r="C155" s="187">
        <v>-3263400</v>
      </c>
      <c r="D155" s="42">
        <v>6195000</v>
      </c>
      <c r="E155" s="188">
        <v>6876420.7999999998</v>
      </c>
      <c r="F155" s="52">
        <v>300727.11999294197</v>
      </c>
      <c r="G155" s="52">
        <v>9808020.8000000007</v>
      </c>
      <c r="I155" s="199" cm="1">
        <f t="array" ref="I155:K155">TRANSPOSE(F155*MMULT($C$5:$E$7,TRANSPOSE(C155:E155)/MMULT(MMULT(C155:E155,$C$5:$E$7),TRANSPOSE(C155:E155))))</f>
        <v>5.0616384646100928E-3</v>
      </c>
      <c r="J155" s="180">
        <v>3.1856731691978959E-2</v>
      </c>
      <c r="K155" s="200">
        <v>1.7435352142286132E-2</v>
      </c>
      <c r="L155" s="208">
        <f t="shared" si="12"/>
        <v>-16518.150965408578</v>
      </c>
      <c r="M155" s="89">
        <f t="shared" si="13"/>
        <v>197352.45283180964</v>
      </c>
      <c r="N155" s="209">
        <f t="shared" si="14"/>
        <v>119892.81812654091</v>
      </c>
      <c r="O155" s="214">
        <f t="shared" si="15"/>
        <v>-5.4927373912257257E-2</v>
      </c>
      <c r="P155" s="12">
        <f t="shared" si="16"/>
        <v>0.65625093219541186</v>
      </c>
      <c r="Q155" s="63">
        <f t="shared" si="17"/>
        <v>0.39867644171684541</v>
      </c>
    </row>
    <row r="156" spans="2:17" x14ac:dyDescent="0.15">
      <c r="B156" s="182">
        <v>45103</v>
      </c>
      <c r="C156" s="187">
        <v>-3240000</v>
      </c>
      <c r="D156" s="42">
        <v>6162800</v>
      </c>
      <c r="E156" s="188">
        <v>6742213.1200000001</v>
      </c>
      <c r="F156" s="52">
        <v>297485.401597736</v>
      </c>
      <c r="G156" s="52">
        <v>9665013.120000001</v>
      </c>
      <c r="I156" s="199" cm="1">
        <f t="array" ref="I156:K156">TRANSPOSE(F156*MMULT($C$5:$E$7,TRANSPOSE(C156:E156)/MMULT(MMULT(C156:E156,$C$5:$E$7),TRANSPOSE(C156:E156))))</f>
        <v>4.9923626350948718E-3</v>
      </c>
      <c r="J156" s="180">
        <v>3.1950609949451238E-2</v>
      </c>
      <c r="K156" s="200">
        <v>1.7317079045250542E-2</v>
      </c>
      <c r="L156" s="208">
        <f t="shared" si="12"/>
        <v>-16175.254937707385</v>
      </c>
      <c r="M156" s="89">
        <f t="shared" si="13"/>
        <v>196905.2189964781</v>
      </c>
      <c r="N156" s="209">
        <f t="shared" si="14"/>
        <v>116755.43753896529</v>
      </c>
      <c r="O156" s="214">
        <f t="shared" si="15"/>
        <v>-5.4373272943254523E-2</v>
      </c>
      <c r="P156" s="12">
        <f t="shared" si="16"/>
        <v>0.66189876188525087</v>
      </c>
      <c r="Q156" s="63">
        <f t="shared" si="17"/>
        <v>0.39247451105800363</v>
      </c>
    </row>
    <row r="157" spans="2:17" x14ac:dyDescent="0.15">
      <c r="B157" s="182">
        <v>45104</v>
      </c>
      <c r="C157" s="187">
        <v>-3237000</v>
      </c>
      <c r="D157" s="42">
        <v>6259400</v>
      </c>
      <c r="E157" s="188">
        <v>6727048.3200000003</v>
      </c>
      <c r="F157" s="52">
        <v>300331.09027891944</v>
      </c>
      <c r="G157" s="52">
        <v>9749448.3200000003</v>
      </c>
      <c r="I157" s="199" cm="1">
        <f t="array" ref="I157:K157">TRANSPOSE(F157*MMULT($C$5:$E$7,TRANSPOSE(C157:E157)/MMULT(MMULT(C157:E157,$C$5:$E$7),TRANSPOSE(C157:E157))))</f>
        <v>5.0102299887567229E-3</v>
      </c>
      <c r="J157" s="180">
        <v>3.2075371582937016E-2</v>
      </c>
      <c r="K157" s="200">
        <v>1.7210612791657334E-2</v>
      </c>
      <c r="L157" s="208">
        <f t="shared" si="12"/>
        <v>-16218.114473605512</v>
      </c>
      <c r="M157" s="89">
        <f t="shared" si="13"/>
        <v>200772.58088623596</v>
      </c>
      <c r="N157" s="209">
        <f t="shared" si="14"/>
        <v>115776.62386628898</v>
      </c>
      <c r="O157" s="214">
        <f t="shared" si="15"/>
        <v>-5.4000784462719609E-2</v>
      </c>
      <c r="P157" s="12">
        <f t="shared" si="16"/>
        <v>0.66850415220008408</v>
      </c>
      <c r="Q157" s="63">
        <f t="shared" si="17"/>
        <v>0.38549663226263547</v>
      </c>
    </row>
    <row r="158" spans="2:17" x14ac:dyDescent="0.15">
      <c r="B158" s="182">
        <v>45105</v>
      </c>
      <c r="C158" s="187">
        <v>-3209400</v>
      </c>
      <c r="D158" s="42">
        <v>6235600</v>
      </c>
      <c r="E158" s="188">
        <v>6712642.3999999994</v>
      </c>
      <c r="F158" s="52">
        <v>299458.53148573107</v>
      </c>
      <c r="G158" s="52">
        <v>9738842.3999999985</v>
      </c>
      <c r="I158" s="199" cm="1">
        <f t="array" ref="I158:K158">TRANSPOSE(F158*MMULT($C$5:$E$7,TRANSPOSE(C158:E158)/MMULT(MMULT(C158:E158,$C$5:$E$7),TRANSPOSE(C158:E158))))</f>
        <v>5.0540810631920065E-3</v>
      </c>
      <c r="J158" s="180">
        <v>3.206874495162456E-2</v>
      </c>
      <c r="K158" s="200">
        <v>1.7237806862702737E-2</v>
      </c>
      <c r="L158" s="208">
        <f t="shared" si="12"/>
        <v>-16220.567764208427</v>
      </c>
      <c r="M158" s="89">
        <f t="shared" si="13"/>
        <v>199967.86602035011</v>
      </c>
      <c r="N158" s="209">
        <f t="shared" si="14"/>
        <v>115711.23322958936</v>
      </c>
      <c r="O158" s="214">
        <f t="shared" si="15"/>
        <v>-5.4166323743497426E-2</v>
      </c>
      <c r="P158" s="12">
        <f t="shared" si="16"/>
        <v>0.66776479877942096</v>
      </c>
      <c r="Q158" s="63">
        <f t="shared" si="17"/>
        <v>0.38640152496407637</v>
      </c>
    </row>
    <row r="159" spans="2:17" x14ac:dyDescent="0.15">
      <c r="B159" s="182">
        <v>45106</v>
      </c>
      <c r="C159" s="187">
        <v>-3207600</v>
      </c>
      <c r="D159" s="42">
        <v>6280400</v>
      </c>
      <c r="E159" s="188">
        <v>6758135.9999999991</v>
      </c>
      <c r="F159" s="52">
        <v>301689.15433236613</v>
      </c>
      <c r="G159" s="52">
        <v>9830936</v>
      </c>
      <c r="I159" s="199" cm="1">
        <f t="array" ref="I159:K159">TRANSPOSE(F159*MMULT($C$5:$E$7,TRANSPOSE(C159:E159)/MMULT(MMULT(C159:E159,$C$5:$E$7),TRANSPOSE(C159:E159))))</f>
        <v>5.1071515717822256E-3</v>
      </c>
      <c r="J159" s="180">
        <v>3.2077164873380352E-2</v>
      </c>
      <c r="K159" s="200">
        <v>1.7255264978869447E-2</v>
      </c>
      <c r="L159" s="208">
        <f t="shared" si="12"/>
        <v>-16381.699381648667</v>
      </c>
      <c r="M159" s="89">
        <f t="shared" si="13"/>
        <v>201457.42627077797</v>
      </c>
      <c r="N159" s="209">
        <f t="shared" si="14"/>
        <v>116613.42744323683</v>
      </c>
      <c r="O159" s="214">
        <f t="shared" si="15"/>
        <v>-5.4299928076304689E-2</v>
      </c>
      <c r="P159" s="12">
        <f t="shared" si="16"/>
        <v>0.66776489435492115</v>
      </c>
      <c r="Q159" s="63">
        <f t="shared" si="17"/>
        <v>0.38653503372138354</v>
      </c>
    </row>
    <row r="160" spans="2:17" x14ac:dyDescent="0.15">
      <c r="B160" s="182">
        <v>45107</v>
      </c>
      <c r="C160" s="187">
        <v>-3228000</v>
      </c>
      <c r="D160" s="42">
        <v>6302800</v>
      </c>
      <c r="E160" s="188">
        <v>6824102.4000000004</v>
      </c>
      <c r="F160" s="52">
        <v>303442.63544094464</v>
      </c>
      <c r="G160" s="52">
        <v>9898902.4000000004</v>
      </c>
      <c r="I160" s="199" cm="1">
        <f t="array" ref="I160:K160">TRANSPOSE(F160*MMULT($C$5:$E$7,TRANSPOSE(C160:E160)/MMULT(MMULT(C160:E160,$C$5:$E$7),TRANSPOSE(C160:E160))))</f>
        <v>5.1222203395843635E-3</v>
      </c>
      <c r="J160" s="180">
        <v>3.2036535373435475E-2</v>
      </c>
      <c r="K160" s="200">
        <v>1.730004631018342E-2</v>
      </c>
      <c r="L160" s="208">
        <f t="shared" si="12"/>
        <v>-16534.527256178324</v>
      </c>
      <c r="M160" s="89">
        <f t="shared" si="13"/>
        <v>201919.87515168911</v>
      </c>
      <c r="N160" s="209">
        <f t="shared" si="14"/>
        <v>118057.28754543382</v>
      </c>
      <c r="O160" s="214">
        <f t="shared" si="15"/>
        <v>-5.4489795846095722E-2</v>
      </c>
      <c r="P160" s="12">
        <f t="shared" si="16"/>
        <v>0.66543013923627192</v>
      </c>
      <c r="Q160" s="63">
        <f t="shared" si="17"/>
        <v>0.38905965660982367</v>
      </c>
    </row>
    <row r="161" spans="2:17" x14ac:dyDescent="0.15">
      <c r="B161" s="182">
        <v>45110</v>
      </c>
      <c r="C161" s="187">
        <v>-3235200</v>
      </c>
      <c r="D161" s="42">
        <v>6332200</v>
      </c>
      <c r="E161" s="188">
        <v>6713400</v>
      </c>
      <c r="F161" s="52">
        <v>302444.28777680214</v>
      </c>
      <c r="G161" s="52">
        <v>9810400</v>
      </c>
      <c r="I161" s="199" cm="1">
        <f t="array" ref="I161:K161">TRANSPOSE(F161*MMULT($C$5:$E$7,TRANSPOSE(C161:E161)/MMULT(MMULT(C161:E161,$C$5:$E$7),TRANSPOSE(C161:E161))))</f>
        <v>5.0204268868924507E-3</v>
      </c>
      <c r="J161" s="180">
        <v>3.2168806975002753E-2</v>
      </c>
      <c r="K161" s="200">
        <v>1.7127990781744606E-2</v>
      </c>
      <c r="L161" s="208">
        <f t="shared" si="12"/>
        <v>-16242.085064474457</v>
      </c>
      <c r="M161" s="89">
        <f t="shared" si="13"/>
        <v>203699.31952711244</v>
      </c>
      <c r="N161" s="209">
        <f t="shared" si="14"/>
        <v>114987.05331416424</v>
      </c>
      <c r="O161" s="214">
        <f t="shared" si="15"/>
        <v>-5.3702733762526184E-2</v>
      </c>
      <c r="P161" s="12">
        <f t="shared" si="16"/>
        <v>0.67351022240975</v>
      </c>
      <c r="Q161" s="63">
        <f t="shared" si="17"/>
        <v>0.38019251135277643</v>
      </c>
    </row>
    <row r="162" spans="2:17" x14ac:dyDescent="0.15">
      <c r="B162" s="182">
        <v>45112</v>
      </c>
      <c r="C162" s="187">
        <v>-3207000</v>
      </c>
      <c r="D162" s="42">
        <v>6193600</v>
      </c>
      <c r="E162" s="188">
        <v>6745246</v>
      </c>
      <c r="F162" s="52">
        <v>298688.78119140019</v>
      </c>
      <c r="G162" s="52">
        <v>9731846</v>
      </c>
      <c r="I162" s="199" cm="1">
        <f t="array" ref="I162:K162">TRANSPOSE(F162*MMULT($C$5:$E$7,TRANSPOSE(C162:E162)/MMULT(MMULT(C162:E162,$C$5:$E$7),TRANSPOSE(C162:E162))))</f>
        <v>5.0769801875735817E-3</v>
      </c>
      <c r="J162" s="180">
        <v>3.1991335709138688E-2</v>
      </c>
      <c r="K162" s="200">
        <v>1.732021631306364E-2</v>
      </c>
      <c r="L162" s="208">
        <f t="shared" si="12"/>
        <v>-16281.875461548476</v>
      </c>
      <c r="M162" s="89">
        <f t="shared" si="13"/>
        <v>198141.53684812138</v>
      </c>
      <c r="N162" s="209">
        <f t="shared" si="14"/>
        <v>116829.11980482726</v>
      </c>
      <c r="O162" s="214">
        <f t="shared" si="15"/>
        <v>-5.4511171784235937E-2</v>
      </c>
      <c r="P162" s="12">
        <f t="shared" si="16"/>
        <v>0.66337120549951956</v>
      </c>
      <c r="Q162" s="63">
        <f t="shared" si="17"/>
        <v>0.39113996628471626</v>
      </c>
    </row>
    <row r="163" spans="2:17" x14ac:dyDescent="0.15">
      <c r="B163" s="182">
        <v>45113</v>
      </c>
      <c r="C163" s="187">
        <v>-3182400</v>
      </c>
      <c r="D163" s="42">
        <v>6076000</v>
      </c>
      <c r="E163" s="188">
        <v>6647434.0800000001</v>
      </c>
      <c r="F163" s="52">
        <v>293358.51871737593</v>
      </c>
      <c r="G163" s="52">
        <v>9541034.0800000001</v>
      </c>
      <c r="I163" s="199" cm="1">
        <f t="array" ref="I163:K163">TRANSPOSE(F163*MMULT($C$5:$E$7,TRANSPOSE(C163:E163)/MMULT(MMULT(C163:E163,$C$5:$E$7),TRANSPOSE(C163:E163))))</f>
        <v>5.0199604953544167E-3</v>
      </c>
      <c r="J163" s="180">
        <v>3.1953478801349258E-2</v>
      </c>
      <c r="K163" s="200">
        <v>1.7327694026684309E-2</v>
      </c>
      <c r="L163" s="208">
        <f t="shared" si="12"/>
        <v>-15975.522280415897</v>
      </c>
      <c r="M163" s="89">
        <f t="shared" si="13"/>
        <v>194149.33719699809</v>
      </c>
      <c r="N163" s="209">
        <f t="shared" si="14"/>
        <v>115184.70380079371</v>
      </c>
      <c r="O163" s="214">
        <f t="shared" si="15"/>
        <v>-5.4457332107702823E-2</v>
      </c>
      <c r="P163" s="12">
        <f t="shared" si="16"/>
        <v>0.66181591741688328</v>
      </c>
      <c r="Q163" s="63">
        <f t="shared" si="17"/>
        <v>0.39264141469081942</v>
      </c>
    </row>
    <row r="164" spans="2:17" x14ac:dyDescent="0.15">
      <c r="B164" s="182">
        <v>45114</v>
      </c>
      <c r="C164" s="187">
        <v>-3139800</v>
      </c>
      <c r="D164" s="42">
        <v>6218800</v>
      </c>
      <c r="E164" s="188">
        <v>6438161.5999999996</v>
      </c>
      <c r="F164" s="52">
        <v>294573.22531718621</v>
      </c>
      <c r="G164" s="52">
        <v>9517161.5999999996</v>
      </c>
      <c r="I164" s="199" cm="1">
        <f t="array" ref="I164:K164">TRANSPOSE(F164*MMULT($C$5:$E$7,TRANSPOSE(C164:E164)/MMULT(MMULT(C164:E164,$C$5:$E$7),TRANSPOSE(C164:E164))))</f>
        <v>4.9714453736471901E-3</v>
      </c>
      <c r="J164" s="180">
        <v>3.2322099632952135E-2</v>
      </c>
      <c r="K164" s="200">
        <v>1.6957930398013143E-2</v>
      </c>
      <c r="L164" s="208">
        <f t="shared" si="12"/>
        <v>-15609.344184177447</v>
      </c>
      <c r="M164" s="89">
        <f t="shared" si="13"/>
        <v>201004.67319740274</v>
      </c>
      <c r="N164" s="209">
        <f t="shared" si="14"/>
        <v>109177.89630396092</v>
      </c>
      <c r="O164" s="214">
        <f t="shared" si="15"/>
        <v>-5.2989690992349521E-2</v>
      </c>
      <c r="P164" s="12">
        <f t="shared" si="16"/>
        <v>0.6823589380228563</v>
      </c>
      <c r="Q164" s="63">
        <f t="shared" si="17"/>
        <v>0.37063075296949327</v>
      </c>
    </row>
    <row r="165" spans="2:17" x14ac:dyDescent="0.15">
      <c r="B165" s="182">
        <v>45117</v>
      </c>
      <c r="C165" s="187">
        <v>-3167400</v>
      </c>
      <c r="D165" s="42">
        <v>6202000</v>
      </c>
      <c r="E165" s="188">
        <v>6504127.9999999991</v>
      </c>
      <c r="F165" s="52">
        <v>295015.10632521956</v>
      </c>
      <c r="G165" s="52">
        <v>9538728</v>
      </c>
      <c r="I165" s="199" cm="1">
        <f t="array" ref="I165:K165">TRANSPOSE(F165*MMULT($C$5:$E$7,TRANSPOSE(C165:E165)/MMULT(MMULT(C165:E165,$C$5:$E$7),TRANSPOSE(C165:E165))))</f>
        <v>4.9616649766693506E-3</v>
      </c>
      <c r="J165" s="180">
        <v>3.223546212119411E-2</v>
      </c>
      <c r="K165" s="200">
        <v>1.7036311077622733E-2</v>
      </c>
      <c r="L165" s="208">
        <f t="shared" si="12"/>
        <v>-15715.577647102502</v>
      </c>
      <c r="M165" s="89">
        <f t="shared" si="13"/>
        <v>199924.33607564587</v>
      </c>
      <c r="N165" s="209">
        <f t="shared" si="14"/>
        <v>110806.34789667618</v>
      </c>
      <c r="O165" s="214">
        <f t="shared" si="15"/>
        <v>-5.3270416701231296E-2</v>
      </c>
      <c r="P165" s="12">
        <f t="shared" si="16"/>
        <v>0.67767491151877735</v>
      </c>
      <c r="Q165" s="63">
        <f t="shared" si="17"/>
        <v>0.37559550518245383</v>
      </c>
    </row>
    <row r="166" spans="2:17" x14ac:dyDescent="0.15">
      <c r="B166" s="182">
        <v>45118</v>
      </c>
      <c r="C166" s="187">
        <v>-3152400</v>
      </c>
      <c r="D166" s="42">
        <v>6241200</v>
      </c>
      <c r="E166" s="188">
        <v>6488204.7999999998</v>
      </c>
      <c r="F166" s="52">
        <v>296083.67511482904</v>
      </c>
      <c r="G166" s="52">
        <v>9577004.8000000007</v>
      </c>
      <c r="I166" s="199" cm="1">
        <f t="array" ref="I166:K166">TRANSPOSE(F166*MMULT($C$5:$E$7,TRANSPOSE(C166:E166)/MMULT(MMULT(C166:E166,$C$5:$E$7),TRANSPOSE(C166:E166))))</f>
        <v>4.991803612089416E-3</v>
      </c>
      <c r="J166" s="180">
        <v>3.2296940244716021E-2</v>
      </c>
      <c r="K166" s="200">
        <v>1.6992092075493379E-2</v>
      </c>
      <c r="L166" s="208">
        <f t="shared" si="12"/>
        <v>-15736.161706750676</v>
      </c>
      <c r="M166" s="89">
        <f t="shared" si="13"/>
        <v>201571.66345532163</v>
      </c>
      <c r="N166" s="209">
        <f t="shared" si="14"/>
        <v>110248.1733662581</v>
      </c>
      <c r="O166" s="214">
        <f t="shared" si="15"/>
        <v>-5.3147684351890656E-2</v>
      </c>
      <c r="P166" s="12">
        <f t="shared" si="16"/>
        <v>0.68079289875453897</v>
      </c>
      <c r="Q166" s="63">
        <f t="shared" si="17"/>
        <v>0.37235478559735169</v>
      </c>
    </row>
    <row r="167" spans="2:17" x14ac:dyDescent="0.15">
      <c r="B167" s="182">
        <v>45119</v>
      </c>
      <c r="C167" s="187">
        <v>-3141000</v>
      </c>
      <c r="D167" s="42">
        <v>6333600</v>
      </c>
      <c r="E167" s="188">
        <v>6448018.7999999998</v>
      </c>
      <c r="F167" s="52">
        <v>298451.04937993281</v>
      </c>
      <c r="G167" s="52">
        <v>9640618.8000000007</v>
      </c>
      <c r="I167" s="199" cm="1">
        <f t="array" ref="I167:K167">TRANSPOSE(F167*MMULT($C$5:$E$7,TRANSPOSE(C167:E167)/MMULT(MMULT(C167:E167,$C$5:$E$7),TRANSPOSE(C167:E167))))</f>
        <v>5.0055205638866972E-3</v>
      </c>
      <c r="J167" s="180">
        <v>3.2435300689036099E-2</v>
      </c>
      <c r="K167" s="200">
        <v>1.6864276051276696E-2</v>
      </c>
      <c r="L167" s="208">
        <f t="shared" si="12"/>
        <v>-15722.340091168116</v>
      </c>
      <c r="M167" s="89">
        <f t="shared" si="13"/>
        <v>205432.22044407905</v>
      </c>
      <c r="N167" s="209">
        <f t="shared" si="14"/>
        <v>108741.1690270219</v>
      </c>
      <c r="O167" s="214">
        <f t="shared" si="15"/>
        <v>-5.2679794974194692E-2</v>
      </c>
      <c r="P167" s="12">
        <f t="shared" si="16"/>
        <v>0.68832802186786968</v>
      </c>
      <c r="Q167" s="63">
        <f t="shared" si="17"/>
        <v>0.36435177310632505</v>
      </c>
    </row>
    <row r="168" spans="2:17" x14ac:dyDescent="0.15">
      <c r="B168" s="182">
        <v>45120</v>
      </c>
      <c r="C168" s="187">
        <v>-3153000</v>
      </c>
      <c r="D168" s="42">
        <v>6343400</v>
      </c>
      <c r="E168" s="188">
        <v>6414656.4000000004</v>
      </c>
      <c r="F168" s="52">
        <v>298147.77662536799</v>
      </c>
      <c r="G168" s="52">
        <v>9605056.4000000004</v>
      </c>
      <c r="I168" s="199" cm="1">
        <f t="array" ref="I168:K168">TRANSPOSE(F168*MMULT($C$5:$E$7,TRANSPOSE(C168:E168)/MMULT(MMULT(C168:E168,$C$5:$E$7),TRANSPOSE(C168:E168))))</f>
        <v>4.9520589245377594E-3</v>
      </c>
      <c r="J168" s="180">
        <v>3.2472971498175067E-2</v>
      </c>
      <c r="K168" s="200">
        <v>1.6800988906110675E-2</v>
      </c>
      <c r="L168" s="208">
        <f t="shared" si="12"/>
        <v>-15613.841789067556</v>
      </c>
      <c r="M168" s="89">
        <f t="shared" si="13"/>
        <v>205989.04740152371</v>
      </c>
      <c r="N168" s="209">
        <f t="shared" si="14"/>
        <v>107772.57101291185</v>
      </c>
      <c r="O168" s="214">
        <f t="shared" si="15"/>
        <v>-5.2369472500500433E-2</v>
      </c>
      <c r="P168" s="12">
        <f t="shared" si="16"/>
        <v>0.69089580252129601</v>
      </c>
      <c r="Q168" s="63">
        <f t="shared" si="17"/>
        <v>0.36147366997920449</v>
      </c>
    </row>
    <row r="169" spans="2:17" x14ac:dyDescent="0.15">
      <c r="B169" s="182">
        <v>45121</v>
      </c>
      <c r="C169" s="187">
        <v>-3156000</v>
      </c>
      <c r="D169" s="42">
        <v>6309800</v>
      </c>
      <c r="E169" s="188">
        <v>6441952.7999999998</v>
      </c>
      <c r="F169" s="52">
        <v>297502.3172660094</v>
      </c>
      <c r="G169" s="52">
        <v>9595752.8000000007</v>
      </c>
      <c r="I169" s="199" cm="1">
        <f t="array" ref="I169:K169">TRANSPOSE(F169*MMULT($C$5:$E$7,TRANSPOSE(C169:E169)/MMULT(MMULT(C169:E169,$C$5:$E$7),TRANSPOSE(C169:E169))))</f>
        <v>4.9605871781125644E-3</v>
      </c>
      <c r="J169" s="180">
        <v>3.2412113769413983E-2</v>
      </c>
      <c r="K169" s="200">
        <v>1.6865068452206654E-2</v>
      </c>
      <c r="L169" s="208">
        <f t="shared" si="12"/>
        <v>-15655.613134123254</v>
      </c>
      <c r="M169" s="89">
        <f t="shared" si="13"/>
        <v>204513.95546224836</v>
      </c>
      <c r="N169" s="209">
        <f t="shared" si="14"/>
        <v>108643.97493788433</v>
      </c>
      <c r="O169" s="214">
        <f t="shared" si="15"/>
        <v>-5.2623499803280217E-2</v>
      </c>
      <c r="P169" s="12">
        <f t="shared" si="16"/>
        <v>0.68743651256801397</v>
      </c>
      <c r="Q169" s="63">
        <f t="shared" si="17"/>
        <v>0.36518698723526632</v>
      </c>
    </row>
    <row r="170" spans="2:17" x14ac:dyDescent="0.15">
      <c r="B170" s="182">
        <v>45124</v>
      </c>
      <c r="C170" s="187">
        <v>-3142200</v>
      </c>
      <c r="D170" s="42">
        <v>6326600</v>
      </c>
      <c r="E170" s="188">
        <v>6438919.6800000006</v>
      </c>
      <c r="F170" s="52">
        <v>298064.58070385386</v>
      </c>
      <c r="G170" s="52">
        <v>9623319.6799999997</v>
      </c>
      <c r="I170" s="199" cm="1">
        <f t="array" ref="I170:K170">TRANSPOSE(F170*MMULT($C$5:$E$7,TRANSPOSE(C170:E170)/MMULT(MMULT(C170:E170,$C$5:$E$7),TRANSPOSE(C170:E170))))</f>
        <v>4.9932782737797327E-3</v>
      </c>
      <c r="J170" s="180">
        <v>3.2435967486581681E-2</v>
      </c>
      <c r="K170" s="200">
        <v>1.6857652089102757E-2</v>
      </c>
      <c r="L170" s="208">
        <f t="shared" si="12"/>
        <v>-15689.878991870675</v>
      </c>
      <c r="M170" s="89">
        <f t="shared" si="13"/>
        <v>205209.39190060768</v>
      </c>
      <c r="N170" s="209">
        <f t="shared" si="14"/>
        <v>108545.06779511686</v>
      </c>
      <c r="O170" s="214">
        <f t="shared" si="15"/>
        <v>-5.2639193005825702E-2</v>
      </c>
      <c r="P170" s="12">
        <f t="shared" si="16"/>
        <v>0.68847291890912821</v>
      </c>
      <c r="Q170" s="63">
        <f t="shared" si="17"/>
        <v>0.3641662740966975</v>
      </c>
    </row>
    <row r="171" spans="2:17" x14ac:dyDescent="0.15">
      <c r="B171" s="182">
        <v>45125</v>
      </c>
      <c r="C171" s="187">
        <v>-3131400</v>
      </c>
      <c r="D171" s="42">
        <v>6370000</v>
      </c>
      <c r="E171" s="188">
        <v>6737663.5999999996</v>
      </c>
      <c r="F171" s="52">
        <v>304612.23336859274</v>
      </c>
      <c r="G171" s="52">
        <v>9976263.5999999996</v>
      </c>
      <c r="I171" s="199" cm="1">
        <f t="array" ref="I171:K171">TRANSPOSE(F171*MMULT($C$5:$E$7,TRANSPOSE(C171:E171)/MMULT(MMULT(C171:E171,$C$5:$E$7),TRANSPOSE(C171:E171))))</f>
        <v>5.2787254758283669E-3</v>
      </c>
      <c r="J171" s="180">
        <v>3.2211041243566239E-2</v>
      </c>
      <c r="K171" s="200">
        <v>1.7210372687957404E-2</v>
      </c>
      <c r="L171" s="208">
        <f t="shared" si="12"/>
        <v>-16529.800955008948</v>
      </c>
      <c r="M171" s="89">
        <f t="shared" si="13"/>
        <v>205184.33272151696</v>
      </c>
      <c r="N171" s="209">
        <f t="shared" si="14"/>
        <v>115957.70160208475</v>
      </c>
      <c r="O171" s="214">
        <f t="shared" si="15"/>
        <v>-5.4265059456779077E-2</v>
      </c>
      <c r="P171" s="12">
        <f t="shared" si="16"/>
        <v>0.67359189896105021</v>
      </c>
      <c r="Q171" s="63">
        <f t="shared" si="17"/>
        <v>0.38067316049572897</v>
      </c>
    </row>
    <row r="172" spans="2:17" x14ac:dyDescent="0.15">
      <c r="B172" s="182">
        <v>45126</v>
      </c>
      <c r="C172" s="187">
        <v>-3142800</v>
      </c>
      <c r="D172" s="42">
        <v>6370000</v>
      </c>
      <c r="E172" s="188">
        <v>6744487.2000000002</v>
      </c>
      <c r="F172" s="52">
        <v>304669.60062794731</v>
      </c>
      <c r="G172" s="52">
        <v>9971687.1999999993</v>
      </c>
      <c r="I172" s="199" cm="1">
        <f t="array" ref="I172:K172">TRANSPOSE(F172*MMULT($C$5:$E$7,TRANSPOSE(C172:E172)/MMULT(MMULT(C172:E172,$C$5:$E$7),TRANSPOSE(C172:E172))))</f>
        <v>5.2592669736810727E-3</v>
      </c>
      <c r="J172" s="180">
        <v>3.2202355627250191E-2</v>
      </c>
      <c r="K172" s="200">
        <v>1.7209524769688705E-2</v>
      </c>
      <c r="L172" s="208">
        <f t="shared" si="12"/>
        <v>-16528.824244884876</v>
      </c>
      <c r="M172" s="89">
        <f t="shared" si="13"/>
        <v>205129.00534558372</v>
      </c>
      <c r="N172" s="209">
        <f t="shared" si="14"/>
        <v>116069.41952724842</v>
      </c>
      <c r="O172" s="214">
        <f t="shared" si="15"/>
        <v>-5.4251635905970624E-2</v>
      </c>
      <c r="P172" s="12">
        <f t="shared" si="16"/>
        <v>0.67328346813333917</v>
      </c>
      <c r="Q172" s="63">
        <f t="shared" si="17"/>
        <v>0.38096816777263137</v>
      </c>
    </row>
    <row r="173" spans="2:17" x14ac:dyDescent="0.15">
      <c r="B173" s="182">
        <v>45127</v>
      </c>
      <c r="C173" s="187">
        <v>-3121800</v>
      </c>
      <c r="D173" s="42">
        <v>6477800</v>
      </c>
      <c r="E173" s="188">
        <v>6896134</v>
      </c>
      <c r="F173" s="52">
        <v>310870.26525499526</v>
      </c>
      <c r="G173" s="52">
        <v>10252134</v>
      </c>
      <c r="I173" s="199" cm="1">
        <f t="array" ref="I173:K173">TRANSPOSE(F173*MMULT($C$5:$E$7,TRANSPOSE(C173:E173)/MMULT(MMULT(C173:E173,$C$5:$E$7),TRANSPOSE(C173:E173))))</f>
        <v>5.4492608930736238E-3</v>
      </c>
      <c r="J173" s="180">
        <v>3.2183255813854783E-2</v>
      </c>
      <c r="K173" s="200">
        <v>1.7314784399491648E-2</v>
      </c>
      <c r="L173" s="208">
        <f t="shared" si="12"/>
        <v>-17011.502655997239</v>
      </c>
      <c r="M173" s="89">
        <f t="shared" si="13"/>
        <v>208476.69451098851</v>
      </c>
      <c r="N173" s="209">
        <f t="shared" si="14"/>
        <v>119405.07340000394</v>
      </c>
      <c r="O173" s="214">
        <f t="shared" si="15"/>
        <v>-5.4722193008853191E-2</v>
      </c>
      <c r="P173" s="12">
        <f t="shared" si="16"/>
        <v>0.67062282183850186</v>
      </c>
      <c r="Q173" s="63">
        <f t="shared" si="17"/>
        <v>0.38409937117035114</v>
      </c>
    </row>
    <row r="174" spans="2:17" x14ac:dyDescent="0.15">
      <c r="B174" s="182">
        <v>45128</v>
      </c>
      <c r="C174" s="187">
        <v>-3139800</v>
      </c>
      <c r="D174" s="42">
        <v>6521200</v>
      </c>
      <c r="E174" s="188">
        <v>6920397.9199999999</v>
      </c>
      <c r="F174" s="52">
        <v>312589.30527271377</v>
      </c>
      <c r="G174" s="52">
        <v>10301797.92</v>
      </c>
      <c r="I174" s="199" cm="1">
        <f t="array" ref="I174:K174">TRANSPOSE(F174*MMULT($C$5:$E$7,TRANSPOSE(C174:E174)/MMULT(MMULT(C174:E174,$C$5:$E$7),TRANSPOSE(C174:E174))))</f>
        <v>5.4381620326527354E-3</v>
      </c>
      <c r="J174" s="180">
        <v>3.2203605625805883E-2</v>
      </c>
      <c r="K174" s="200">
        <v>1.7290608834792491E-2</v>
      </c>
      <c r="L174" s="208">
        <f t="shared" si="12"/>
        <v>-17074.74115012306</v>
      </c>
      <c r="M174" s="89">
        <f t="shared" si="13"/>
        <v>210006.15300700531</v>
      </c>
      <c r="N174" s="209">
        <f t="shared" si="14"/>
        <v>119657.89341583158</v>
      </c>
      <c r="O174" s="214">
        <f t="shared" si="15"/>
        <v>-5.4623561529804937E-2</v>
      </c>
      <c r="P174" s="12">
        <f t="shared" si="16"/>
        <v>0.6718276968042417</v>
      </c>
      <c r="Q174" s="63">
        <f t="shared" si="17"/>
        <v>0.38279586472556343</v>
      </c>
    </row>
    <row r="175" spans="2:17" x14ac:dyDescent="0.15">
      <c r="B175" s="182">
        <v>45131</v>
      </c>
      <c r="C175" s="187">
        <v>-3132000</v>
      </c>
      <c r="D175" s="42">
        <v>6529600</v>
      </c>
      <c r="E175" s="188">
        <v>6884761.6000000006</v>
      </c>
      <c r="F175" s="52">
        <v>312286.99286517332</v>
      </c>
      <c r="G175" s="52">
        <v>10282361.600000001</v>
      </c>
      <c r="I175" s="199" cm="1">
        <f t="array" ref="I175:K175">TRANSPOSE(F175*MMULT($C$5:$E$7,TRANSPOSE(C175:E175)/MMULT(MMULT(C175:E175,$C$5:$E$7),TRANSPOSE(C175:E175))))</f>
        <v>5.4282251714123696E-3</v>
      </c>
      <c r="J175" s="180">
        <v>3.224599561430444E-2</v>
      </c>
      <c r="K175" s="200">
        <v>1.7246020710270423E-2</v>
      </c>
      <c r="L175" s="208">
        <f t="shared" si="12"/>
        <v>-17001.201236863541</v>
      </c>
      <c r="M175" s="89">
        <f t="shared" si="13"/>
        <v>210553.45296316227</v>
      </c>
      <c r="N175" s="209">
        <f t="shared" si="14"/>
        <v>118734.74113887454</v>
      </c>
      <c r="O175" s="214">
        <f t="shared" si="15"/>
        <v>-5.4440952153917067E-2</v>
      </c>
      <c r="P175" s="12">
        <f t="shared" si="16"/>
        <v>0.67423062046668891</v>
      </c>
      <c r="Q175" s="63">
        <f t="shared" si="17"/>
        <v>0.38021033168722795</v>
      </c>
    </row>
    <row r="176" spans="2:17" x14ac:dyDescent="0.15">
      <c r="B176" s="182">
        <v>45132</v>
      </c>
      <c r="C176" s="187">
        <v>-3138000</v>
      </c>
      <c r="D176" s="42">
        <v>6547800</v>
      </c>
      <c r="E176" s="188">
        <v>6882486</v>
      </c>
      <c r="F176" s="52">
        <v>312802.29663555132</v>
      </c>
      <c r="G176" s="52">
        <v>10292286</v>
      </c>
      <c r="I176" s="199" cm="1">
        <f t="array" ref="I176:K176">TRANSPOSE(F176*MMULT($C$5:$E$7,TRANSPOSE(C176:E176)/MMULT(MMULT(C176:E176,$C$5:$E$7),TRANSPOSE(C176:E176))))</f>
        <v>5.4170625327908326E-3</v>
      </c>
      <c r="J176" s="180">
        <v>3.2265795182589381E-2</v>
      </c>
      <c r="K176" s="200">
        <v>1.7222129498976124E-2</v>
      </c>
      <c r="L176" s="208">
        <f t="shared" si="12"/>
        <v>-16998.742227897634</v>
      </c>
      <c r="M176" s="89">
        <f t="shared" si="13"/>
        <v>211269.97369655874</v>
      </c>
      <c r="N176" s="209">
        <f t="shared" si="14"/>
        <v>118531.06516689018</v>
      </c>
      <c r="O176" s="214">
        <f t="shared" si="15"/>
        <v>-5.434340607704366E-2</v>
      </c>
      <c r="P176" s="12">
        <f t="shared" si="16"/>
        <v>0.67541055794328531</v>
      </c>
      <c r="Q176" s="63">
        <f t="shared" si="17"/>
        <v>0.37893284813375833</v>
      </c>
    </row>
    <row r="177" spans="2:17" x14ac:dyDescent="0.15">
      <c r="B177" s="182">
        <v>45133</v>
      </c>
      <c r="C177" s="187">
        <v>-3157200</v>
      </c>
      <c r="D177" s="42">
        <v>6540800</v>
      </c>
      <c r="E177" s="188">
        <v>6804388</v>
      </c>
      <c r="F177" s="52">
        <v>311132.29039227165</v>
      </c>
      <c r="G177" s="52">
        <v>10187988</v>
      </c>
      <c r="I177" s="199" cm="1">
        <f t="array" ref="I177:K177">TRANSPOSE(F177*MMULT($C$5:$E$7,TRANSPOSE(C177:E177)/MMULT(MMULT(C177:E177,$C$5:$E$7),TRANSPOSE(C177:E177))))</f>
        <v>5.3121614377022496E-3</v>
      </c>
      <c r="J177" s="180">
        <v>3.2324824938898031E-2</v>
      </c>
      <c r="K177" s="200">
        <v>1.7117429447444935E-2</v>
      </c>
      <c r="L177" s="208">
        <f t="shared" si="12"/>
        <v>-16771.556091113544</v>
      </c>
      <c r="M177" s="89">
        <f t="shared" si="13"/>
        <v>211430.21496034425</v>
      </c>
      <c r="N177" s="209">
        <f t="shared" si="14"/>
        <v>116473.63152304095</v>
      </c>
      <c r="O177" s="214">
        <f t="shared" si="15"/>
        <v>-5.3904903505734417E-2</v>
      </c>
      <c r="P177" s="12">
        <f t="shared" si="16"/>
        <v>0.6795508582338905</v>
      </c>
      <c r="Q177" s="63">
        <f t="shared" si="17"/>
        <v>0.3743540452718439</v>
      </c>
    </row>
    <row r="178" spans="2:17" x14ac:dyDescent="0.15">
      <c r="B178" s="182">
        <v>45134</v>
      </c>
      <c r="C178" s="187">
        <v>-3240000</v>
      </c>
      <c r="D178" s="42">
        <v>6536600</v>
      </c>
      <c r="E178" s="188">
        <v>6880969.5999999996</v>
      </c>
      <c r="F178" s="52">
        <v>311873.80499466276</v>
      </c>
      <c r="G178" s="52">
        <v>10177569.6</v>
      </c>
      <c r="I178" s="199" cm="1">
        <f t="array" ref="I178:K178">TRANSPOSE(F178*MMULT($C$5:$E$7,TRANSPOSE(C178:E178)/MMULT(MMULT(C178:E178,$C$5:$E$7),TRANSPOSE(C178:E178))))</f>
        <v>5.1949216323506613E-3</v>
      </c>
      <c r="J178" s="180">
        <v>3.2234801729286888E-2</v>
      </c>
      <c r="K178" s="200">
        <v>1.7148650983695991E-2</v>
      </c>
      <c r="L178" s="208">
        <f t="shared" si="12"/>
        <v>-16831.546088816143</v>
      </c>
      <c r="M178" s="89">
        <f t="shared" si="13"/>
        <v>210706.00498365666</v>
      </c>
      <c r="N178" s="209">
        <f t="shared" si="14"/>
        <v>117999.3460998222</v>
      </c>
      <c r="O178" s="214">
        <f t="shared" si="15"/>
        <v>-5.3969092047035462E-2</v>
      </c>
      <c r="P178" s="12">
        <f t="shared" si="16"/>
        <v>0.67561302555455904</v>
      </c>
      <c r="Q178" s="63">
        <f t="shared" si="17"/>
        <v>0.37835606649247627</v>
      </c>
    </row>
    <row r="179" spans="2:17" x14ac:dyDescent="0.15">
      <c r="B179" s="182">
        <v>45135</v>
      </c>
      <c r="C179" s="187">
        <v>-3220800</v>
      </c>
      <c r="D179" s="42">
        <v>6538000</v>
      </c>
      <c r="E179" s="188">
        <v>6843058.3999999994</v>
      </c>
      <c r="F179" s="52">
        <v>311369.29561066348</v>
      </c>
      <c r="G179" s="52">
        <v>10160258.399999999</v>
      </c>
      <c r="I179" s="199" cm="1">
        <f t="array" ref="I179:K179">TRANSPOSE(F179*MMULT($C$5:$E$7,TRANSPOSE(C179:E179)/MMULT(MMULT(C179:E179,$C$5:$E$7),TRANSPOSE(C179:E179))))</f>
        <v>5.2058724112609119E-3</v>
      </c>
      <c r="J179" s="180">
        <v>3.2274171964967735E-2</v>
      </c>
      <c r="K179" s="200">
        <v>1.7116298929422194E-2</v>
      </c>
      <c r="L179" s="208">
        <f t="shared" si="12"/>
        <v>-16767.073862189143</v>
      </c>
      <c r="M179" s="89">
        <f t="shared" si="13"/>
        <v>211008.53630695905</v>
      </c>
      <c r="N179" s="209">
        <f t="shared" si="14"/>
        <v>117127.83316589355</v>
      </c>
      <c r="O179" s="214">
        <f t="shared" si="15"/>
        <v>-5.3849477448652198E-2</v>
      </c>
      <c r="P179" s="12">
        <f t="shared" si="16"/>
        <v>0.67767933216769183</v>
      </c>
      <c r="Q179" s="63">
        <f t="shared" si="17"/>
        <v>0.37617014528096027</v>
      </c>
    </row>
    <row r="180" spans="2:17" x14ac:dyDescent="0.15">
      <c r="B180" s="182">
        <v>45138</v>
      </c>
      <c r="C180" s="187">
        <v>-3206400</v>
      </c>
      <c r="D180" s="42">
        <v>6363000</v>
      </c>
      <c r="E180" s="188">
        <v>6905233.1200000001</v>
      </c>
      <c r="F180" s="52">
        <v>306889.29242842243</v>
      </c>
      <c r="G180" s="52">
        <v>10061833.120000001</v>
      </c>
      <c r="I180" s="199" cm="1">
        <f t="array" ref="I180:K180">TRANSPOSE(F180*MMULT($C$5:$E$7,TRANSPOSE(C180:E180)/MMULT(MMULT(C180:E180,$C$5:$E$7),TRANSPOSE(C180:E180))))</f>
        <v>5.2500041022717457E-3</v>
      </c>
      <c r="J180" s="180">
        <v>3.2033638591721356E-2</v>
      </c>
      <c r="K180" s="200">
        <v>1.7362609073337639E-2</v>
      </c>
      <c r="L180" s="208">
        <f t="shared" si="12"/>
        <v>-16833.613153524126</v>
      </c>
      <c r="M180" s="89">
        <f t="shared" si="13"/>
        <v>203830.04235912298</v>
      </c>
      <c r="N180" s="209">
        <f t="shared" si="14"/>
        <v>119892.86322282358</v>
      </c>
      <c r="O180" s="214">
        <f t="shared" si="15"/>
        <v>-5.4852396511847437E-2</v>
      </c>
      <c r="P180" s="12">
        <f t="shared" si="16"/>
        <v>0.66418101702477428</v>
      </c>
      <c r="Q180" s="63">
        <f t="shared" si="17"/>
        <v>0.39067137948707314</v>
      </c>
    </row>
    <row r="181" spans="2:17" x14ac:dyDescent="0.15">
      <c r="B181" s="182">
        <v>45140</v>
      </c>
      <c r="C181" s="187">
        <v>-3219000</v>
      </c>
      <c r="D181" s="42">
        <v>6203400</v>
      </c>
      <c r="E181" s="188">
        <v>6881728.7999999998</v>
      </c>
      <c r="F181" s="52">
        <v>301314.50413904851</v>
      </c>
      <c r="G181" s="52">
        <v>9866128.8000000007</v>
      </c>
      <c r="I181" s="199" cm="1">
        <f t="array" ref="I181:K181">TRANSPOSE(F181*MMULT($C$5:$E$7,TRANSPOSE(C181:E181)/MMULT(MMULT(C181:E181,$C$5:$E$7),TRANSPOSE(C181:E181))))</f>
        <v>5.1671291856847171E-3</v>
      </c>
      <c r="J181" s="180">
        <v>3.1872079391437304E-2</v>
      </c>
      <c r="K181" s="200">
        <v>1.7471225499459592E-2</v>
      </c>
      <c r="L181" s="208">
        <f t="shared" si="12"/>
        <v>-16632.988848719106</v>
      </c>
      <c r="M181" s="89">
        <f t="shared" si="13"/>
        <v>197715.25729684217</v>
      </c>
      <c r="N181" s="209">
        <f t="shared" si="14"/>
        <v>120232.23569092546</v>
      </c>
      <c r="O181" s="214">
        <f t="shared" si="15"/>
        <v>-5.5201421173683131E-2</v>
      </c>
      <c r="P181" s="12">
        <f t="shared" si="16"/>
        <v>0.65617570538722525</v>
      </c>
      <c r="Q181" s="63">
        <f t="shared" si="17"/>
        <v>0.3990257157864579</v>
      </c>
    </row>
    <row r="182" spans="2:17" x14ac:dyDescent="0.15">
      <c r="B182" s="182">
        <v>45141</v>
      </c>
      <c r="C182" s="187">
        <v>-3160800</v>
      </c>
      <c r="D182" s="42">
        <v>6237000</v>
      </c>
      <c r="E182" s="188">
        <v>6752828.3999999994</v>
      </c>
      <c r="F182" s="52">
        <v>300447.05430475215</v>
      </c>
      <c r="G182" s="52">
        <v>9829028.3999999985</v>
      </c>
      <c r="I182" s="199" cm="1">
        <f t="array" ref="I182:K182">TRANSPOSE(F182*MMULT($C$5:$E$7,TRANSPOSE(C182:E182)/MMULT(MMULT(C182:E182,$C$5:$E$7),TRANSPOSE(C182:E182))))</f>
        <v>5.1970417717221509E-3</v>
      </c>
      <c r="J182" s="180">
        <v>3.2044282619646862E-2</v>
      </c>
      <c r="K182" s="200">
        <v>1.7328098140043661E-2</v>
      </c>
      <c r="L182" s="208">
        <f t="shared" si="12"/>
        <v>-16426.809632059376</v>
      </c>
      <c r="M182" s="89">
        <f t="shared" si="13"/>
        <v>199860.19069873748</v>
      </c>
      <c r="N182" s="209">
        <f t="shared" si="14"/>
        <v>117013.673238074</v>
      </c>
      <c r="O182" s="214">
        <f t="shared" si="15"/>
        <v>-5.4674557119795179E-2</v>
      </c>
      <c r="P182" s="12">
        <f t="shared" si="16"/>
        <v>0.66520935331259234</v>
      </c>
      <c r="Q182" s="63">
        <f t="shared" si="17"/>
        <v>0.38946520380720273</v>
      </c>
    </row>
    <row r="183" spans="2:17" x14ac:dyDescent="0.15">
      <c r="B183" s="182">
        <v>45142</v>
      </c>
      <c r="C183" s="187">
        <v>-3124800</v>
      </c>
      <c r="D183" s="42">
        <v>6137600.0000000009</v>
      </c>
      <c r="E183" s="188">
        <v>6753586.4000000004</v>
      </c>
      <c r="F183" s="52">
        <v>297468.43393643864</v>
      </c>
      <c r="G183" s="52">
        <v>9766386.4000000022</v>
      </c>
      <c r="I183" s="199" cm="1">
        <f t="array" ref="I183:K183">TRANSPOSE(F183*MMULT($C$5:$E$7,TRANSPOSE(C183:E183)/MMULT(MMULT(C183:E183,$C$5:$E$7),TRANSPOSE(C183:E183))))</f>
        <v>5.2560239275493519E-3</v>
      </c>
      <c r="J183" s="180">
        <v>3.1938125930639188E-2</v>
      </c>
      <c r="K183" s="200">
        <v>1.7452803416175108E-2</v>
      </c>
      <c r="L183" s="208">
        <f t="shared" si="12"/>
        <v>-16424.023568806213</v>
      </c>
      <c r="M183" s="89">
        <f t="shared" si="13"/>
        <v>196023.44171189112</v>
      </c>
      <c r="N183" s="209">
        <f t="shared" si="14"/>
        <v>117869.01579335376</v>
      </c>
      <c r="O183" s="214">
        <f t="shared" si="15"/>
        <v>-5.5212660218985132E-2</v>
      </c>
      <c r="P183" s="12">
        <f t="shared" si="16"/>
        <v>0.65897224494675721</v>
      </c>
      <c r="Q183" s="63">
        <f t="shared" si="17"/>
        <v>0.39624041527222797</v>
      </c>
    </row>
    <row r="184" spans="2:17" x14ac:dyDescent="0.15">
      <c r="B184" s="182">
        <v>45145</v>
      </c>
      <c r="C184" s="187">
        <v>-3130800</v>
      </c>
      <c r="D184" s="42">
        <v>6120800</v>
      </c>
      <c r="E184" s="188">
        <v>6812728.7999999998</v>
      </c>
      <c r="F184" s="52">
        <v>297935.59500563081</v>
      </c>
      <c r="G184" s="52">
        <v>9802728.8000000007</v>
      </c>
      <c r="I184" s="199" cm="1">
        <f t="array" ref="I184:K184">TRANSPOSE(F184*MMULT($C$5:$E$7,TRANSPOSE(C184:E184)/MMULT(MMULT(C184:E184,$C$5:$E$7),TRANSPOSE(C184:E184))))</f>
        <v>5.288239051638082E-3</v>
      </c>
      <c r="J184" s="180">
        <v>3.1860905238720913E-2</v>
      </c>
      <c r="K184" s="200">
        <v>1.7537434492231128E-2</v>
      </c>
      <c r="L184" s="208">
        <f t="shared" si="12"/>
        <v>-16556.418822868505</v>
      </c>
      <c r="M184" s="89">
        <f t="shared" si="13"/>
        <v>195014.22878516297</v>
      </c>
      <c r="N184" s="209">
        <f t="shared" si="14"/>
        <v>119477.78504333638</v>
      </c>
      <c r="O184" s="214">
        <f t="shared" si="15"/>
        <v>-5.5570462544281087E-2</v>
      </c>
      <c r="P184" s="12">
        <f t="shared" si="16"/>
        <v>0.65455162811773904</v>
      </c>
      <c r="Q184" s="63">
        <f t="shared" si="17"/>
        <v>0.40101883442654213</v>
      </c>
    </row>
    <row r="185" spans="2:17" x14ac:dyDescent="0.15">
      <c r="B185" s="182">
        <v>45146</v>
      </c>
      <c r="C185" s="187">
        <v>-3121200</v>
      </c>
      <c r="D185" s="42">
        <v>6123600</v>
      </c>
      <c r="E185" s="188">
        <v>6822586.0800000001</v>
      </c>
      <c r="F185" s="52">
        <v>298248.67077353667</v>
      </c>
      <c r="G185" s="52">
        <v>9824986.0800000001</v>
      </c>
      <c r="I185" s="199" cm="1">
        <f t="array" ref="I185:K185">TRANSPOSE(F185*MMULT($C$5:$E$7,TRANSPOSE(C185:E185)/MMULT(MMULT(C185:E185,$C$5:$E$7),TRANSPOSE(C185:E185))))</f>
        <v>5.318624043075035E-3</v>
      </c>
      <c r="J185" s="180">
        <v>3.1856905310182572E-2</v>
      </c>
      <c r="K185" s="200">
        <v>1.7554958394801007E-2</v>
      </c>
      <c r="L185" s="208">
        <f t="shared" si="12"/>
        <v>-16600.489363245801</v>
      </c>
      <c r="M185" s="89">
        <f t="shared" si="13"/>
        <v>195078.94535743399</v>
      </c>
      <c r="N185" s="209">
        <f t="shared" si="14"/>
        <v>119770.21477934849</v>
      </c>
      <c r="O185" s="214">
        <f t="shared" si="15"/>
        <v>-5.5659893873762564E-2</v>
      </c>
      <c r="P185" s="12">
        <f t="shared" si="16"/>
        <v>0.65408152482784898</v>
      </c>
      <c r="Q185" s="63">
        <f t="shared" si="17"/>
        <v>0.4015783690459136</v>
      </c>
    </row>
    <row r="186" spans="2:17" x14ac:dyDescent="0.15">
      <c r="B186" s="182">
        <v>45147</v>
      </c>
      <c r="C186" s="187">
        <v>-3129000</v>
      </c>
      <c r="D186" s="42">
        <v>6112399.9999999991</v>
      </c>
      <c r="E186" s="188">
        <v>6874903.6000000006</v>
      </c>
      <c r="F186" s="52">
        <v>298770.88895936596</v>
      </c>
      <c r="G186" s="52">
        <v>9858303.5999999996</v>
      </c>
      <c r="I186" s="199" cm="1">
        <f t="array" ref="I186:K186">TRANSPOSE(F186*MMULT($C$5:$E$7,TRANSPOSE(C186:E186)/MMULT(MMULT(C186:E186,$C$5:$E$7),TRANSPOSE(C186:E186))))</f>
        <v>5.3420691284036771E-3</v>
      </c>
      <c r="J186" s="180">
        <v>3.1792051004139857E-2</v>
      </c>
      <c r="K186" s="200">
        <v>1.7623591217255267E-2</v>
      </c>
      <c r="L186" s="208">
        <f t="shared" si="12"/>
        <v>-16715.334302775107</v>
      </c>
      <c r="M186" s="89">
        <f t="shared" si="13"/>
        <v>194325.73255770444</v>
      </c>
      <c r="N186" s="209">
        <f t="shared" si="14"/>
        <v>121160.49070443663</v>
      </c>
      <c r="O186" s="214">
        <f t="shared" si="15"/>
        <v>-5.5946997918691004E-2</v>
      </c>
      <c r="P186" s="12">
        <f t="shared" si="16"/>
        <v>0.65041722516725353</v>
      </c>
      <c r="Q186" s="63">
        <f t="shared" si="17"/>
        <v>0.40552977275143742</v>
      </c>
    </row>
    <row r="187" spans="2:17" x14ac:dyDescent="0.15">
      <c r="B187" s="182">
        <v>45148</v>
      </c>
      <c r="C187" s="187">
        <v>-3151200</v>
      </c>
      <c r="D187" s="42">
        <v>6129200</v>
      </c>
      <c r="E187" s="188">
        <v>6868080</v>
      </c>
      <c r="F187" s="52">
        <v>299067.04608768359</v>
      </c>
      <c r="G187" s="52">
        <v>9846080</v>
      </c>
      <c r="I187" s="199" cm="1">
        <f t="array" ref="I187:K187">TRANSPOSE(F187*MMULT($C$5:$E$7,TRANSPOSE(C187:E187)/MMULT(MMULT(C187:E187,$C$5:$E$7),TRANSPOSE(C187:E187))))</f>
        <v>5.2903767277536493E-3</v>
      </c>
      <c r="J187" s="180">
        <v>3.1813566530441297E-2</v>
      </c>
      <c r="K187" s="200">
        <v>1.7580804133586109E-2</v>
      </c>
      <c r="L187" s="208">
        <f t="shared" si="12"/>
        <v>-16671.035144497298</v>
      </c>
      <c r="M187" s="89">
        <f t="shared" si="13"/>
        <v>194991.7119783808</v>
      </c>
      <c r="N187" s="209">
        <f t="shared" si="14"/>
        <v>120746.36925380009</v>
      </c>
      <c r="O187" s="214">
        <f t="shared" si="15"/>
        <v>-5.5743470778821649E-2</v>
      </c>
      <c r="P187" s="12">
        <f t="shared" si="16"/>
        <v>0.65199999307583723</v>
      </c>
      <c r="Q187" s="63">
        <f t="shared" si="17"/>
        <v>0.40374347770298441</v>
      </c>
    </row>
    <row r="188" spans="2:17" x14ac:dyDescent="0.15">
      <c r="B188" s="182">
        <v>45149</v>
      </c>
      <c r="C188" s="187">
        <v>-3122400</v>
      </c>
      <c r="D188" s="42">
        <v>5962600.0000000009</v>
      </c>
      <c r="E188" s="188">
        <v>6883244.7999999998</v>
      </c>
      <c r="F188" s="52">
        <v>294205.34279768204</v>
      </c>
      <c r="G188" s="52">
        <v>9723444.8000000007</v>
      </c>
      <c r="I188" s="199" cm="1">
        <f t="array" ref="I188:K188">TRANSPOSE(F188*MMULT($C$5:$E$7,TRANSPOSE(C188:E188)/MMULT(MMULT(C188:E188,$C$5:$E$7),TRANSPOSE(C188:E188))))</f>
        <v>5.3308873169006276E-3</v>
      </c>
      <c r="J188" s="180">
        <v>3.1603466074950529E-2</v>
      </c>
      <c r="K188" s="200">
        <v>1.7784007701930431E-2</v>
      </c>
      <c r="L188" s="208">
        <f t="shared" si="12"/>
        <v>-16645.162558290518</v>
      </c>
      <c r="M188" s="89">
        <f t="shared" si="13"/>
        <v>188438.82681850006</v>
      </c>
      <c r="N188" s="209">
        <f t="shared" si="14"/>
        <v>122411.67853747259</v>
      </c>
      <c r="O188" s="214">
        <f t="shared" si="15"/>
        <v>-5.6576683482383247E-2</v>
      </c>
      <c r="P188" s="12">
        <f t="shared" si="16"/>
        <v>0.64050103586352924</v>
      </c>
      <c r="Q188" s="63">
        <f t="shared" si="17"/>
        <v>0.41607564761885429</v>
      </c>
    </row>
    <row r="189" spans="2:17" x14ac:dyDescent="0.15">
      <c r="B189" s="182">
        <v>45152</v>
      </c>
      <c r="C189" s="187">
        <v>-3135000</v>
      </c>
      <c r="D189" s="42">
        <v>5989200</v>
      </c>
      <c r="E189" s="188">
        <v>6893860</v>
      </c>
      <c r="F189" s="52">
        <v>295167.83290426841</v>
      </c>
      <c r="G189" s="52">
        <v>9748060</v>
      </c>
      <c r="I189" s="199" cm="1">
        <f t="array" ref="I189:K189">TRANSPOSE(F189*MMULT($C$5:$E$7,TRANSPOSE(C189:E189)/MMULT(MMULT(C189:E189,$C$5:$E$7),TRANSPOSE(C189:E189))))</f>
        <v>5.3171256342745129E-3</v>
      </c>
      <c r="J189" s="180">
        <v>3.1623291906320961E-2</v>
      </c>
      <c r="K189" s="200">
        <v>1.7760558218818116E-2</v>
      </c>
      <c r="L189" s="208">
        <f t="shared" si="12"/>
        <v>-16669.188863450599</v>
      </c>
      <c r="M189" s="89">
        <f t="shared" si="13"/>
        <v>189398.21988533749</v>
      </c>
      <c r="N189" s="209">
        <f t="shared" si="14"/>
        <v>122438.80188238145</v>
      </c>
      <c r="O189" s="214">
        <f t="shared" si="15"/>
        <v>-5.6473595714804418E-2</v>
      </c>
      <c r="P189" s="12">
        <f t="shared" si="16"/>
        <v>0.64166280594255976</v>
      </c>
      <c r="Q189" s="63">
        <f t="shared" si="17"/>
        <v>0.41481078977224439</v>
      </c>
    </row>
    <row r="190" spans="2:17" x14ac:dyDescent="0.15">
      <c r="B190" s="182">
        <v>45153</v>
      </c>
      <c r="C190" s="187">
        <v>-3090000</v>
      </c>
      <c r="D190" s="42">
        <v>5937399.9999999991</v>
      </c>
      <c r="E190" s="188">
        <v>6841541.6000000006</v>
      </c>
      <c r="F190" s="52">
        <v>292840.32174220111</v>
      </c>
      <c r="G190" s="52">
        <v>9688941.5999999996</v>
      </c>
      <c r="I190" s="199" cm="1">
        <f t="array" ref="I190:K190">TRANSPOSE(F190*MMULT($C$5:$E$7,TRANSPOSE(C190:E190)/MMULT(MMULT(C190:E190,$C$5:$E$7),TRANSPOSE(C190:E190))))</f>
        <v>5.3641594120464719E-3</v>
      </c>
      <c r="J190" s="180">
        <v>3.1620133905083343E-2</v>
      </c>
      <c r="K190" s="200">
        <v>1.7784616156888221E-2</v>
      </c>
      <c r="L190" s="208">
        <f t="shared" si="12"/>
        <v>-16575.252583223599</v>
      </c>
      <c r="M190" s="89">
        <f t="shared" si="13"/>
        <v>187741.38304804181</v>
      </c>
      <c r="N190" s="209">
        <f t="shared" si="14"/>
        <v>121674.1912773829</v>
      </c>
      <c r="O190" s="214">
        <f t="shared" si="15"/>
        <v>-5.6601674539257775E-2</v>
      </c>
      <c r="P190" s="12">
        <f t="shared" si="16"/>
        <v>0.64110496099412828</v>
      </c>
      <c r="Q190" s="63">
        <f t="shared" si="17"/>
        <v>0.41549671354512951</v>
      </c>
    </row>
    <row r="191" spans="2:17" x14ac:dyDescent="0.15">
      <c r="B191" s="182">
        <v>45154</v>
      </c>
      <c r="C191" s="187">
        <v>-3126600</v>
      </c>
      <c r="D191" s="42">
        <v>5908000</v>
      </c>
      <c r="E191" s="188">
        <v>6830925.6000000006</v>
      </c>
      <c r="F191" s="52">
        <v>291527.96720665356</v>
      </c>
      <c r="G191" s="52">
        <v>9612325.6000000015</v>
      </c>
      <c r="I191" s="199" cm="1">
        <f t="array" ref="I191:K191">TRANSPOSE(F191*MMULT($C$5:$E$7,TRANSPOSE(C191:E191)/MMULT(MMULT(C191:E191,$C$5:$E$7),TRANSPOSE(C191:E191))))</f>
        <v>5.2646385113283567E-3</v>
      </c>
      <c r="J191" s="180">
        <v>3.1585374644568336E-2</v>
      </c>
      <c r="K191" s="200">
        <v>1.7769479523545548E-2</v>
      </c>
      <c r="L191" s="208">
        <f t="shared" si="12"/>
        <v>-16460.418769519241</v>
      </c>
      <c r="M191" s="89">
        <f t="shared" si="13"/>
        <v>186606.39340010972</v>
      </c>
      <c r="N191" s="209">
        <f t="shared" si="14"/>
        <v>121381.9925760631</v>
      </c>
      <c r="O191" s="214">
        <f t="shared" si="15"/>
        <v>-5.6462571763658785E-2</v>
      </c>
      <c r="P191" s="12">
        <f t="shared" si="16"/>
        <v>0.64009774152416477</v>
      </c>
      <c r="Q191" s="63">
        <f t="shared" si="17"/>
        <v>0.41636483023949405</v>
      </c>
    </row>
    <row r="192" spans="2:17" x14ac:dyDescent="0.15">
      <c r="B192" s="182">
        <v>45155</v>
      </c>
      <c r="C192" s="187">
        <v>-3099000</v>
      </c>
      <c r="D192" s="42">
        <v>5905200</v>
      </c>
      <c r="E192" s="188">
        <v>6813487.1999999993</v>
      </c>
      <c r="F192" s="52">
        <v>291275.55509134266</v>
      </c>
      <c r="G192" s="52">
        <v>9619687.1999999993</v>
      </c>
      <c r="I192" s="199" cm="1">
        <f t="array" ref="I192:K192">TRANSPOSE(F192*MMULT($C$5:$E$7,TRANSPOSE(C192:E192)/MMULT(MMULT(C192:E192,$C$5:$E$7),TRANSPOSE(C192:E192))))</f>
        <v>5.3126302054408688E-3</v>
      </c>
      <c r="J192" s="180">
        <v>3.160539449294876E-2</v>
      </c>
      <c r="K192" s="200">
        <v>1.7774043890218642E-2</v>
      </c>
      <c r="L192" s="208">
        <f t="shared" si="12"/>
        <v>-16463.841006661252</v>
      </c>
      <c r="M192" s="89">
        <f t="shared" si="13"/>
        <v>186636.17555976103</v>
      </c>
      <c r="N192" s="209">
        <f t="shared" si="14"/>
        <v>121103.22053824291</v>
      </c>
      <c r="O192" s="214">
        <f t="shared" si="15"/>
        <v>-5.6523249956551516E-2</v>
      </c>
      <c r="P192" s="12">
        <f t="shared" si="16"/>
        <v>0.64075468159774962</v>
      </c>
      <c r="Q192" s="63">
        <f t="shared" si="17"/>
        <v>0.41576856835880205</v>
      </c>
    </row>
    <row r="193" spans="2:17" x14ac:dyDescent="0.15">
      <c r="B193" s="182">
        <v>45156</v>
      </c>
      <c r="C193" s="187">
        <v>-3115800</v>
      </c>
      <c r="D193" s="42">
        <v>5871600</v>
      </c>
      <c r="E193" s="188">
        <v>6777850.3999999994</v>
      </c>
      <c r="F193" s="52">
        <v>289492.23675162555</v>
      </c>
      <c r="G193" s="52">
        <v>9533650.3999999985</v>
      </c>
      <c r="I193" s="199" cm="1">
        <f t="array" ref="I193:K193">TRANSPOSE(F193*MMULT($C$5:$E$7,TRANSPOSE(C193:E193)/MMULT(MMULT(C193:E193,$C$5:$E$7),TRANSPOSE(C193:E193))))</f>
        <v>5.2356462002433983E-3</v>
      </c>
      <c r="J193" s="180">
        <v>3.1594228031323508E-2</v>
      </c>
      <c r="K193" s="200">
        <v>1.7748517121833327E-2</v>
      </c>
      <c r="L193" s="208">
        <f t="shared" si="12"/>
        <v>-16313.22643071838</v>
      </c>
      <c r="M193" s="89">
        <f t="shared" si="13"/>
        <v>185508.66930871911</v>
      </c>
      <c r="N193" s="209">
        <f t="shared" si="14"/>
        <v>120296.79387362485</v>
      </c>
      <c r="O193" s="214">
        <f t="shared" si="15"/>
        <v>-5.6351170635068087E-2</v>
      </c>
      <c r="P193" s="12">
        <f t="shared" si="16"/>
        <v>0.64080706063243831</v>
      </c>
      <c r="Q193" s="63">
        <f t="shared" si="17"/>
        <v>0.41554411000262986</v>
      </c>
    </row>
    <row r="194" spans="2:17" x14ac:dyDescent="0.15">
      <c r="B194" s="182">
        <v>45159</v>
      </c>
      <c r="C194" s="187">
        <v>-3124800</v>
      </c>
      <c r="D194" s="42">
        <v>5856200</v>
      </c>
      <c r="E194" s="188">
        <v>6824102.4000000004</v>
      </c>
      <c r="F194" s="52">
        <v>289781.42796176579</v>
      </c>
      <c r="G194" s="52">
        <v>9555502.4000000004</v>
      </c>
      <c r="I194" s="199" cm="1">
        <f t="array" ref="I194:K194">TRANSPOSE(F194*MMULT($C$5:$E$7,TRANSPOSE(C194:E194)/MMULT(MMULT(C194:E194,$C$5:$E$7),TRANSPOSE(C194:E194))))</f>
        <v>5.2507483567941996E-3</v>
      </c>
      <c r="J194" s="180">
        <v>3.152673548335156E-2</v>
      </c>
      <c r="K194" s="200">
        <v>1.7813639210553595E-2</v>
      </c>
      <c r="L194" s="208">
        <f t="shared" si="12"/>
        <v>-16407.538465310514</v>
      </c>
      <c r="M194" s="89">
        <f t="shared" si="13"/>
        <v>184626.8683376034</v>
      </c>
      <c r="N194" s="209">
        <f t="shared" si="14"/>
        <v>121562.0980894729</v>
      </c>
      <c r="O194" s="214">
        <f t="shared" si="15"/>
        <v>-5.6620393448662799E-2</v>
      </c>
      <c r="P194" s="12">
        <f t="shared" si="16"/>
        <v>0.63712457225507002</v>
      </c>
      <c r="Q194" s="63">
        <f t="shared" si="17"/>
        <v>0.4194958211935928</v>
      </c>
    </row>
    <row r="195" spans="2:17" x14ac:dyDescent="0.15">
      <c r="B195" s="182">
        <v>45160</v>
      </c>
      <c r="C195" s="187">
        <v>-3124800</v>
      </c>
      <c r="D195" s="42">
        <v>5822600.0000000009</v>
      </c>
      <c r="E195" s="188">
        <v>6872629.6000000006</v>
      </c>
      <c r="F195" s="52">
        <v>289590.37566302152</v>
      </c>
      <c r="G195" s="52">
        <v>9570429.6000000015</v>
      </c>
      <c r="I195" s="199" cm="1">
        <f t="array" ref="I195:K195">TRANSPOSE(F195*MMULT($C$5:$E$7,TRANSPOSE(C195:E195)/MMULT(MMULT(C195:E195,$C$5:$E$7),TRANSPOSE(C195:E195))))</f>
        <v>5.2841786139202797E-3</v>
      </c>
      <c r="J195" s="180">
        <v>3.1435211507987323E-2</v>
      </c>
      <c r="K195" s="200">
        <v>1.7906932518143074E-2</v>
      </c>
      <c r="L195" s="208">
        <f t="shared" si="12"/>
        <v>-16512.001332778091</v>
      </c>
      <c r="M195" s="89">
        <f t="shared" si="13"/>
        <v>183034.66252640702</v>
      </c>
      <c r="N195" s="209">
        <f t="shared" si="14"/>
        <v>123067.71446939264</v>
      </c>
      <c r="O195" s="214">
        <f t="shared" si="15"/>
        <v>-5.7018474094567596E-2</v>
      </c>
      <c r="P195" s="12">
        <f t="shared" si="16"/>
        <v>0.63204677333404613</v>
      </c>
      <c r="Q195" s="63">
        <f t="shared" si="17"/>
        <v>0.42497170076052165</v>
      </c>
    </row>
    <row r="196" spans="2:17" x14ac:dyDescent="0.15">
      <c r="B196" s="182">
        <v>45161</v>
      </c>
      <c r="C196" s="187">
        <v>-3141600</v>
      </c>
      <c r="D196" s="42">
        <v>5894000</v>
      </c>
      <c r="E196" s="188">
        <v>6852156.7999999998</v>
      </c>
      <c r="F196" s="52">
        <v>291384.80200607562</v>
      </c>
      <c r="G196" s="52">
        <v>9604556.8000000007</v>
      </c>
      <c r="I196" s="199" cm="1">
        <f t="array" ref="I196:K196">TRANSPOSE(F196*MMULT($C$5:$E$7,TRANSPOSE(C196:E196)/MMULT(MMULT(C196:E196,$C$5:$E$7),TRANSPOSE(C196:E196))))</f>
        <v>5.2449020870921365E-3</v>
      </c>
      <c r="J196" s="180">
        <v>3.1543261854944299E-2</v>
      </c>
      <c r="K196" s="200">
        <v>1.7796761602104982E-2</v>
      </c>
      <c r="L196" s="208">
        <f t="shared" si="12"/>
        <v>-16477.384396808655</v>
      </c>
      <c r="M196" s="89">
        <f t="shared" si="13"/>
        <v>185915.98537304171</v>
      </c>
      <c r="N196" s="209">
        <f t="shared" si="14"/>
        <v>121946.20102984254</v>
      </c>
      <c r="O196" s="214">
        <f t="shared" si="15"/>
        <v>-5.654853747816637E-2</v>
      </c>
      <c r="P196" s="12">
        <f t="shared" si="16"/>
        <v>0.63804283577276344</v>
      </c>
      <c r="Q196" s="63">
        <f t="shared" si="17"/>
        <v>0.4185057017054028</v>
      </c>
    </row>
    <row r="197" spans="2:17" x14ac:dyDescent="0.15">
      <c r="B197" s="182">
        <v>45162</v>
      </c>
      <c r="C197" s="187">
        <v>-3171000</v>
      </c>
      <c r="D197" s="42">
        <v>5915000</v>
      </c>
      <c r="E197" s="188">
        <v>6813487.1999999993</v>
      </c>
      <c r="F197" s="52">
        <v>291208.63653786789</v>
      </c>
      <c r="G197" s="52">
        <v>9557487.1999999993</v>
      </c>
      <c r="I197" s="199" cm="1">
        <f t="array" ref="I197:K197">TRANSPOSE(F197*MMULT($C$5:$E$7,TRANSPOSE(C197:E197)/MMULT(MMULT(C197:E197,$C$5:$E$7),TRANSPOSE(C197:E197))))</f>
        <v>5.1492392621048551E-3</v>
      </c>
      <c r="J197" s="180">
        <v>3.1600609675207496E-2</v>
      </c>
      <c r="K197" s="200">
        <v>1.7703015279628045E-2</v>
      </c>
      <c r="L197" s="208">
        <f t="shared" si="12"/>
        <v>-16328.237700134496</v>
      </c>
      <c r="M197" s="89">
        <f t="shared" si="13"/>
        <v>186917.60622885232</v>
      </c>
      <c r="N197" s="209">
        <f t="shared" si="14"/>
        <v>120619.2680091501</v>
      </c>
      <c r="O197" s="214">
        <f t="shared" si="15"/>
        <v>-5.607058188334748E-2</v>
      </c>
      <c r="P197" s="12">
        <f t="shared" si="16"/>
        <v>0.64186834721348018</v>
      </c>
      <c r="Q197" s="63">
        <f t="shared" si="17"/>
        <v>0.41420223466986744</v>
      </c>
    </row>
    <row r="198" spans="2:17" x14ac:dyDescent="0.15">
      <c r="B198" s="182">
        <v>45163</v>
      </c>
      <c r="C198" s="187">
        <v>-3187200</v>
      </c>
      <c r="D198" s="42">
        <v>5922000</v>
      </c>
      <c r="E198" s="188">
        <v>6802872</v>
      </c>
      <c r="F198" s="52">
        <v>291159.09809823259</v>
      </c>
      <c r="G198" s="52">
        <v>9537672</v>
      </c>
      <c r="I198" s="199" cm="1">
        <f t="array" ref="I198:K198">TRANSPOSE(F198*MMULT($C$5:$E$7,TRANSPOSE(C198:E198)/MMULT(MMULT(C198:E198,$C$5:$E$7),TRANSPOSE(C198:E198))))</f>
        <v>5.1044938648264933E-3</v>
      </c>
      <c r="J198" s="180">
        <v>3.1615735660183136E-2</v>
      </c>
      <c r="K198" s="200">
        <v>1.7668971923123503E-2</v>
      </c>
      <c r="L198" s="208">
        <f t="shared" si="12"/>
        <v>-16269.042845975</v>
      </c>
      <c r="M198" s="89">
        <f t="shared" si="13"/>
        <v>187228.38657960453</v>
      </c>
      <c r="N198" s="209">
        <f t="shared" si="14"/>
        <v>120199.75436460304</v>
      </c>
      <c r="O198" s="214">
        <f t="shared" si="15"/>
        <v>-5.5876814264914629E-2</v>
      </c>
      <c r="P198" s="12">
        <f t="shared" si="16"/>
        <v>0.64304494622536768</v>
      </c>
      <c r="Q198" s="63">
        <f t="shared" si="17"/>
        <v>0.41283186803954686</v>
      </c>
    </row>
    <row r="199" spans="2:17" x14ac:dyDescent="0.15">
      <c r="B199" s="182">
        <v>45166</v>
      </c>
      <c r="C199" s="187">
        <v>-3196800</v>
      </c>
      <c r="D199" s="42">
        <v>5966800</v>
      </c>
      <c r="E199" s="188">
        <v>6858981.5999999996</v>
      </c>
      <c r="F199" s="52">
        <v>293518.19084816758</v>
      </c>
      <c r="G199" s="52">
        <v>9628981.5999999996</v>
      </c>
      <c r="I199" s="199" cm="1">
        <f t="array" ref="I199:K199">TRANSPOSE(F199*MMULT($C$5:$E$7,TRANSPOSE(C199:E199)/MMULT(MMULT(C199:E199,$C$5:$E$7),TRANSPOSE(C199:E199))))</f>
        <v>5.1416668790794096E-3</v>
      </c>
      <c r="J199" s="180">
        <v>3.1614825175802053E-2</v>
      </c>
      <c r="K199" s="200">
        <v>1.7687134875567091E-2</v>
      </c>
      <c r="L199" s="208">
        <f t="shared" si="12"/>
        <v>-16436.880679041056</v>
      </c>
      <c r="M199" s="89">
        <f t="shared" si="13"/>
        <v>188639.33885897568</v>
      </c>
      <c r="N199" s="209">
        <f t="shared" si="14"/>
        <v>121315.73266823296</v>
      </c>
      <c r="O199" s="214">
        <f t="shared" si="15"/>
        <v>-5.5999529812936197E-2</v>
      </c>
      <c r="P199" s="12">
        <f t="shared" si="16"/>
        <v>0.6426836384957002</v>
      </c>
      <c r="Q199" s="63">
        <f t="shared" si="17"/>
        <v>0.41331589131723595</v>
      </c>
    </row>
    <row r="200" spans="2:17" x14ac:dyDescent="0.15">
      <c r="B200" s="182">
        <v>45167</v>
      </c>
      <c r="C200" s="187">
        <v>-3208800</v>
      </c>
      <c r="D200" s="42">
        <v>6013000</v>
      </c>
      <c r="E200" s="188">
        <v>6867321.6000000006</v>
      </c>
      <c r="F200" s="52">
        <v>295065.54356082401</v>
      </c>
      <c r="G200" s="52">
        <v>9671521.6000000015</v>
      </c>
      <c r="I200" s="199" cm="1">
        <f t="array" ref="I200:K200">TRANSPOSE(F200*MMULT($C$5:$E$7,TRANSPOSE(C200:E200)/MMULT(MMULT(C200:E200,$C$5:$E$7),TRANSPOSE(C200:E200))))</f>
        <v>5.132691676640262E-3</v>
      </c>
      <c r="J200" s="180">
        <v>3.1660982232341581E-2</v>
      </c>
      <c r="K200" s="200">
        <v>1.7642662672119121E-2</v>
      </c>
      <c r="L200" s="208">
        <f t="shared" si="12"/>
        <v>-16469.781052003273</v>
      </c>
      <c r="M200" s="89">
        <f t="shared" si="13"/>
        <v>190377.48616306993</v>
      </c>
      <c r="N200" s="209">
        <f t="shared" si="14"/>
        <v>121157.83844975737</v>
      </c>
      <c r="O200" s="214">
        <f t="shared" si="15"/>
        <v>-5.5817364688697503E-2</v>
      </c>
      <c r="P200" s="12">
        <f t="shared" si="16"/>
        <v>0.64520405827671989</v>
      </c>
      <c r="Q200" s="63">
        <f t="shared" si="17"/>
        <v>0.41061330641197769</v>
      </c>
    </row>
    <row r="201" spans="2:17" x14ac:dyDescent="0.15">
      <c r="B201" s="182">
        <v>45168</v>
      </c>
      <c r="C201" s="187">
        <v>-3189600</v>
      </c>
      <c r="D201" s="42">
        <v>6001800</v>
      </c>
      <c r="E201" s="188">
        <v>6818794.4000000004</v>
      </c>
      <c r="F201" s="52">
        <v>293953.93013406004</v>
      </c>
      <c r="G201" s="52">
        <v>9630994.4000000004</v>
      </c>
      <c r="I201" s="199" cm="1">
        <f t="array" ref="I201:K201">TRANSPOSE(F201*MMULT($C$5:$E$7,TRANSPOSE(C201:E201)/MMULT(MMULT(C201:E201,$C$5:$E$7),TRANSPOSE(C201:E201))))</f>
        <v>5.1324105305405321E-3</v>
      </c>
      <c r="J201" s="180">
        <v>3.1698658354954654E-2</v>
      </c>
      <c r="K201" s="200">
        <v>1.7609455866201992E-2</v>
      </c>
      <c r="L201" s="208">
        <f t="shared" si="12"/>
        <v>-16370.336628212081</v>
      </c>
      <c r="M201" s="89">
        <f t="shared" si="13"/>
        <v>190249.00771476683</v>
      </c>
      <c r="N201" s="209">
        <f t="shared" si="14"/>
        <v>120075.2590475053</v>
      </c>
      <c r="O201" s="214">
        <f t="shared" si="15"/>
        <v>-5.5690143760779992E-2</v>
      </c>
      <c r="P201" s="12">
        <f t="shared" si="16"/>
        <v>0.64720688588175113</v>
      </c>
      <c r="Q201" s="63">
        <f t="shared" si="17"/>
        <v>0.40848325787902895</v>
      </c>
    </row>
    <row r="202" spans="2:17" x14ac:dyDescent="0.15">
      <c r="B202" s="182">
        <v>45169</v>
      </c>
      <c r="C202" s="187">
        <v>-3192000</v>
      </c>
      <c r="D202" s="42">
        <v>6013000</v>
      </c>
      <c r="E202" s="188">
        <v>6771784</v>
      </c>
      <c r="F202" s="52">
        <v>293470.87262830936</v>
      </c>
      <c r="G202" s="52">
        <v>9592784</v>
      </c>
      <c r="I202" s="199" cm="1">
        <f t="array" ref="I202:K202">TRANSPOSE(F202*MMULT($C$5:$E$7,TRANSPOSE(C202:E202)/MMULT(MMULT(C202:E202,$C$5:$E$7),TRANSPOSE(C202:E202))))</f>
        <v>5.0894464305611883E-3</v>
      </c>
      <c r="J202" s="180">
        <v>3.1756990938896702E-2</v>
      </c>
      <c r="K202" s="200">
        <v>1.7537712236402526E-2</v>
      </c>
      <c r="L202" s="208">
        <f t="shared" si="12"/>
        <v>-16245.513006351313</v>
      </c>
      <c r="M202" s="89">
        <f t="shared" si="13"/>
        <v>190954.78651558587</v>
      </c>
      <c r="N202" s="209">
        <f t="shared" si="14"/>
        <v>118761.59911907485</v>
      </c>
      <c r="O202" s="214">
        <f t="shared" si="15"/>
        <v>-5.5356474940280689E-2</v>
      </c>
      <c r="P202" s="12">
        <f t="shared" si="16"/>
        <v>0.65067713468599142</v>
      </c>
      <c r="Q202" s="63">
        <f t="shared" si="17"/>
        <v>0.40467934025428948</v>
      </c>
    </row>
    <row r="203" spans="2:17" x14ac:dyDescent="0.15">
      <c r="B203" s="182">
        <v>45170</v>
      </c>
      <c r="C203" s="187">
        <v>-3163800</v>
      </c>
      <c r="D203" s="42">
        <v>5994800</v>
      </c>
      <c r="E203" s="188">
        <v>6774816.7999999998</v>
      </c>
      <c r="F203" s="52">
        <v>293090.72379075241</v>
      </c>
      <c r="G203" s="52">
        <v>9605816.8000000007</v>
      </c>
      <c r="I203" s="199" cm="1">
        <f t="array" ref="I203:K203">TRANSPOSE(F203*MMULT($C$5:$E$7,TRANSPOSE(C203:E203)/MMULT(MMULT(C203:E203,$C$5:$E$7),TRANSPOSE(C203:E203))))</f>
        <v>5.1521458553845248E-3</v>
      </c>
      <c r="J203" s="180">
        <v>3.1738828696420161E-2</v>
      </c>
      <c r="K203" s="200">
        <v>1.758322860903315E-2</v>
      </c>
      <c r="L203" s="208">
        <f t="shared" si="12"/>
        <v>-16300.359057265559</v>
      </c>
      <c r="M203" s="89">
        <f t="shared" si="13"/>
        <v>190267.93026929957</v>
      </c>
      <c r="N203" s="209">
        <f t="shared" si="14"/>
        <v>119123.15257871841</v>
      </c>
      <c r="O203" s="214">
        <f t="shared" si="15"/>
        <v>-5.5615404153503502E-2</v>
      </c>
      <c r="P203" s="12">
        <f t="shared" si="16"/>
        <v>0.64917759186789692</v>
      </c>
      <c r="Q203" s="63">
        <f t="shared" si="17"/>
        <v>0.4064378122856066</v>
      </c>
    </row>
    <row r="204" spans="2:17" x14ac:dyDescent="0.15">
      <c r="B204" s="182">
        <v>45174</v>
      </c>
      <c r="C204" s="187">
        <v>-3112200</v>
      </c>
      <c r="D204" s="42">
        <v>6006000</v>
      </c>
      <c r="E204" s="188">
        <v>6656532.7999999998</v>
      </c>
      <c r="F204" s="52">
        <v>291640.37814736337</v>
      </c>
      <c r="G204" s="52">
        <v>9550332.8000000007</v>
      </c>
      <c r="I204" s="199" cm="1">
        <f t="array" ref="I204:K204">TRANSPOSE(F204*MMULT($C$5:$E$7,TRANSPOSE(C204:E204)/MMULT(MMULT(C204:E204,$C$5:$E$7),TRANSPOSE(C204:E204))))</f>
        <v>5.1718335049516185E-3</v>
      </c>
      <c r="J204" s="180">
        <v>3.1879129065554929E-2</v>
      </c>
      <c r="K204" s="200">
        <v>1.7467067722366052E-2</v>
      </c>
      <c r="L204" s="208">
        <f t="shared" si="12"/>
        <v>-16095.780234110427</v>
      </c>
      <c r="M204" s="89">
        <f t="shared" si="13"/>
        <v>191466.0491677229</v>
      </c>
      <c r="N204" s="209">
        <f t="shared" si="14"/>
        <v>116270.10921375091</v>
      </c>
      <c r="O204" s="214">
        <f t="shared" si="15"/>
        <v>-5.5190506665635193E-2</v>
      </c>
      <c r="P204" s="12">
        <f t="shared" si="16"/>
        <v>0.65651419869911409</v>
      </c>
      <c r="Q204" s="63">
        <f t="shared" si="17"/>
        <v>0.39867630796652109</v>
      </c>
    </row>
    <row r="205" spans="2:17" x14ac:dyDescent="0.15">
      <c r="B205" s="182">
        <v>45175</v>
      </c>
      <c r="C205" s="187">
        <v>-3126000</v>
      </c>
      <c r="D205" s="42">
        <v>6076000</v>
      </c>
      <c r="E205" s="188">
        <v>6612555.2000000002</v>
      </c>
      <c r="F205" s="52">
        <v>293039.9991636083</v>
      </c>
      <c r="G205" s="52">
        <v>9562555.1999999993</v>
      </c>
      <c r="I205" s="199" cm="1">
        <f t="array" ref="I205:K205">TRANSPOSE(F205*MMULT($C$5:$E$7,TRANSPOSE(C205:E205)/MMULT(MMULT(C205:E205,$C$5:$E$7),TRANSPOSE(C205:E205))))</f>
        <v>5.1190891497425433E-3</v>
      </c>
      <c r="J205" s="180">
        <v>3.2000639383922933E-2</v>
      </c>
      <c r="K205" s="200">
        <v>1.7331634063181469E-2</v>
      </c>
      <c r="L205" s="208">
        <f t="shared" ref="L205:L268" si="18">C205*I205</f>
        <v>-16002.27268209519</v>
      </c>
      <c r="M205" s="89">
        <f t="shared" ref="M205:M268" si="19">D205*J205</f>
        <v>194435.88489671572</v>
      </c>
      <c r="N205" s="209">
        <f t="shared" ref="N205:N268" si="20">E205*K205</f>
        <v>114606.38694898775</v>
      </c>
      <c r="O205" s="214">
        <f t="shared" ref="O205:O268" si="21">L205/F205</f>
        <v>-5.4607810291321016E-2</v>
      </c>
      <c r="P205" s="12">
        <f t="shared" ref="P205:P268" si="22">M205/F205</f>
        <v>0.66351312261695539</v>
      </c>
      <c r="Q205" s="63">
        <f t="shared" ref="Q205:Q268" si="23">N205/F205</f>
        <v>0.39109468767436562</v>
      </c>
    </row>
    <row r="206" spans="2:17" x14ac:dyDescent="0.15">
      <c r="B206" s="182">
        <v>45176</v>
      </c>
      <c r="C206" s="187">
        <v>-3156000</v>
      </c>
      <c r="D206" s="42">
        <v>6193600</v>
      </c>
      <c r="E206" s="188">
        <v>6720223.9999999991</v>
      </c>
      <c r="F206" s="52">
        <v>298516.56055543333</v>
      </c>
      <c r="G206" s="52">
        <v>9757824</v>
      </c>
      <c r="I206" s="199" cm="1">
        <f t="array" ref="I206:K206">TRANSPOSE(F206*MMULT($C$5:$E$7,TRANSPOSE(C206:E206)/MMULT(MMULT(C206:E206,$C$5:$E$7),TRANSPOSE(C206:E206))))</f>
        <v>5.1705081788122331E-3</v>
      </c>
      <c r="J206" s="180">
        <v>3.2026824232568522E-2</v>
      </c>
      <c r="K206" s="200">
        <v>1.7331765399624832E-2</v>
      </c>
      <c r="L206" s="208">
        <f t="shared" si="18"/>
        <v>-16318.123812331407</v>
      </c>
      <c r="M206" s="89">
        <f t="shared" si="19"/>
        <v>198361.33856683641</v>
      </c>
      <c r="N206" s="209">
        <f t="shared" si="20"/>
        <v>116473.34580092838</v>
      </c>
      <c r="O206" s="214">
        <f t="shared" si="21"/>
        <v>-5.4664048728047691E-2</v>
      </c>
      <c r="P206" s="12">
        <f t="shared" si="22"/>
        <v>0.66449023195817469</v>
      </c>
      <c r="Q206" s="63">
        <f t="shared" si="23"/>
        <v>0.39017381676987312</v>
      </c>
    </row>
    <row r="207" spans="2:17" x14ac:dyDescent="0.15">
      <c r="B207" s="182">
        <v>45177</v>
      </c>
      <c r="C207" s="187">
        <v>-3156600</v>
      </c>
      <c r="D207" s="42">
        <v>6224400</v>
      </c>
      <c r="E207" s="188">
        <v>6681554.4000000004</v>
      </c>
      <c r="F207" s="52">
        <v>298832.2852030049</v>
      </c>
      <c r="G207" s="52">
        <v>9749354.4000000004</v>
      </c>
      <c r="I207" s="199" cm="1">
        <f t="array" ref="I207:K207">TRANSPOSE(F207*MMULT($C$5:$E$7,TRANSPOSE(C207:E207)/MMULT(MMULT(C207:E207,$C$5:$E$7),TRANSPOSE(C207:E207))))</f>
        <v>5.1436630205391916E-3</v>
      </c>
      <c r="J207" s="180">
        <v>3.2097640725641197E-2</v>
      </c>
      <c r="K207" s="200">
        <v>1.7253502712027281E-2</v>
      </c>
      <c r="L207" s="208">
        <f t="shared" si="18"/>
        <v>-16236.486690634012</v>
      </c>
      <c r="M207" s="89">
        <f t="shared" si="19"/>
        <v>199788.55493268106</v>
      </c>
      <c r="N207" s="209">
        <f t="shared" si="20"/>
        <v>115280.21696095783</v>
      </c>
      <c r="O207" s="214">
        <f t="shared" si="21"/>
        <v>-5.433310754761362E-2</v>
      </c>
      <c r="P207" s="12">
        <f t="shared" si="22"/>
        <v>0.66856415730636087</v>
      </c>
      <c r="Q207" s="63">
        <f t="shared" si="23"/>
        <v>0.38576895024125268</v>
      </c>
    </row>
    <row r="208" spans="2:17" x14ac:dyDescent="0.15">
      <c r="B208" s="182">
        <v>45180</v>
      </c>
      <c r="C208" s="187">
        <v>-3183000</v>
      </c>
      <c r="D208" s="42">
        <v>6323800</v>
      </c>
      <c r="E208" s="188">
        <v>6695960.8000000007</v>
      </c>
      <c r="F208" s="52">
        <v>302139.69284072722</v>
      </c>
      <c r="G208" s="52">
        <v>9836760.8000000007</v>
      </c>
      <c r="I208" s="199" cm="1">
        <f t="array" ref="I208:K208">TRANSPOSE(F208*MMULT($C$5:$E$7,TRANSPOSE(C208:E208)/MMULT(MMULT(C208:E208,$C$5:$E$7),TRANSPOSE(C208:E208))))</f>
        <v>5.1198149726045753E-3</v>
      </c>
      <c r="J208" s="180">
        <v>3.2187944678378037E-2</v>
      </c>
      <c r="K208" s="200">
        <v>1.7157498792615473E-2</v>
      </c>
      <c r="L208" s="208">
        <f t="shared" si="18"/>
        <v>-16296.371057800363</v>
      </c>
      <c r="M208" s="89">
        <f t="shared" si="19"/>
        <v>203550.12455712704</v>
      </c>
      <c r="N208" s="209">
        <f t="shared" si="20"/>
        <v>114885.93934140055</v>
      </c>
      <c r="O208" s="214">
        <f t="shared" si="21"/>
        <v>-5.3936544730622288E-2</v>
      </c>
      <c r="P208" s="12">
        <f t="shared" si="22"/>
        <v>0.6736954110310438</v>
      </c>
      <c r="Q208" s="63">
        <f t="shared" si="23"/>
        <v>0.38024113369957852</v>
      </c>
    </row>
    <row r="209" spans="2:17" x14ac:dyDescent="0.15">
      <c r="B209" s="182">
        <v>45181</v>
      </c>
      <c r="C209" s="187">
        <v>-3154200</v>
      </c>
      <c r="D209" s="42">
        <v>6372800</v>
      </c>
      <c r="E209" s="188">
        <v>6799080.8000000007</v>
      </c>
      <c r="F209" s="52">
        <v>305640.6873385699</v>
      </c>
      <c r="G209" s="52">
        <v>10017680.800000001</v>
      </c>
      <c r="I209" s="199" cm="1">
        <f t="array" ref="I209:K209">TRANSPOSE(F209*MMULT($C$5:$E$7,TRANSPOSE(C209:E209)/MMULT(MMULT(C209:E209,$C$5:$E$7),TRANSPOSE(C209:E209))))</f>
        <v>5.279627627637974E-3</v>
      </c>
      <c r="J209" s="180">
        <v>3.2152882511700079E-2</v>
      </c>
      <c r="K209" s="200">
        <v>1.7265539649286607E-2</v>
      </c>
      <c r="L209" s="208">
        <f t="shared" si="18"/>
        <v>-16653.001463095698</v>
      </c>
      <c r="M209" s="89">
        <f t="shared" si="19"/>
        <v>204903.88967056226</v>
      </c>
      <c r="N209" s="209">
        <f t="shared" si="20"/>
        <v>117389.79913110331</v>
      </c>
      <c r="O209" s="214">
        <f t="shared" si="21"/>
        <v>-5.4485551672145437E-2</v>
      </c>
      <c r="P209" s="12">
        <f t="shared" si="22"/>
        <v>0.67040776362206767</v>
      </c>
      <c r="Q209" s="63">
        <f t="shared" si="23"/>
        <v>0.3840777880500777</v>
      </c>
    </row>
    <row r="210" spans="2:17" x14ac:dyDescent="0.15">
      <c r="B210" s="182">
        <v>45182</v>
      </c>
      <c r="C210" s="187">
        <v>-3129000</v>
      </c>
      <c r="D210" s="42">
        <v>6421800</v>
      </c>
      <c r="E210" s="188">
        <v>6810454.3999999994</v>
      </c>
      <c r="F210" s="52">
        <v>307547.645397619</v>
      </c>
      <c r="G210" s="52">
        <v>10103254.399999999</v>
      </c>
      <c r="I210" s="199" cm="1">
        <f t="array" ref="I210:K210">TRANSPOSE(F210*MMULT($C$5:$E$7,TRANSPOSE(C210:E210)/MMULT(MMULT(C210:E210,$C$5:$E$7),TRANSPOSE(C210:E210))))</f>
        <v>5.3540418492494714E-3</v>
      </c>
      <c r="J210" s="180">
        <v>3.2200367265916921E-2</v>
      </c>
      <c r="K210" s="200">
        <v>1.7255254485758733E-2</v>
      </c>
      <c r="L210" s="208">
        <f t="shared" si="18"/>
        <v>-16752.796946301598</v>
      </c>
      <c r="M210" s="89">
        <f t="shared" si="19"/>
        <v>206784.31850826528</v>
      </c>
      <c r="N210" s="209">
        <f t="shared" si="20"/>
        <v>117516.12383565529</v>
      </c>
      <c r="O210" s="214">
        <f t="shared" si="21"/>
        <v>-5.4472200314336389E-2</v>
      </c>
      <c r="P210" s="12">
        <f t="shared" si="22"/>
        <v>0.67236514927929336</v>
      </c>
      <c r="Q210" s="63">
        <f t="shared" si="23"/>
        <v>0.38210705103504294</v>
      </c>
    </row>
    <row r="211" spans="2:17" x14ac:dyDescent="0.15">
      <c r="B211" s="182">
        <v>45183</v>
      </c>
      <c r="C211" s="187">
        <v>-3148800</v>
      </c>
      <c r="D211" s="42">
        <v>6514200</v>
      </c>
      <c r="E211" s="188">
        <v>6917365.1199999992</v>
      </c>
      <c r="F211" s="52">
        <v>312262.62997595576</v>
      </c>
      <c r="G211" s="52">
        <v>10282765.119999999</v>
      </c>
      <c r="I211" s="199" cm="1">
        <f t="array" ref="I211:K211">TRANSPOSE(F211*MMULT($C$5:$E$7,TRANSPOSE(C211:E211)/MMULT(MMULT(C211:E211,$C$5:$E$7),TRANSPOSE(C211:E211))))</f>
        <v>5.4151711287141833E-3</v>
      </c>
      <c r="J211" s="180">
        <v>3.2197269334156467E-2</v>
      </c>
      <c r="K211" s="200">
        <v>1.7286129451771517E-2</v>
      </c>
      <c r="L211" s="208">
        <f t="shared" si="18"/>
        <v>-17051.290850095222</v>
      </c>
      <c r="M211" s="89">
        <f t="shared" si="19"/>
        <v>209739.45189656207</v>
      </c>
      <c r="N211" s="209">
        <f t="shared" si="20"/>
        <v>119574.468929489</v>
      </c>
      <c r="O211" s="214">
        <f t="shared" si="21"/>
        <v>-5.460560827085896E-2</v>
      </c>
      <c r="P211" s="12">
        <f t="shared" si="22"/>
        <v>0.67167644079828581</v>
      </c>
      <c r="Q211" s="63">
        <f t="shared" si="23"/>
        <v>0.38292916747257344</v>
      </c>
    </row>
    <row r="212" spans="2:17" x14ac:dyDescent="0.15">
      <c r="B212" s="182">
        <v>45184</v>
      </c>
      <c r="C212" s="187">
        <v>-3162600</v>
      </c>
      <c r="D212" s="42">
        <v>6581400</v>
      </c>
      <c r="E212" s="188">
        <v>6995463.2000000002</v>
      </c>
      <c r="F212" s="52">
        <v>315702.06605614256</v>
      </c>
      <c r="G212" s="52">
        <v>10414263.199999999</v>
      </c>
      <c r="I212" s="199" cm="1">
        <f t="array" ref="I212:K212">TRANSPOSE(F212*MMULT($C$5:$E$7,TRANSPOSE(C212:E212)/MMULT(MMULT(C212:E212,$C$5:$E$7),TRANSPOSE(C212:E212))))</f>
        <v>5.4600015107772451E-3</v>
      </c>
      <c r="J212" s="180">
        <v>3.219476412117421E-2</v>
      </c>
      <c r="K212" s="200">
        <v>1.7308824703277794E-2</v>
      </c>
      <c r="L212" s="208">
        <f t="shared" si="18"/>
        <v>-17267.800777984114</v>
      </c>
      <c r="M212" s="89">
        <f t="shared" si="19"/>
        <v>211886.62058709594</v>
      </c>
      <c r="N212" s="209">
        <f t="shared" si="20"/>
        <v>121083.24624703074</v>
      </c>
      <c r="O212" s="214">
        <f t="shared" si="21"/>
        <v>-5.4696508621876777E-2</v>
      </c>
      <c r="P212" s="12">
        <f t="shared" si="22"/>
        <v>0.67116006947327134</v>
      </c>
      <c r="Q212" s="63">
        <f t="shared" si="23"/>
        <v>0.38353643914860541</v>
      </c>
    </row>
    <row r="213" spans="2:17" x14ac:dyDescent="0.15">
      <c r="B213" s="182">
        <v>45187</v>
      </c>
      <c r="C213" s="187">
        <v>-3171600</v>
      </c>
      <c r="D213" s="42">
        <v>6557600.0000000009</v>
      </c>
      <c r="E213" s="188">
        <v>6977264.8000000007</v>
      </c>
      <c r="F213" s="52">
        <v>314572.0575695181</v>
      </c>
      <c r="G213" s="52">
        <v>10363264.800000001</v>
      </c>
      <c r="I213" s="199" cm="1">
        <f t="array" ref="I213:K213">TRANSPOSE(F213*MMULT($C$5:$E$7,TRANSPOSE(C213:E213)/MMULT(MMULT(C213:E213,$C$5:$E$7),TRANSPOSE(C213:E213))))</f>
        <v>5.4221716596179331E-3</v>
      </c>
      <c r="J213" s="180">
        <v>3.2184537475627023E-2</v>
      </c>
      <c r="K213" s="200">
        <v>1.7301291797752971E-2</v>
      </c>
      <c r="L213" s="208">
        <f t="shared" si="18"/>
        <v>-17196.959635644238</v>
      </c>
      <c r="M213" s="89">
        <f t="shared" si="19"/>
        <v>211053.3229501718</v>
      </c>
      <c r="N213" s="209">
        <f t="shared" si="20"/>
        <v>120715.69425499054</v>
      </c>
      <c r="O213" s="214">
        <f t="shared" si="21"/>
        <v>-5.4667791438671683E-2</v>
      </c>
      <c r="P213" s="12">
        <f t="shared" si="22"/>
        <v>0.67092202842437965</v>
      </c>
      <c r="Q213" s="63">
        <f t="shared" si="23"/>
        <v>0.38374576301429209</v>
      </c>
    </row>
    <row r="214" spans="2:17" x14ac:dyDescent="0.15">
      <c r="B214" s="182">
        <v>45188</v>
      </c>
      <c r="C214" s="187">
        <v>-3168000</v>
      </c>
      <c r="D214" s="42">
        <v>6627600.0000000009</v>
      </c>
      <c r="E214" s="188">
        <v>6975748.7999999998</v>
      </c>
      <c r="F214" s="52">
        <v>316820.96429441991</v>
      </c>
      <c r="G214" s="52">
        <v>10435348.800000001</v>
      </c>
      <c r="I214" s="199" cm="1">
        <f t="array" ref="I214:K214">TRANSPOSE(F214*MMULT($C$5:$E$7,TRANSPOSE(C214:E214)/MMULT(MMULT(C214:E214,$C$5:$E$7),TRANSPOSE(C214:E214))))</f>
        <v>5.4417929478040462E-3</v>
      </c>
      <c r="J214" s="180">
        <v>3.2259010680564644E-2</v>
      </c>
      <c r="K214" s="200">
        <v>1.7239833115342811E-2</v>
      </c>
      <c r="L214" s="208">
        <f t="shared" si="18"/>
        <v>-17239.600058643216</v>
      </c>
      <c r="M214" s="89">
        <f t="shared" si="19"/>
        <v>213799.81918651026</v>
      </c>
      <c r="N214" s="209">
        <f t="shared" si="20"/>
        <v>120260.74516655288</v>
      </c>
      <c r="O214" s="214">
        <f t="shared" si="21"/>
        <v>-5.4414328600498024E-2</v>
      </c>
      <c r="P214" s="12">
        <f t="shared" si="22"/>
        <v>0.67482850973153186</v>
      </c>
      <c r="Q214" s="63">
        <f t="shared" si="23"/>
        <v>0.3795858188689662</v>
      </c>
    </row>
    <row r="215" spans="2:17" x14ac:dyDescent="0.15">
      <c r="B215" s="182">
        <v>45189</v>
      </c>
      <c r="C215" s="187">
        <v>-3201600</v>
      </c>
      <c r="D215" s="42">
        <v>6650000</v>
      </c>
      <c r="E215" s="188">
        <v>7043232</v>
      </c>
      <c r="F215" s="52">
        <v>318525.03883782146</v>
      </c>
      <c r="G215" s="52">
        <v>10491632</v>
      </c>
      <c r="I215" s="199" cm="1">
        <f t="array" ref="I215:K215">TRANSPOSE(F215*MMULT($C$5:$E$7,TRANSPOSE(C215:E215)/MMULT(MMULT(C215:E215,$C$5:$E$7),TRANSPOSE(C215:E215))))</f>
        <v>5.4278613524147666E-3</v>
      </c>
      <c r="J215" s="180">
        <v>3.2215897744183805E-2</v>
      </c>
      <c r="K215" s="200">
        <v>1.7274336518361209E-2</v>
      </c>
      <c r="L215" s="208">
        <f t="shared" si="18"/>
        <v>-17377.840905891117</v>
      </c>
      <c r="M215" s="89">
        <f t="shared" si="19"/>
        <v>214235.71999882231</v>
      </c>
      <c r="N215" s="209">
        <f t="shared" si="20"/>
        <v>121667.15974489026</v>
      </c>
      <c r="O215" s="214">
        <f t="shared" si="21"/>
        <v>-5.4557220899482027E-2</v>
      </c>
      <c r="P215" s="12">
        <f t="shared" si="22"/>
        <v>0.67258674790681516</v>
      </c>
      <c r="Q215" s="63">
        <f t="shared" si="23"/>
        <v>0.3819704729926669</v>
      </c>
    </row>
    <row r="216" spans="2:17" x14ac:dyDescent="0.15">
      <c r="B216" s="182">
        <v>45190</v>
      </c>
      <c r="C216" s="187">
        <v>-3237600</v>
      </c>
      <c r="D216" s="42">
        <v>6651400</v>
      </c>
      <c r="E216" s="188">
        <v>7029584</v>
      </c>
      <c r="F216" s="52">
        <v>318140.84045137122</v>
      </c>
      <c r="G216" s="52">
        <v>10443384</v>
      </c>
      <c r="I216" s="199" cm="1">
        <f t="array" ref="I216:K216">TRANSPOSE(F216*MMULT($C$5:$E$7,TRANSPOSE(C216:E216)/MMULT(MMULT(C216:E216,$C$5:$E$7),TRANSPOSE(C216:E216))))</f>
        <v>5.3418606882548458E-3</v>
      </c>
      <c r="J216" s="180">
        <v>3.2222484158855799E-2</v>
      </c>
      <c r="K216" s="200">
        <v>1.72287602625492E-2</v>
      </c>
      <c r="L216" s="208">
        <f t="shared" si="18"/>
        <v>-17294.808164293889</v>
      </c>
      <c r="M216" s="89">
        <f t="shared" si="19"/>
        <v>214324.63113421347</v>
      </c>
      <c r="N216" s="209">
        <f t="shared" si="20"/>
        <v>121111.01748145166</v>
      </c>
      <c r="O216" s="214">
        <f t="shared" si="21"/>
        <v>-5.4362112515187917E-2</v>
      </c>
      <c r="P216" s="12">
        <f t="shared" si="22"/>
        <v>0.67367845898104251</v>
      </c>
      <c r="Q216" s="63">
        <f t="shared" si="23"/>
        <v>0.38068365353414552</v>
      </c>
    </row>
    <row r="217" spans="2:17" x14ac:dyDescent="0.15">
      <c r="B217" s="182">
        <v>45191</v>
      </c>
      <c r="C217" s="187">
        <v>-3207000</v>
      </c>
      <c r="D217" s="42">
        <v>6589800</v>
      </c>
      <c r="E217" s="188">
        <v>6971200</v>
      </c>
      <c r="F217" s="52">
        <v>315313.54329890985</v>
      </c>
      <c r="G217" s="52">
        <v>10354000</v>
      </c>
      <c r="I217" s="199" cm="1">
        <f t="array" ref="I217:K217">TRANSPOSE(F217*MMULT($C$5:$E$7,TRANSPOSE(C217:E217)/MMULT(MMULT(C217:E217,$C$5:$E$7),TRANSPOSE(C217:E217))))</f>
        <v>5.3484763368214228E-3</v>
      </c>
      <c r="J217" s="180">
        <v>3.2216629139710441E-2</v>
      </c>
      <c r="K217" s="200">
        <v>1.7237342811314012E-2</v>
      </c>
      <c r="L217" s="208">
        <f t="shared" si="18"/>
        <v>-17152.563612186303</v>
      </c>
      <c r="M217" s="89">
        <f t="shared" si="19"/>
        <v>212301.14270486386</v>
      </c>
      <c r="N217" s="209">
        <f t="shared" si="20"/>
        <v>120164.96420623224</v>
      </c>
      <c r="O217" s="214">
        <f t="shared" si="21"/>
        <v>-5.4398436022540506E-2</v>
      </c>
      <c r="P217" s="12">
        <f t="shared" si="22"/>
        <v>0.67330169355779101</v>
      </c>
      <c r="Q217" s="63">
        <f t="shared" si="23"/>
        <v>0.38109674246474934</v>
      </c>
    </row>
    <row r="218" spans="2:17" x14ac:dyDescent="0.15">
      <c r="B218" s="182">
        <v>45194</v>
      </c>
      <c r="C218" s="187">
        <v>-3214200</v>
      </c>
      <c r="D218" s="42">
        <v>6627600.0000000009</v>
      </c>
      <c r="E218" s="188">
        <v>7013660.7999999998</v>
      </c>
      <c r="F218" s="52">
        <v>317224.89180146536</v>
      </c>
      <c r="G218" s="52">
        <v>10427060.800000001</v>
      </c>
      <c r="I218" s="199" cm="1">
        <f t="array" ref="I218:K218">TRANSPOSE(F218*MMULT($C$5:$E$7,TRANSPOSE(C218:E218)/MMULT(MMULT(C218:E218,$C$5:$E$7),TRANSPOSE(C218:E218))))</f>
        <v>5.3740292810947774E-3</v>
      </c>
      <c r="J218" s="180">
        <v>3.221662144435989E-2</v>
      </c>
      <c r="K218" s="200">
        <v>1.7249082880101727E-2</v>
      </c>
      <c r="L218" s="208">
        <f t="shared" si="18"/>
        <v>-17273.204915294835</v>
      </c>
      <c r="M218" s="89">
        <f t="shared" si="19"/>
        <v>213518.88028463963</v>
      </c>
      <c r="N218" s="209">
        <f t="shared" si="20"/>
        <v>120979.21643212058</v>
      </c>
      <c r="O218" s="214">
        <f t="shared" si="21"/>
        <v>-5.4450975827285454E-2</v>
      </c>
      <c r="P218" s="12">
        <f t="shared" si="22"/>
        <v>0.67308362553803014</v>
      </c>
      <c r="Q218" s="63">
        <f t="shared" si="23"/>
        <v>0.38136735028925539</v>
      </c>
    </row>
    <row r="219" spans="2:17" x14ac:dyDescent="0.15">
      <c r="B219" s="182">
        <v>45195</v>
      </c>
      <c r="C219" s="187">
        <v>-3168000</v>
      </c>
      <c r="D219" s="42">
        <v>6622000</v>
      </c>
      <c r="E219" s="188">
        <v>7050814.4000000004</v>
      </c>
      <c r="F219" s="52">
        <v>317938.18459420872</v>
      </c>
      <c r="G219" s="52">
        <v>10504814.4</v>
      </c>
      <c r="I219" s="199" cm="1">
        <f t="array" ref="I219:K219">TRANSPOSE(F219*MMULT($C$5:$E$7,TRANSPOSE(C219:E219)/MMULT(MMULT(C219:E219,$C$5:$E$7),TRANSPOSE(C219:E219))))</f>
        <v>5.4990982567615556E-3</v>
      </c>
      <c r="J219" s="180">
        <v>3.2186490915502831E-2</v>
      </c>
      <c r="K219" s="200">
        <v>1.733422241679906E-2</v>
      </c>
      <c r="L219" s="208">
        <f t="shared" si="18"/>
        <v>-17421.143277420608</v>
      </c>
      <c r="M219" s="89">
        <f t="shared" si="19"/>
        <v>213138.94284245974</v>
      </c>
      <c r="N219" s="209">
        <f t="shared" si="20"/>
        <v>122220.38502916963</v>
      </c>
      <c r="O219" s="214">
        <f t="shared" si="21"/>
        <v>-5.479412074914998E-2</v>
      </c>
      <c r="P219" s="12">
        <f t="shared" si="22"/>
        <v>0.6703785615260196</v>
      </c>
      <c r="Q219" s="63">
        <f t="shared" si="23"/>
        <v>0.38441555922313048</v>
      </c>
    </row>
    <row r="220" spans="2:17" x14ac:dyDescent="0.15">
      <c r="B220" s="182">
        <v>45196</v>
      </c>
      <c r="C220" s="187">
        <v>-3111000</v>
      </c>
      <c r="D220" s="42">
        <v>6575800</v>
      </c>
      <c r="E220" s="188">
        <v>7010628</v>
      </c>
      <c r="F220" s="52">
        <v>316069.59598469333</v>
      </c>
      <c r="G220" s="52">
        <v>10475428</v>
      </c>
      <c r="I220" s="199" cm="1">
        <f t="array" ref="I220:K220">TRANSPOSE(F220*MMULT($C$5:$E$7,TRANSPOSE(C220:E220)/MMULT(MMULT(C220:E220,$C$5:$E$7),TRANSPOSE(C220:E220))))</f>
        <v>5.5797717365829551E-3</v>
      </c>
      <c r="J220" s="180">
        <v>3.2184613625838354E-2</v>
      </c>
      <c r="K220" s="200">
        <v>1.7372007696944559E-2</v>
      </c>
      <c r="L220" s="208">
        <f t="shared" si="18"/>
        <v>-17358.669872509574</v>
      </c>
      <c r="M220" s="89">
        <f t="shared" si="19"/>
        <v>211639.58228078784</v>
      </c>
      <c r="N220" s="209">
        <f t="shared" si="20"/>
        <v>121788.68357641505</v>
      </c>
      <c r="O220" s="214">
        <f t="shared" si="21"/>
        <v>-5.4920403901646465E-2</v>
      </c>
      <c r="P220" s="12">
        <f t="shared" si="22"/>
        <v>0.66959804096765185</v>
      </c>
      <c r="Q220" s="63">
        <f t="shared" si="23"/>
        <v>0.38532236293399458</v>
      </c>
    </row>
    <row r="221" spans="2:17" x14ac:dyDescent="0.15">
      <c r="B221" s="182">
        <v>45197</v>
      </c>
      <c r="C221" s="187">
        <v>-3087000</v>
      </c>
      <c r="D221" s="42">
        <v>6650000</v>
      </c>
      <c r="E221" s="188">
        <v>7105407.1999999993</v>
      </c>
      <c r="F221" s="52">
        <v>320242.59980392689</v>
      </c>
      <c r="G221" s="52">
        <v>10668407.199999999</v>
      </c>
      <c r="I221" s="199" cm="1">
        <f t="array" ref="I221:K221">TRANSPOSE(F221*MMULT($C$5:$E$7,TRANSPOSE(C221:E221)/MMULT(MMULT(C221:E221,$C$5:$E$7),TRANSPOSE(C221:E221))))</f>
        <v>5.7146699385540491E-3</v>
      </c>
      <c r="J221" s="180">
        <v>3.218038609538347E-2</v>
      </c>
      <c r="K221" s="200">
        <v>1.7435203202702192E-2</v>
      </c>
      <c r="L221" s="208">
        <f t="shared" si="18"/>
        <v>-17641.18610031635</v>
      </c>
      <c r="M221" s="89">
        <f t="shared" si="19"/>
        <v>213999.56753430009</v>
      </c>
      <c r="N221" s="209">
        <f t="shared" si="20"/>
        <v>123884.21836994321</v>
      </c>
      <c r="O221" s="214">
        <f t="shared" si="21"/>
        <v>-5.5086943807967519E-2</v>
      </c>
      <c r="P221" s="12">
        <f t="shared" si="22"/>
        <v>0.66824203795911097</v>
      </c>
      <c r="Q221" s="63">
        <f t="shared" si="23"/>
        <v>0.38684490584885672</v>
      </c>
    </row>
    <row r="222" spans="2:17" x14ac:dyDescent="0.15">
      <c r="B222" s="182">
        <v>45198</v>
      </c>
      <c r="C222" s="187">
        <v>-3112200</v>
      </c>
      <c r="D222" s="42">
        <v>6602399.9999999991</v>
      </c>
      <c r="E222" s="188">
        <v>7117539.2000000002</v>
      </c>
      <c r="F222" s="52">
        <v>318780.72406641574</v>
      </c>
      <c r="G222" s="52">
        <v>10607739.199999999</v>
      </c>
      <c r="I222" s="199" cm="1">
        <f t="array" ref="I222:K222">TRANSPOSE(F222*MMULT($C$5:$E$7,TRANSPOSE(C222:E222)/MMULT(MMULT(C222:E222,$C$5:$E$7),TRANSPOSE(C222:E222))))</f>
        <v>5.663690245880898E-3</v>
      </c>
      <c r="J222" s="180">
        <v>3.2116065331593911E-2</v>
      </c>
      <c r="K222" s="200">
        <v>1.7472914108338261E-2</v>
      </c>
      <c r="L222" s="208">
        <f t="shared" si="18"/>
        <v>-17626.536783230531</v>
      </c>
      <c r="M222" s="89">
        <f t="shared" si="19"/>
        <v>212043.1097453156</v>
      </c>
      <c r="N222" s="209">
        <f t="shared" si="20"/>
        <v>124364.15110433062</v>
      </c>
      <c r="O222" s="214">
        <f t="shared" si="21"/>
        <v>-5.5293609219477666E-2</v>
      </c>
      <c r="P222" s="12">
        <f t="shared" si="22"/>
        <v>0.66516917033270151</v>
      </c>
      <c r="Q222" s="63">
        <f t="shared" si="23"/>
        <v>0.39012443888677606</v>
      </c>
    </row>
    <row r="223" spans="2:17" x14ac:dyDescent="0.15">
      <c r="B223" s="182">
        <v>45201</v>
      </c>
      <c r="C223" s="187">
        <v>-3082800</v>
      </c>
      <c r="D223" s="42">
        <v>6504400</v>
      </c>
      <c r="E223" s="188">
        <v>7079627.2000000002</v>
      </c>
      <c r="F223" s="52">
        <v>315139.55719437642</v>
      </c>
      <c r="G223" s="52">
        <v>10501227.199999999</v>
      </c>
      <c r="I223" s="199" cm="1">
        <f t="array" ref="I223:K223">TRANSPOSE(F223*MMULT($C$5:$E$7,TRANSPOSE(C223:E223)/MMULT(MMULT(C223:E223,$C$5:$E$7),TRANSPOSE(C223:E223))))</f>
        <v>5.6802447262728891E-3</v>
      </c>
      <c r="J223" s="180">
        <v>3.2051493640849839E-2</v>
      </c>
      <c r="K223" s="200">
        <v>1.7539748477008343E-2</v>
      </c>
      <c r="L223" s="208">
        <f t="shared" si="18"/>
        <v>-17511.058442154063</v>
      </c>
      <c r="M223" s="89">
        <f t="shared" si="19"/>
        <v>208475.7352375437</v>
      </c>
      <c r="N223" s="209">
        <f t="shared" si="20"/>
        <v>124174.88039898685</v>
      </c>
      <c r="O223" s="214">
        <f t="shared" si="21"/>
        <v>-5.5566043812625317E-2</v>
      </c>
      <c r="P223" s="12">
        <f t="shared" si="22"/>
        <v>0.66153464545536877</v>
      </c>
      <c r="Q223" s="63">
        <f t="shared" si="23"/>
        <v>0.39403139835725681</v>
      </c>
    </row>
    <row r="224" spans="2:17" x14ac:dyDescent="0.15">
      <c r="B224" s="182">
        <v>45202</v>
      </c>
      <c r="C224" s="187">
        <v>-3079200</v>
      </c>
      <c r="D224" s="42">
        <v>6462399.9999999991</v>
      </c>
      <c r="E224" s="188">
        <v>6971200</v>
      </c>
      <c r="F224" s="52">
        <v>311915.46091049077</v>
      </c>
      <c r="G224" s="52">
        <v>10354400</v>
      </c>
      <c r="I224" s="199" cm="1">
        <f t="array" ref="I224:K224">TRANSPOSE(F224*MMULT($C$5:$E$7,TRANSPOSE(C224:E224)/MMULT(MMULT(C224:E224,$C$5:$E$7),TRANSPOSE(C224:E224))))</f>
        <v>5.5968256432399706E-3</v>
      </c>
      <c r="J224" s="180">
        <v>3.2106182393969993E-2</v>
      </c>
      <c r="K224" s="200">
        <v>1.7452692983756544E-2</v>
      </c>
      <c r="L224" s="208">
        <f t="shared" si="18"/>
        <v>-17233.745520664517</v>
      </c>
      <c r="M224" s="89">
        <f t="shared" si="19"/>
        <v>207482.99310279166</v>
      </c>
      <c r="N224" s="209">
        <f t="shared" si="20"/>
        <v>121666.21332836362</v>
      </c>
      <c r="O224" s="214">
        <f t="shared" si="21"/>
        <v>-5.5251334673692309E-2</v>
      </c>
      <c r="P224" s="12">
        <f t="shared" si="22"/>
        <v>0.66518983219729622</v>
      </c>
      <c r="Q224" s="63">
        <f t="shared" si="23"/>
        <v>0.39006150247639609</v>
      </c>
    </row>
    <row r="225" spans="2:17" x14ac:dyDescent="0.15">
      <c r="B225" s="182">
        <v>45203</v>
      </c>
      <c r="C225" s="187">
        <v>-3085200</v>
      </c>
      <c r="D225" s="42">
        <v>6435800</v>
      </c>
      <c r="E225" s="188">
        <v>7008000</v>
      </c>
      <c r="F225" s="52">
        <v>311672.09355135536</v>
      </c>
      <c r="G225" s="52">
        <v>10358600</v>
      </c>
      <c r="I225" s="199" cm="1">
        <f t="array" ref="I225:K225">TRANSPOSE(F225*MMULT($C$5:$E$7,TRANSPOSE(C225:E225)/MMULT(MMULT(C225:E225,$C$5:$E$7),TRANSPOSE(C225:E225))))</f>
        <v>5.6080362548723943E-3</v>
      </c>
      <c r="J225" s="180">
        <v>3.2042689283049083E-2</v>
      </c>
      <c r="K225" s="200">
        <v>1.7516219651404163E-2</v>
      </c>
      <c r="L225" s="208">
        <f t="shared" si="18"/>
        <v>-17301.91345353231</v>
      </c>
      <c r="M225" s="89">
        <f t="shared" si="19"/>
        <v>206220.3396878473</v>
      </c>
      <c r="N225" s="209">
        <f t="shared" si="20"/>
        <v>122753.66731704037</v>
      </c>
      <c r="O225" s="214">
        <f t="shared" si="21"/>
        <v>-5.5513194191963836E-2</v>
      </c>
      <c r="P225" s="12">
        <f t="shared" si="22"/>
        <v>0.66165801800881352</v>
      </c>
      <c r="Q225" s="63">
        <f t="shared" si="23"/>
        <v>0.3938551761831503</v>
      </c>
    </row>
    <row r="226" spans="2:17" x14ac:dyDescent="0.15">
      <c r="B226" s="182">
        <v>45204</v>
      </c>
      <c r="C226" s="187">
        <v>-3087000</v>
      </c>
      <c r="D226" s="42">
        <v>6454000</v>
      </c>
      <c r="E226" s="188">
        <v>6978400</v>
      </c>
      <c r="F226" s="52">
        <v>311727.92997916252</v>
      </c>
      <c r="G226" s="52">
        <v>10345400</v>
      </c>
      <c r="I226" s="199" cm="1">
        <f t="array" ref="I226:K226">TRANSPOSE(F226*MMULT($C$5:$E$7,TRANSPOSE(C226:E226)/MMULT(MMULT(C226:E226,$C$5:$E$7),TRANSPOSE(C226:E226))))</f>
        <v>5.5842962459607143E-3</v>
      </c>
      <c r="J226" s="180">
        <v>3.2089194995649238E-2</v>
      </c>
      <c r="K226" s="200">
        <v>1.7462883753944041E-2</v>
      </c>
      <c r="L226" s="208">
        <f t="shared" si="18"/>
        <v>-17238.722511280725</v>
      </c>
      <c r="M226" s="89">
        <f t="shared" si="19"/>
        <v>207103.6645019202</v>
      </c>
      <c r="N226" s="209">
        <f t="shared" si="20"/>
        <v>121862.98798852309</v>
      </c>
      <c r="O226" s="214">
        <f t="shared" si="21"/>
        <v>-5.5300538878351541E-2</v>
      </c>
      <c r="P226" s="12">
        <f t="shared" si="22"/>
        <v>0.66437314268170988</v>
      </c>
      <c r="Q226" s="63">
        <f t="shared" si="23"/>
        <v>0.39092739619664185</v>
      </c>
    </row>
    <row r="227" spans="2:17" x14ac:dyDescent="0.15">
      <c r="B227" s="182">
        <v>45205</v>
      </c>
      <c r="C227" s="187">
        <v>-3009000</v>
      </c>
      <c r="D227" s="42">
        <v>6581400</v>
      </c>
      <c r="E227" s="188">
        <v>7070400</v>
      </c>
      <c r="F227" s="52">
        <v>317874.84341528843</v>
      </c>
      <c r="G227" s="52">
        <v>10642800</v>
      </c>
      <c r="I227" s="199" cm="1">
        <f t="array" ref="I227:K227">TRANSPOSE(F227*MMULT($C$5:$E$7,TRANSPOSE(C227:E227)/MMULT(MMULT(C227:E227,$C$5:$E$7),TRANSPOSE(C227:E227))))</f>
        <v>5.8402528256635633E-3</v>
      </c>
      <c r="J227" s="180">
        <v>3.2152801583096288E-2</v>
      </c>
      <c r="K227" s="200">
        <v>1.7514951887972412E-2</v>
      </c>
      <c r="L227" s="208">
        <f t="shared" si="18"/>
        <v>-17573.320752421663</v>
      </c>
      <c r="M227" s="89">
        <f t="shared" si="19"/>
        <v>211610.44833898993</v>
      </c>
      <c r="N227" s="209">
        <f t="shared" si="20"/>
        <v>123837.71582872015</v>
      </c>
      <c r="O227" s="214">
        <f t="shared" si="21"/>
        <v>-5.5283773209643242E-2</v>
      </c>
      <c r="P227" s="12">
        <f t="shared" si="22"/>
        <v>0.66570366520804192</v>
      </c>
      <c r="Q227" s="63">
        <f t="shared" si="23"/>
        <v>0.38958010800160126</v>
      </c>
    </row>
    <row r="228" spans="2:17" x14ac:dyDescent="0.15">
      <c r="B228" s="182">
        <v>45208</v>
      </c>
      <c r="C228" s="187">
        <v>-3042000</v>
      </c>
      <c r="D228" s="42">
        <v>6623400</v>
      </c>
      <c r="E228" s="188">
        <v>7050400</v>
      </c>
      <c r="F228" s="52">
        <v>318685.56790966773</v>
      </c>
      <c r="G228" s="52">
        <v>10631800</v>
      </c>
      <c r="I228" s="199" cm="1">
        <f t="array" ref="I228:K228">TRANSPOSE(F228*MMULT($C$5:$E$7,TRANSPOSE(C228:E228)/MMULT(MMULT(C228:E228,$C$5:$E$7),TRANSPOSE(C228:E228))))</f>
        <v>5.7626418350504817E-3</v>
      </c>
      <c r="J228" s="180">
        <v>3.2209366399748078E-2</v>
      </c>
      <c r="K228" s="200">
        <v>1.7428799353199801E-2</v>
      </c>
      <c r="L228" s="208">
        <f t="shared" si="18"/>
        <v>-17529.956462223567</v>
      </c>
      <c r="M228" s="89">
        <f t="shared" si="19"/>
        <v>213335.51741209143</v>
      </c>
      <c r="N228" s="209">
        <f t="shared" si="20"/>
        <v>122880.00695979988</v>
      </c>
      <c r="O228" s="214">
        <f t="shared" si="21"/>
        <v>-5.5007060963590544E-2</v>
      </c>
      <c r="P228" s="12">
        <f t="shared" si="22"/>
        <v>0.66942321489927636</v>
      </c>
      <c r="Q228" s="63">
        <f t="shared" si="23"/>
        <v>0.38558384606431423</v>
      </c>
    </row>
    <row r="229" spans="2:17" x14ac:dyDescent="0.15">
      <c r="B229" s="182">
        <v>45209</v>
      </c>
      <c r="C229" s="187">
        <v>-3099000</v>
      </c>
      <c r="D229" s="42">
        <v>6756400</v>
      </c>
      <c r="E229" s="188">
        <v>7129600</v>
      </c>
      <c r="F229" s="52">
        <v>324023.3717158566</v>
      </c>
      <c r="G229" s="52">
        <v>10787000</v>
      </c>
      <c r="I229" s="199" cm="1">
        <f t="array" ref="I229:K229">TRANSPOSE(F229*MMULT($C$5:$E$7,TRANSPOSE(C229:E229)/MMULT(MMULT(C229:E229,$C$5:$E$7),TRANSPOSE(C229:E229))))</f>
        <v>5.7246338247262229E-3</v>
      </c>
      <c r="J229" s="180">
        <v>3.2264943585068338E-2</v>
      </c>
      <c r="K229" s="200">
        <v>1.7359900569530896E-2</v>
      </c>
      <c r="L229" s="208">
        <f t="shared" si="18"/>
        <v>-17740.640222826565</v>
      </c>
      <c r="M229" s="89">
        <f t="shared" si="19"/>
        <v>217994.86483815571</v>
      </c>
      <c r="N229" s="209">
        <f t="shared" si="20"/>
        <v>123769.14710052748</v>
      </c>
      <c r="O229" s="214">
        <f t="shared" si="21"/>
        <v>-5.4751112948678689E-2</v>
      </c>
      <c r="P229" s="12">
        <f t="shared" si="22"/>
        <v>0.6727751263242836</v>
      </c>
      <c r="Q229" s="63">
        <f t="shared" si="23"/>
        <v>0.38197598662439519</v>
      </c>
    </row>
    <row r="230" spans="2:17" x14ac:dyDescent="0.15">
      <c r="B230" s="182">
        <v>45210</v>
      </c>
      <c r="C230" s="187">
        <v>-3154800</v>
      </c>
      <c r="D230" s="42">
        <v>6809600</v>
      </c>
      <c r="E230" s="188">
        <v>7174400.0000000009</v>
      </c>
      <c r="F230" s="52">
        <v>326199.49841657432</v>
      </c>
      <c r="G230" s="52">
        <v>10829200</v>
      </c>
      <c r="I230" s="199" cm="1">
        <f t="array" ref="I230:K230">TRANSPOSE(F230*MMULT($C$5:$E$7,TRANSPOSE(C230:E230)/MMULT(MMULT(C230:E230,$C$5:$E$7),TRANSPOSE(C230:E230))))</f>
        <v>5.652201442122938E-3</v>
      </c>
      <c r="J230" s="180">
        <v>3.2269934260743496E-2</v>
      </c>
      <c r="K230" s="200">
        <v>1.7323500109308762E-2</v>
      </c>
      <c r="L230" s="208">
        <f t="shared" si="18"/>
        <v>-17831.565109609444</v>
      </c>
      <c r="M230" s="89">
        <f t="shared" si="19"/>
        <v>219745.3443419589</v>
      </c>
      <c r="N230" s="209">
        <f t="shared" si="20"/>
        <v>124285.7191842248</v>
      </c>
      <c r="O230" s="214">
        <f t="shared" si="21"/>
        <v>-5.4664600025955822E-2</v>
      </c>
      <c r="P230" s="12">
        <f t="shared" si="22"/>
        <v>0.6736532257365162</v>
      </c>
      <c r="Q230" s="63">
        <f t="shared" si="23"/>
        <v>0.38101137428943943</v>
      </c>
    </row>
    <row r="231" spans="2:17" x14ac:dyDescent="0.15">
      <c r="B231" s="182">
        <v>45211</v>
      </c>
      <c r="C231" s="187">
        <v>-3102600</v>
      </c>
      <c r="D231" s="42">
        <v>6815200</v>
      </c>
      <c r="E231" s="188">
        <v>7124000</v>
      </c>
      <c r="F231" s="52">
        <v>325804.74732517207</v>
      </c>
      <c r="G231" s="52">
        <v>10836600</v>
      </c>
      <c r="I231" s="199" cm="1">
        <f t="array" ref="I231:K231">TRANSPOSE(F231*MMULT($C$5:$E$7,TRANSPOSE(C231:E231)/MMULT(MMULT(C231:E231,$C$5:$E$7),TRANSPOSE(C231:E231))))</f>
        <v>5.7220838178366797E-3</v>
      </c>
      <c r="J231" s="180">
        <v>3.2327559135212673E-2</v>
      </c>
      <c r="K231" s="200">
        <v>1.7299172313319872E-2</v>
      </c>
      <c r="L231" s="208">
        <f t="shared" si="18"/>
        <v>-17753.337253220081</v>
      </c>
      <c r="M231" s="89">
        <f t="shared" si="19"/>
        <v>220318.78101830141</v>
      </c>
      <c r="N231" s="209">
        <f t="shared" si="20"/>
        <v>123239.30356009076</v>
      </c>
      <c r="O231" s="214">
        <f t="shared" si="21"/>
        <v>-5.4490726114255233E-2</v>
      </c>
      <c r="P231" s="12">
        <f t="shared" si="22"/>
        <v>0.6762294988857559</v>
      </c>
      <c r="Q231" s="63">
        <f t="shared" si="23"/>
        <v>0.37826122722849947</v>
      </c>
    </row>
    <row r="232" spans="2:17" x14ac:dyDescent="0.15">
      <c r="B232" s="182">
        <v>45212</v>
      </c>
      <c r="C232" s="187">
        <v>-3092400</v>
      </c>
      <c r="D232" s="42">
        <v>6861400</v>
      </c>
      <c r="E232" s="188">
        <v>7001600</v>
      </c>
      <c r="F232" s="52">
        <v>325253.16748260258</v>
      </c>
      <c r="G232" s="52">
        <v>10770600</v>
      </c>
      <c r="I232" s="199" cm="1">
        <f t="array" ref="I232:K232">TRANSPOSE(F232*MMULT($C$5:$E$7,TRANSPOSE(C232:E232)/MMULT(MMULT(C232:E232,$C$5:$E$7),TRANSPOSE(C232:E232))))</f>
        <v>5.6585769533399662E-3</v>
      </c>
      <c r="J232" s="180">
        <v>3.2480208956042561E-2</v>
      </c>
      <c r="K232" s="200">
        <v>1.7123521069772722E-2</v>
      </c>
      <c r="L232" s="208">
        <f t="shared" si="18"/>
        <v>-17498.583370508513</v>
      </c>
      <c r="M232" s="89">
        <f t="shared" si="19"/>
        <v>222859.70573099042</v>
      </c>
      <c r="N232" s="209">
        <f t="shared" si="20"/>
        <v>119892.04512212069</v>
      </c>
      <c r="O232" s="214">
        <f t="shared" si="21"/>
        <v>-5.3799886119308866E-2</v>
      </c>
      <c r="P232" s="12">
        <f t="shared" si="22"/>
        <v>0.68518842554518988</v>
      </c>
      <c r="Q232" s="63">
        <f t="shared" si="23"/>
        <v>0.36861146057411903</v>
      </c>
    </row>
    <row r="233" spans="2:17" x14ac:dyDescent="0.15">
      <c r="B233" s="182">
        <v>45215</v>
      </c>
      <c r="C233" s="187">
        <v>-3084600</v>
      </c>
      <c r="D233" s="42">
        <v>6812399.9999999991</v>
      </c>
      <c r="E233" s="188">
        <v>6976000</v>
      </c>
      <c r="F233" s="52">
        <v>323267.71199012722</v>
      </c>
      <c r="G233" s="52">
        <v>10703800</v>
      </c>
      <c r="I233" s="199" cm="1">
        <f t="array" ref="I233:K233">TRANSPOSE(F233*MMULT($C$5:$E$7,TRANSPOSE(C233:E233)/MMULT(MMULT(C233:E233,$C$5:$E$7),TRANSPOSE(C233:E233))))</f>
        <v>5.6475985159660539E-3</v>
      </c>
      <c r="J233" s="180">
        <v>3.2456697886558639E-2</v>
      </c>
      <c r="K233" s="200">
        <v>1.714166939364737E-2</v>
      </c>
      <c r="L233" s="208">
        <f t="shared" si="18"/>
        <v>-17420.58238234889</v>
      </c>
      <c r="M233" s="89">
        <f t="shared" si="19"/>
        <v>221108.00868239204</v>
      </c>
      <c r="N233" s="209">
        <f t="shared" si="20"/>
        <v>119580.28569008406</v>
      </c>
      <c r="O233" s="214">
        <f t="shared" si="21"/>
        <v>-5.3889026760831973E-2</v>
      </c>
      <c r="P233" s="12">
        <f t="shared" si="22"/>
        <v>0.68397801723280305</v>
      </c>
      <c r="Q233" s="63">
        <f t="shared" si="23"/>
        <v>0.36991100952802891</v>
      </c>
    </row>
    <row r="234" spans="2:17" x14ac:dyDescent="0.15">
      <c r="B234" s="182">
        <v>45216</v>
      </c>
      <c r="C234" s="187">
        <v>-3083400</v>
      </c>
      <c r="D234" s="42">
        <v>6897800</v>
      </c>
      <c r="E234" s="188">
        <v>6990400</v>
      </c>
      <c r="F234" s="52">
        <v>326295.70361797739</v>
      </c>
      <c r="G234" s="52">
        <v>10804800</v>
      </c>
      <c r="I234" s="199" cm="1">
        <f t="array" ref="I234:K234">TRANSPOSE(F234*MMULT($C$5:$E$7,TRANSPOSE(C234:E234)/MMULT(MMULT(C234:E234,$C$5:$E$7),TRANSPOSE(C234:E234))))</f>
        <v>5.6741912478383586E-3</v>
      </c>
      <c r="J234" s="180">
        <v>3.2525737045987366E-2</v>
      </c>
      <c r="K234" s="200">
        <v>1.7085642583507452E-2</v>
      </c>
      <c r="L234" s="208">
        <f t="shared" si="18"/>
        <v>-17495.801293584795</v>
      </c>
      <c r="M234" s="89">
        <f t="shared" si="19"/>
        <v>224356.02899581165</v>
      </c>
      <c r="N234" s="209">
        <f t="shared" si="20"/>
        <v>119435.47591575049</v>
      </c>
      <c r="O234" s="214">
        <f t="shared" si="21"/>
        <v>-5.3619465716498192E-2</v>
      </c>
      <c r="P234" s="12">
        <f t="shared" si="22"/>
        <v>0.68758499271717244</v>
      </c>
      <c r="Q234" s="63">
        <f t="shared" si="23"/>
        <v>0.36603447299932557</v>
      </c>
    </row>
    <row r="235" spans="2:17" x14ac:dyDescent="0.15">
      <c r="B235" s="182">
        <v>45217</v>
      </c>
      <c r="C235" s="187">
        <v>-3067800</v>
      </c>
      <c r="D235" s="42">
        <v>6885200</v>
      </c>
      <c r="E235" s="188">
        <v>6972000</v>
      </c>
      <c r="F235" s="52">
        <v>325660.09905218676</v>
      </c>
      <c r="G235" s="52">
        <v>10789400</v>
      </c>
      <c r="I235" s="199" cm="1">
        <f t="array" ref="I235:K235">TRANSPOSE(F235*MMULT($C$5:$E$7,TRANSPOSE(C235:E235)/MMULT(MMULT(C235:E235,$C$5:$E$7),TRANSPOSE(C235:E235))))</f>
        <v>5.6903360836507441E-3</v>
      </c>
      <c r="J235" s="180">
        <v>3.253211573871885E-2</v>
      </c>
      <c r="K235" s="200">
        <v>1.7086458520565617E-2</v>
      </c>
      <c r="L235" s="208">
        <f t="shared" si="18"/>
        <v>-17456.813037423752</v>
      </c>
      <c r="M235" s="89">
        <f t="shared" si="19"/>
        <v>223990.12328422704</v>
      </c>
      <c r="N235" s="209">
        <f t="shared" si="20"/>
        <v>119126.78880538349</v>
      </c>
      <c r="O235" s="214">
        <f t="shared" si="21"/>
        <v>-5.3604396388230266E-2</v>
      </c>
      <c r="P235" s="12">
        <f t="shared" si="22"/>
        <v>0.68780339972915383</v>
      </c>
      <c r="Q235" s="63">
        <f t="shared" si="23"/>
        <v>0.3658009966590765</v>
      </c>
    </row>
    <row r="236" spans="2:17" x14ac:dyDescent="0.15">
      <c r="B236" s="182">
        <v>45218</v>
      </c>
      <c r="C236" s="187">
        <v>-2962500</v>
      </c>
      <c r="D236" s="42">
        <v>6886600</v>
      </c>
      <c r="E236" s="188">
        <v>6780000</v>
      </c>
      <c r="F236" s="52">
        <v>323042.60599941912</v>
      </c>
      <c r="G236" s="52">
        <v>10704100</v>
      </c>
      <c r="I236" s="199" cm="1">
        <f t="array" ref="I236:K236">TRANSPOSE(F236*MMULT($C$5:$E$7,TRANSPOSE(C236:E236)/MMULT(MMULT(C236:E236,$C$5:$E$7),TRANSPOSE(C236:E236))))</f>
        <v>5.7620917204649407E-3</v>
      </c>
      <c r="J236" s="180">
        <v>3.2714747438151635E-2</v>
      </c>
      <c r="K236" s="200">
        <v>1.6935018143616736E-2</v>
      </c>
      <c r="L236" s="208">
        <f t="shared" si="18"/>
        <v>-17070.196721877386</v>
      </c>
      <c r="M236" s="89">
        <f t="shared" si="19"/>
        <v>225293.37970757505</v>
      </c>
      <c r="N236" s="209">
        <f t="shared" si="20"/>
        <v>114819.42301372148</v>
      </c>
      <c r="O236" s="214">
        <f t="shared" si="21"/>
        <v>-5.2841936032140852E-2</v>
      </c>
      <c r="P236" s="12">
        <f t="shared" si="22"/>
        <v>0.69741073011273369</v>
      </c>
      <c r="Q236" s="63">
        <f t="shared" si="23"/>
        <v>0.35543120591940724</v>
      </c>
    </row>
    <row r="237" spans="2:17" x14ac:dyDescent="0.15">
      <c r="B237" s="182">
        <v>45219</v>
      </c>
      <c r="C237" s="187">
        <v>-2954400</v>
      </c>
      <c r="D237" s="42">
        <v>6713000</v>
      </c>
      <c r="E237" s="188">
        <v>6784000</v>
      </c>
      <c r="F237" s="52">
        <v>317492.23637288599</v>
      </c>
      <c r="G237" s="52">
        <v>10542600</v>
      </c>
      <c r="I237" s="199" cm="1">
        <f t="array" ref="I237:K237">TRANSPOSE(F237*MMULT($C$5:$E$7,TRANSPOSE(C237:E237)/MMULT(MMULT(C237:E237,$C$5:$E$7),TRANSPOSE(C237:E237))))</f>
        <v>5.7566945557424275E-3</v>
      </c>
      <c r="J237" s="180">
        <v>3.2549770254496124E-2</v>
      </c>
      <c r="K237" s="200">
        <v>1.709805528448392E-2</v>
      </c>
      <c r="L237" s="208">
        <f t="shared" si="18"/>
        <v>-17007.578395485427</v>
      </c>
      <c r="M237" s="89">
        <f t="shared" si="19"/>
        <v>218506.60771843247</v>
      </c>
      <c r="N237" s="209">
        <f t="shared" si="20"/>
        <v>115993.20704993891</v>
      </c>
      <c r="O237" s="214">
        <f t="shared" si="21"/>
        <v>-5.3568485925150275E-2</v>
      </c>
      <c r="P237" s="12">
        <f t="shared" si="22"/>
        <v>0.6882266168606479</v>
      </c>
      <c r="Q237" s="63">
        <f t="shared" si="23"/>
        <v>0.36534186906450222</v>
      </c>
    </row>
    <row r="238" spans="2:17" x14ac:dyDescent="0.15">
      <c r="B238" s="182">
        <v>45222</v>
      </c>
      <c r="C238" s="187">
        <v>-2931000</v>
      </c>
      <c r="D238" s="42">
        <v>6686400</v>
      </c>
      <c r="E238" s="188">
        <v>6760000</v>
      </c>
      <c r="F238" s="52">
        <v>316350.94033057406</v>
      </c>
      <c r="G238" s="52">
        <v>10515400</v>
      </c>
      <c r="I238" s="199" cm="1">
        <f t="array" ref="I238:K238">TRANSPOSE(F238*MMULT($C$5:$E$7,TRANSPOSE(C238:E238)/MMULT(MMULT(C238:E238,$C$5:$E$7),TRANSPOSE(C238:E238))))</f>
        <v>5.7834668708271406E-3</v>
      </c>
      <c r="J238" s="180">
        <v>3.2548928365607195E-2</v>
      </c>
      <c r="K238" s="200">
        <v>1.711052176112017E-2</v>
      </c>
      <c r="L238" s="208">
        <f t="shared" si="18"/>
        <v>-16951.34139839435</v>
      </c>
      <c r="M238" s="89">
        <f t="shared" si="19"/>
        <v>217635.15462379594</v>
      </c>
      <c r="N238" s="209">
        <f t="shared" si="20"/>
        <v>115667.12710517235</v>
      </c>
      <c r="O238" s="214">
        <f t="shared" si="21"/>
        <v>-5.3583976645306876E-2</v>
      </c>
      <c r="P238" s="12">
        <f t="shared" si="22"/>
        <v>0.68795482130186159</v>
      </c>
      <c r="Q238" s="63">
        <f t="shared" si="23"/>
        <v>0.36562915534344492</v>
      </c>
    </row>
    <row r="239" spans="2:17" x14ac:dyDescent="0.15">
      <c r="B239" s="182">
        <v>45223</v>
      </c>
      <c r="C239" s="187">
        <v>-2941200</v>
      </c>
      <c r="D239" s="42">
        <v>6769000</v>
      </c>
      <c r="E239" s="188">
        <v>6808800</v>
      </c>
      <c r="F239" s="52">
        <v>319816.22604368685</v>
      </c>
      <c r="G239" s="52">
        <v>10636600</v>
      </c>
      <c r="I239" s="199" cm="1">
        <f t="array" ref="I239:K239">TRANSPOSE(F239*MMULT($C$5:$E$7,TRANSPOSE(C239:E239)/MMULT(MMULT(C239:E239,$C$5:$E$7),TRANSPOSE(C239:E239))))</f>
        <v>5.8111812128942954E-3</v>
      </c>
      <c r="J239" s="180">
        <v>3.2583235400598785E-2</v>
      </c>
      <c r="K239" s="200">
        <v>1.7088496034602045E-2</v>
      </c>
      <c r="L239" s="208">
        <f t="shared" si="18"/>
        <v>-17091.846183364702</v>
      </c>
      <c r="M239" s="89">
        <f t="shared" si="19"/>
        <v>220555.92042665317</v>
      </c>
      <c r="N239" s="209">
        <f t="shared" si="20"/>
        <v>116352.15180039841</v>
      </c>
      <c r="O239" s="214">
        <f t="shared" si="21"/>
        <v>-5.3442711130704035E-2</v>
      </c>
      <c r="P239" s="12">
        <f t="shared" si="22"/>
        <v>0.68963330333503858</v>
      </c>
      <c r="Q239" s="63">
        <f t="shared" si="23"/>
        <v>0.36380940779566551</v>
      </c>
    </row>
    <row r="240" spans="2:17" x14ac:dyDescent="0.15">
      <c r="B240" s="182">
        <v>45224</v>
      </c>
      <c r="C240" s="187">
        <v>-2956500</v>
      </c>
      <c r="D240" s="42">
        <v>6837600.0000000009</v>
      </c>
      <c r="E240" s="188">
        <v>6865599.9999999991</v>
      </c>
      <c r="F240" s="52">
        <v>322933.32397079514</v>
      </c>
      <c r="G240" s="52">
        <v>10746700</v>
      </c>
      <c r="I240" s="199" cm="1">
        <f t="array" ref="I240:K240">TRANSPOSE(F240*MMULT($C$5:$E$7,TRANSPOSE(C240:E240)/MMULT(MMULT(C240:E240,$C$5:$E$7),TRANSPOSE(C240:E240))))</f>
        <v>5.8318634516276637E-3</v>
      </c>
      <c r="J240" s="180">
        <v>3.2595903820266996E-2</v>
      </c>
      <c r="K240" s="200">
        <v>1.7084810694487702E-2</v>
      </c>
      <c r="L240" s="208">
        <f t="shared" si="18"/>
        <v>-17241.904294737189</v>
      </c>
      <c r="M240" s="89">
        <f t="shared" si="19"/>
        <v>222877.75196145763</v>
      </c>
      <c r="N240" s="209">
        <f t="shared" si="20"/>
        <v>117297.47630407475</v>
      </c>
      <c r="O240" s="214">
        <f t="shared" si="21"/>
        <v>-5.3391530123712103E-2</v>
      </c>
      <c r="P240" s="12">
        <f t="shared" si="22"/>
        <v>0.69016646910559731</v>
      </c>
      <c r="Q240" s="63">
        <f t="shared" si="23"/>
        <v>0.36322506101811497</v>
      </c>
    </row>
    <row r="241" spans="2:17" x14ac:dyDescent="0.15">
      <c r="B241" s="182">
        <v>45225</v>
      </c>
      <c r="C241" s="187">
        <v>-2966400</v>
      </c>
      <c r="D241" s="42">
        <v>6830600</v>
      </c>
      <c r="E241" s="188">
        <v>6807200</v>
      </c>
      <c r="F241" s="52">
        <v>321651.91466067563</v>
      </c>
      <c r="G241" s="52">
        <v>10671400</v>
      </c>
      <c r="I241" s="199" cm="1">
        <f t="array" ref="I241:K241">TRANSPOSE(F241*MMULT($C$5:$E$7,TRANSPOSE(C241:E241)/MMULT(MMULT(C241:E241,$C$5:$E$7),TRANSPOSE(C241:E241))))</f>
        <v>5.7665692097854737E-3</v>
      </c>
      <c r="J241" s="180">
        <v>3.2638945667446025E-2</v>
      </c>
      <c r="K241" s="200">
        <v>1.7013497956358922E-2</v>
      </c>
      <c r="L241" s="208">
        <f t="shared" si="18"/>
        <v>-17105.950903907629</v>
      </c>
      <c r="M241" s="89">
        <f t="shared" si="19"/>
        <v>222943.58227605681</v>
      </c>
      <c r="N241" s="209">
        <f t="shared" si="20"/>
        <v>115814.28328852645</v>
      </c>
      <c r="O241" s="214">
        <f t="shared" si="21"/>
        <v>-5.3181560949057086E-2</v>
      </c>
      <c r="P241" s="12">
        <f t="shared" si="22"/>
        <v>0.69312064413249197</v>
      </c>
      <c r="Q241" s="63">
        <f t="shared" si="23"/>
        <v>0.36006091681656521</v>
      </c>
    </row>
    <row r="242" spans="2:17" x14ac:dyDescent="0.15">
      <c r="B242" s="182">
        <v>45226</v>
      </c>
      <c r="C242" s="187">
        <v>-2923800</v>
      </c>
      <c r="D242" s="42">
        <v>6816600</v>
      </c>
      <c r="E242" s="188">
        <v>6700800</v>
      </c>
      <c r="F242" s="52">
        <v>319634.38706353295</v>
      </c>
      <c r="G242" s="52">
        <v>10593600</v>
      </c>
      <c r="I242" s="199" cm="1">
        <f t="array" ref="I242:K242">TRANSPOSE(F242*MMULT($C$5:$E$7,TRANSPOSE(C242:E242)/MMULT(MMULT(C242:E242,$C$5:$E$7),TRANSPOSE(C242:E242))))</f>
        <v>5.7721046454793715E-3</v>
      </c>
      <c r="J242" s="180">
        <v>3.272495964536621E-2</v>
      </c>
      <c r="K242" s="200">
        <v>1.6929009477582108E-2</v>
      </c>
      <c r="L242" s="208">
        <f t="shared" si="18"/>
        <v>-16876.479562452587</v>
      </c>
      <c r="M242" s="89">
        <f t="shared" si="19"/>
        <v>223072.9599186033</v>
      </c>
      <c r="N242" s="209">
        <f t="shared" si="20"/>
        <v>113437.90670738219</v>
      </c>
      <c r="O242" s="214">
        <f t="shared" si="21"/>
        <v>-5.2799323994818147E-2</v>
      </c>
      <c r="P242" s="12">
        <f t="shared" si="22"/>
        <v>0.69790037914244696</v>
      </c>
      <c r="Q242" s="63">
        <f t="shared" si="23"/>
        <v>0.354898944852371</v>
      </c>
    </row>
    <row r="243" spans="2:17" x14ac:dyDescent="0.15">
      <c r="B243" s="182">
        <v>45229</v>
      </c>
      <c r="C243" s="187">
        <v>-2931000</v>
      </c>
      <c r="D243" s="42">
        <v>6872600.0000000009</v>
      </c>
      <c r="E243" s="188">
        <v>6770400</v>
      </c>
      <c r="F243" s="52">
        <v>322604.28882498131</v>
      </c>
      <c r="G243" s="52">
        <v>10712000</v>
      </c>
      <c r="I243" s="199" cm="1">
        <f t="array" ref="I243:K243">TRANSPOSE(F243*MMULT($C$5:$E$7,TRANSPOSE(C243:E243)/MMULT(MMULT(C243:E243,$C$5:$E$7),TRANSPOSE(C243:E243))))</f>
        <v>5.8177157163346897E-3</v>
      </c>
      <c r="J243" s="180">
        <v>3.2714682957747189E-2</v>
      </c>
      <c r="K243" s="200">
        <v>1.6959276186657348E-2</v>
      </c>
      <c r="L243" s="208">
        <f t="shared" si="18"/>
        <v>-17051.724764576975</v>
      </c>
      <c r="M243" s="89">
        <f t="shared" si="19"/>
        <v>224834.93009541335</v>
      </c>
      <c r="N243" s="209">
        <f t="shared" si="20"/>
        <v>114821.08349414491</v>
      </c>
      <c r="O243" s="214">
        <f t="shared" si="21"/>
        <v>-5.2856472636133627E-2</v>
      </c>
      <c r="P243" s="12">
        <f t="shared" si="22"/>
        <v>0.69693720103451684</v>
      </c>
      <c r="Q243" s="63">
        <f t="shared" si="23"/>
        <v>0.35591927160161668</v>
      </c>
    </row>
    <row r="244" spans="2:17" x14ac:dyDescent="0.15">
      <c r="B244" s="182">
        <v>45230</v>
      </c>
      <c r="C244" s="187">
        <v>-2941800</v>
      </c>
      <c r="D244" s="42">
        <v>6938400</v>
      </c>
      <c r="E244" s="188">
        <v>6763200.0000000009</v>
      </c>
      <c r="F244" s="52">
        <v>324574.46292856889</v>
      </c>
      <c r="G244" s="52">
        <v>10759800</v>
      </c>
      <c r="I244" s="199" cm="1">
        <f t="array" ref="I244:K244">TRANSPOSE(F244*MMULT($C$5:$E$7,TRANSPOSE(C244:E244)/MMULT(MMULT(C244:E244,$C$5:$E$7),TRANSPOSE(C244:E244))))</f>
        <v>5.7991597777412038E-3</v>
      </c>
      <c r="J244" s="180">
        <v>3.2778918903438412E-2</v>
      </c>
      <c r="K244" s="200">
        <v>1.6885672498685663E-2</v>
      </c>
      <c r="L244" s="208">
        <f t="shared" si="18"/>
        <v>-17059.968234159074</v>
      </c>
      <c r="M244" s="89">
        <f t="shared" si="19"/>
        <v>227433.25091961707</v>
      </c>
      <c r="N244" s="209">
        <f t="shared" si="20"/>
        <v>114201.1802431109</v>
      </c>
      <c r="O244" s="214">
        <f t="shared" si="21"/>
        <v>-5.2561030465029426E-2</v>
      </c>
      <c r="P244" s="12">
        <f t="shared" si="22"/>
        <v>0.70071209197277395</v>
      </c>
      <c r="Q244" s="63">
        <f t="shared" si="23"/>
        <v>0.35184893849225551</v>
      </c>
    </row>
    <row r="245" spans="2:17" x14ac:dyDescent="0.15">
      <c r="B245" s="182">
        <v>45231</v>
      </c>
      <c r="C245" s="187">
        <v>-2981400</v>
      </c>
      <c r="D245" s="42">
        <v>7066500</v>
      </c>
      <c r="E245" s="188">
        <v>6816799.9999999991</v>
      </c>
      <c r="F245" s="52">
        <v>329451.33117618406</v>
      </c>
      <c r="G245" s="52">
        <v>10901900</v>
      </c>
      <c r="I245" s="199" cm="1">
        <f t="array" ref="I245:K245">TRANSPOSE(F245*MMULT($C$5:$E$7,TRANSPOSE(C245:E245)/MMULT(MMULT(C245:E245,$C$5:$E$7),TRANSPOSE(C245:E245))))</f>
        <v>5.7761481298909097E-3</v>
      </c>
      <c r="J245" s="180">
        <v>3.2840945347731118E-2</v>
      </c>
      <c r="K245" s="200">
        <v>1.6811671005588964E-2</v>
      </c>
      <c r="L245" s="208">
        <f t="shared" si="18"/>
        <v>-17221.008034456758</v>
      </c>
      <c r="M245" s="89">
        <f t="shared" si="19"/>
        <v>232070.54029974196</v>
      </c>
      <c r="N245" s="209">
        <f t="shared" si="20"/>
        <v>114601.79891089883</v>
      </c>
      <c r="O245" s="214">
        <f t="shared" si="21"/>
        <v>-5.2271781610277672E-2</v>
      </c>
      <c r="P245" s="12">
        <f t="shared" si="22"/>
        <v>0.70441524540580847</v>
      </c>
      <c r="Q245" s="63">
        <f t="shared" si="23"/>
        <v>0.34785653620446916</v>
      </c>
    </row>
    <row r="246" spans="2:17" x14ac:dyDescent="0.15">
      <c r="B246" s="182">
        <v>45232</v>
      </c>
      <c r="C246" s="187">
        <v>-3015600</v>
      </c>
      <c r="D246" s="42">
        <v>7028000</v>
      </c>
      <c r="E246" s="188">
        <v>6772800</v>
      </c>
      <c r="F246" s="52">
        <v>327252.5662437125</v>
      </c>
      <c r="G246" s="52">
        <v>10785200</v>
      </c>
      <c r="I246" s="199" cm="1">
        <f t="array" ref="I246:K246">TRANSPOSE(F246*MMULT($C$5:$E$7,TRANSPOSE(C246:E246)/MMULT(MMULT(C246:E246,$C$5:$E$7),TRANSPOSE(C246:E246))))</f>
        <v>5.6685777886207973E-3</v>
      </c>
      <c r="J246" s="180">
        <v>3.2839562555389959E-2</v>
      </c>
      <c r="K246" s="200">
        <v>1.6765633679393564E-2</v>
      </c>
      <c r="L246" s="208">
        <f t="shared" si="18"/>
        <v>-17094.163179364878</v>
      </c>
      <c r="M246" s="89">
        <f t="shared" si="19"/>
        <v>230796.44563928063</v>
      </c>
      <c r="N246" s="209">
        <f t="shared" si="20"/>
        <v>113550.28378379674</v>
      </c>
      <c r="O246" s="214">
        <f t="shared" si="21"/>
        <v>-5.2235383134121738E-2</v>
      </c>
      <c r="P246" s="12">
        <f t="shared" si="22"/>
        <v>0.70525480758919767</v>
      </c>
      <c r="Q246" s="63">
        <f t="shared" si="23"/>
        <v>0.34698057554492401</v>
      </c>
    </row>
    <row r="247" spans="2:17" x14ac:dyDescent="0.15">
      <c r="B247" s="182">
        <v>45233</v>
      </c>
      <c r="C247" s="187">
        <v>-2992500</v>
      </c>
      <c r="D247" s="42">
        <v>6948200</v>
      </c>
      <c r="E247" s="188">
        <v>6667200</v>
      </c>
      <c r="F247" s="52">
        <v>322993.33850760898</v>
      </c>
      <c r="G247" s="52">
        <v>10622900</v>
      </c>
      <c r="I247" s="199" cm="1">
        <f t="array" ref="I247:K247">TRANSPOSE(F247*MMULT($C$5:$E$7,TRANSPOSE(C247:E247)/MMULT(MMULT(C247:E247,$C$5:$E$7),TRANSPOSE(C247:E247))))</f>
        <v>5.6237336896808182E-3</v>
      </c>
      <c r="J247" s="180">
        <v>3.286230866790385E-2</v>
      </c>
      <c r="K247" s="200">
        <v>1.6721932518545906E-2</v>
      </c>
      <c r="L247" s="208">
        <f t="shared" si="18"/>
        <v>-16829.023066369849</v>
      </c>
      <c r="M247" s="89">
        <f t="shared" si="19"/>
        <v>228333.89308632954</v>
      </c>
      <c r="N247" s="209">
        <f t="shared" si="20"/>
        <v>111488.46848764927</v>
      </c>
      <c r="O247" s="214">
        <f t="shared" si="21"/>
        <v>-5.2103313164687443E-2</v>
      </c>
      <c r="P247" s="12">
        <f t="shared" si="22"/>
        <v>0.70693065727406801</v>
      </c>
      <c r="Q247" s="63">
        <f t="shared" si="23"/>
        <v>0.34517265589061941</v>
      </c>
    </row>
    <row r="248" spans="2:17" x14ac:dyDescent="0.15">
      <c r="B248" s="182">
        <v>45236</v>
      </c>
      <c r="C248" s="187">
        <v>-2996100</v>
      </c>
      <c r="D248" s="42">
        <v>6937000</v>
      </c>
      <c r="E248" s="188">
        <v>6739200</v>
      </c>
      <c r="F248" s="52">
        <v>323812.75521726662</v>
      </c>
      <c r="G248" s="52">
        <v>10680100</v>
      </c>
      <c r="I248" s="199" cm="1">
        <f t="array" ref="I248:K248">TRANSPOSE(F248*MMULT($C$5:$E$7,TRANSPOSE(C248:E248)/MMULT(MMULT(C248:E248,$C$5:$E$7),TRANSPOSE(C248:E248))))</f>
        <v>5.6695010487304992E-3</v>
      </c>
      <c r="J248" s="180">
        <v>3.2790431584671882E-2</v>
      </c>
      <c r="K248" s="200">
        <v>1.6816821493129634E-2</v>
      </c>
      <c r="L248" s="208">
        <f t="shared" si="18"/>
        <v>-16986.392092101447</v>
      </c>
      <c r="M248" s="89">
        <f t="shared" si="19"/>
        <v>227467.22390286883</v>
      </c>
      <c r="N248" s="209">
        <f t="shared" si="20"/>
        <v>113331.92340649922</v>
      </c>
      <c r="O248" s="214">
        <f t="shared" si="21"/>
        <v>-5.2457452087408332E-2</v>
      </c>
      <c r="P248" s="12">
        <f t="shared" si="22"/>
        <v>0.70246529896651722</v>
      </c>
      <c r="Q248" s="63">
        <f t="shared" si="23"/>
        <v>0.34999215312089116</v>
      </c>
    </row>
    <row r="249" spans="2:17" x14ac:dyDescent="0.15">
      <c r="B249" s="182">
        <v>45237</v>
      </c>
      <c r="C249" s="187">
        <v>-2988600</v>
      </c>
      <c r="D249" s="42">
        <v>6918800</v>
      </c>
      <c r="E249" s="188">
        <v>6734400.0000000009</v>
      </c>
      <c r="F249" s="52">
        <v>323177.86763431976</v>
      </c>
      <c r="G249" s="52">
        <v>10664600</v>
      </c>
      <c r="I249" s="199" cm="1">
        <f t="array" ref="I249:K249">TRANSPOSE(F249*MMULT($C$5:$E$7,TRANSPOSE(C249:E249)/MMULT(MMULT(C249:E249,$C$5:$E$7),TRANSPOSE(C249:E249))))</f>
        <v>5.6785559946237055E-3</v>
      </c>
      <c r="J249" s="180">
        <v>3.2779341283362393E-2</v>
      </c>
      <c r="K249" s="200">
        <v>1.6832248397559455E-2</v>
      </c>
      <c r="L249" s="208">
        <f t="shared" si="18"/>
        <v>-16970.932445532406</v>
      </c>
      <c r="M249" s="89">
        <f t="shared" si="19"/>
        <v>226793.70647132772</v>
      </c>
      <c r="N249" s="209">
        <f t="shared" si="20"/>
        <v>113355.09360852442</v>
      </c>
      <c r="O249" s="214">
        <f t="shared" si="21"/>
        <v>-5.251266916809802E-2</v>
      </c>
      <c r="P249" s="12">
        <f t="shared" si="22"/>
        <v>0.70176125652251642</v>
      </c>
      <c r="Q249" s="63">
        <f t="shared" si="23"/>
        <v>0.35075141264558152</v>
      </c>
    </row>
    <row r="250" spans="2:17" x14ac:dyDescent="0.15">
      <c r="B250" s="182">
        <v>45238</v>
      </c>
      <c r="C250" s="187">
        <v>-2972100</v>
      </c>
      <c r="D250" s="42">
        <v>6909000</v>
      </c>
      <c r="E250" s="188">
        <v>6790400</v>
      </c>
      <c r="F250" s="52">
        <v>323896.30590715416</v>
      </c>
      <c r="G250" s="52">
        <v>10727300</v>
      </c>
      <c r="I250" s="199" cm="1">
        <f t="array" ref="I250:K250">TRANSPOSE(F250*MMULT($C$5:$E$7,TRANSPOSE(C250:E250)/MMULT(MMULT(C250:E250,$C$5:$E$7),TRANSPOSE(C250:E250))))</f>
        <v>5.7533992755061051E-3</v>
      </c>
      <c r="J250" s="180">
        <v>3.2724790704607688E-2</v>
      </c>
      <c r="K250" s="200">
        <v>1.6921006850222568E-2</v>
      </c>
      <c r="L250" s="208">
        <f t="shared" si="18"/>
        <v>-17099.677986731695</v>
      </c>
      <c r="M250" s="89">
        <f t="shared" si="19"/>
        <v>226095.57897813452</v>
      </c>
      <c r="N250" s="209">
        <f t="shared" si="20"/>
        <v>114900.40491575132</v>
      </c>
      <c r="O250" s="214">
        <f t="shared" si="21"/>
        <v>-5.2793680183661519E-2</v>
      </c>
      <c r="P250" s="12">
        <f t="shared" si="22"/>
        <v>0.69804926717177651</v>
      </c>
      <c r="Q250" s="63">
        <f t="shared" si="23"/>
        <v>0.35474441301188492</v>
      </c>
    </row>
    <row r="251" spans="2:17" x14ac:dyDescent="0.15">
      <c r="B251" s="182">
        <v>45239</v>
      </c>
      <c r="C251" s="187">
        <v>-2997300</v>
      </c>
      <c r="D251" s="42">
        <v>6885200</v>
      </c>
      <c r="E251" s="188">
        <v>6744000</v>
      </c>
      <c r="F251" s="52">
        <v>322189.56877339404</v>
      </c>
      <c r="G251" s="52">
        <v>10631900</v>
      </c>
      <c r="I251" s="199" cm="1">
        <f t="array" ref="I251:K251">TRANSPOSE(F251*MMULT($C$5:$E$7,TRANSPOSE(C251:E251)/MMULT(MMULT(C251:E251,$C$5:$E$7),TRANSPOSE(C251:E251))))</f>
        <v>5.6628447087266262E-3</v>
      </c>
      <c r="J251" s="180">
        <v>3.273939878280277E-2</v>
      </c>
      <c r="K251" s="200">
        <v>1.6866178042631488E-2</v>
      </c>
      <c r="L251" s="208">
        <f t="shared" si="18"/>
        <v>-16973.244445466316</v>
      </c>
      <c r="M251" s="89">
        <f t="shared" si="19"/>
        <v>225417.30849935362</v>
      </c>
      <c r="N251" s="209">
        <f t="shared" si="20"/>
        <v>113745.50471950675</v>
      </c>
      <c r="O251" s="214">
        <f t="shared" si="21"/>
        <v>-5.2680924804875129E-2</v>
      </c>
      <c r="P251" s="12">
        <f t="shared" si="22"/>
        <v>0.69964185792090816</v>
      </c>
      <c r="Q251" s="63">
        <f t="shared" si="23"/>
        <v>0.35303906688396702</v>
      </c>
    </row>
    <row r="252" spans="2:17" x14ac:dyDescent="0.15">
      <c r="B252" s="182">
        <v>45240</v>
      </c>
      <c r="C252" s="187">
        <v>-2981400</v>
      </c>
      <c r="D252" s="42">
        <v>6857200</v>
      </c>
      <c r="E252" s="188">
        <v>6708800</v>
      </c>
      <c r="F252" s="52">
        <v>320769.24452974257</v>
      </c>
      <c r="G252" s="52">
        <v>10584600</v>
      </c>
      <c r="I252" s="199" cm="1">
        <f t="array" ref="I252:K252">TRANSPOSE(F252*MMULT($C$5:$E$7,TRANSPOSE(C252:E252)/MMULT(MMULT(C252:E252,$C$5:$E$7),TRANSPOSE(C252:E252))))</f>
        <v>5.6645901479543351E-3</v>
      </c>
      <c r="J252" s="180">
        <v>3.2746687050052854E-2</v>
      </c>
      <c r="K252" s="200">
        <v>1.6859508579363108E-2</v>
      </c>
      <c r="L252" s="208">
        <f t="shared" si="18"/>
        <v>-16888.409067111053</v>
      </c>
      <c r="M252" s="89">
        <f t="shared" si="19"/>
        <v>224550.58243962243</v>
      </c>
      <c r="N252" s="209">
        <f t="shared" si="20"/>
        <v>113107.07115723121</v>
      </c>
      <c r="O252" s="214">
        <f t="shared" si="21"/>
        <v>-5.2649714257580936E-2</v>
      </c>
      <c r="P252" s="12">
        <f t="shared" si="22"/>
        <v>0.70003775695148207</v>
      </c>
      <c r="Q252" s="63">
        <f t="shared" si="23"/>
        <v>0.35261195730609901</v>
      </c>
    </row>
    <row r="253" spans="2:17" x14ac:dyDescent="0.15">
      <c r="B253" s="182">
        <v>45243</v>
      </c>
      <c r="C253" s="187">
        <v>-2967000</v>
      </c>
      <c r="D253" s="42">
        <v>6944000</v>
      </c>
      <c r="E253" s="188">
        <v>6769600</v>
      </c>
      <c r="F253" s="52">
        <v>324720.47153728636</v>
      </c>
      <c r="G253" s="52">
        <v>10746600</v>
      </c>
      <c r="I253" s="199" cm="1">
        <f t="array" ref="I253:K253">TRANSPOSE(F253*MMULT($C$5:$E$7,TRANSPOSE(C253:E253)/MMULT(MMULT(C253:E253,$C$5:$E$7),TRANSPOSE(C253:E253))))</f>
        <v>5.7531760061001296E-3</v>
      </c>
      <c r="J253" s="180">
        <v>3.2774936062419283E-2</v>
      </c>
      <c r="K253" s="200">
        <v>1.6869680443445098E-2</v>
      </c>
      <c r="L253" s="208">
        <f t="shared" si="18"/>
        <v>-17069.673210099085</v>
      </c>
      <c r="M253" s="89">
        <f t="shared" si="19"/>
        <v>227589.1560174395</v>
      </c>
      <c r="N253" s="209">
        <f t="shared" si="20"/>
        <v>114200.98872994594</v>
      </c>
      <c r="O253" s="214">
        <f t="shared" si="21"/>
        <v>-5.2567283883544876E-2</v>
      </c>
      <c r="P253" s="12">
        <f t="shared" si="22"/>
        <v>0.70087714193069084</v>
      </c>
      <c r="Q253" s="63">
        <f t="shared" si="23"/>
        <v>0.35169014195285403</v>
      </c>
    </row>
    <row r="254" spans="2:17" x14ac:dyDescent="0.15">
      <c r="B254" s="182">
        <v>45244</v>
      </c>
      <c r="C254" s="187">
        <v>-2982000</v>
      </c>
      <c r="D254" s="42">
        <v>6937000</v>
      </c>
      <c r="E254" s="188">
        <v>6764800</v>
      </c>
      <c r="F254" s="52">
        <v>324324.08157758327</v>
      </c>
      <c r="G254" s="52">
        <v>10719800</v>
      </c>
      <c r="I254" s="199" cm="1">
        <f t="array" ref="I254:K254">TRANSPOSE(F254*MMULT($C$5:$E$7,TRANSPOSE(C254:E254)/MMULT(MMULT(C254:E254,$C$5:$E$7),TRANSPOSE(C254:E254))))</f>
        <v>5.7178274130782287E-3</v>
      </c>
      <c r="J254" s="180">
        <v>3.2770620179903155E-2</v>
      </c>
      <c r="K254" s="200">
        <v>1.6858569467743972E-2</v>
      </c>
      <c r="L254" s="208">
        <f t="shared" si="18"/>
        <v>-17050.561345799277</v>
      </c>
      <c r="M254" s="89">
        <f t="shared" si="19"/>
        <v>227329.79218798818</v>
      </c>
      <c r="N254" s="209">
        <f t="shared" si="20"/>
        <v>114044.85073539443</v>
      </c>
      <c r="O254" s="214">
        <f t="shared" si="21"/>
        <v>-5.2572603498517952E-2</v>
      </c>
      <c r="P254" s="12">
        <f t="shared" si="22"/>
        <v>0.70093405054045432</v>
      </c>
      <c r="Q254" s="63">
        <f t="shared" si="23"/>
        <v>0.35163855295806384</v>
      </c>
    </row>
    <row r="255" spans="2:17" x14ac:dyDescent="0.15">
      <c r="B255" s="182">
        <v>45245</v>
      </c>
      <c r="C255" s="187">
        <v>-2988000</v>
      </c>
      <c r="D255" s="42">
        <v>6939800</v>
      </c>
      <c r="E255" s="188">
        <v>6689600</v>
      </c>
      <c r="F255" s="52">
        <v>323117.76490537752</v>
      </c>
      <c r="G255" s="52">
        <v>10641400</v>
      </c>
      <c r="I255" s="199" cm="1">
        <f t="array" ref="I255:K255">TRANSPOSE(F255*MMULT($C$5:$E$7,TRANSPOSE(C255:E255)/MMULT(MMULT(C255:E255,$C$5:$E$7),TRANSPOSE(C255:E255))))</f>
        <v>5.6488419525011734E-3</v>
      </c>
      <c r="J255" s="180">
        <v>3.283648543432488E-2</v>
      </c>
      <c r="K255" s="200">
        <v>1.6760024970450132E-2</v>
      </c>
      <c r="L255" s="208">
        <f t="shared" si="18"/>
        <v>-16878.739754073507</v>
      </c>
      <c r="M255" s="89">
        <f t="shared" si="19"/>
        <v>227878.64161712781</v>
      </c>
      <c r="N255" s="209">
        <f t="shared" si="20"/>
        <v>112117.8630423232</v>
      </c>
      <c r="O255" s="214">
        <f t="shared" si="21"/>
        <v>-5.2237114721984765E-2</v>
      </c>
      <c r="P255" s="12">
        <f t="shared" si="22"/>
        <v>0.70524949837982531</v>
      </c>
      <c r="Q255" s="63">
        <f t="shared" si="23"/>
        <v>0.34698761634215941</v>
      </c>
    </row>
    <row r="256" spans="2:17" x14ac:dyDescent="0.15">
      <c r="B256" s="182">
        <v>45246</v>
      </c>
      <c r="C256" s="187">
        <v>-2958900</v>
      </c>
      <c r="D256" s="42">
        <v>6934200</v>
      </c>
      <c r="E256" s="188">
        <v>6658400</v>
      </c>
      <c r="F256" s="52">
        <v>322575.9665221101</v>
      </c>
      <c r="G256" s="52">
        <v>10633700</v>
      </c>
      <c r="I256" s="199" cm="1">
        <f t="array" ref="I256:K256">TRANSPOSE(F256*MMULT($C$5:$E$7,TRANSPOSE(C256:E256)/MMULT(MMULT(C256:E256,$C$5:$E$7),TRANSPOSE(C256:E256))))</f>
        <v>5.6841977161339093E-3</v>
      </c>
      <c r="J256" s="180">
        <v>3.2862519100788058E-2</v>
      </c>
      <c r="K256" s="200">
        <v>1.6748717288792226E-2</v>
      </c>
      <c r="L256" s="208">
        <f t="shared" si="18"/>
        <v>-16818.972622268626</v>
      </c>
      <c r="M256" s="89">
        <f t="shared" si="19"/>
        <v>227875.27994868456</v>
      </c>
      <c r="N256" s="209">
        <f t="shared" si="20"/>
        <v>111519.65919569416</v>
      </c>
      <c r="O256" s="214">
        <f t="shared" si="21"/>
        <v>-5.213957134998095E-2</v>
      </c>
      <c r="P256" s="12">
        <f t="shared" si="22"/>
        <v>0.7064236136546318</v>
      </c>
      <c r="Q256" s="63">
        <f t="shared" si="23"/>
        <v>0.34571595769534907</v>
      </c>
    </row>
    <row r="257" spans="2:17" x14ac:dyDescent="0.15">
      <c r="B257" s="182">
        <v>45247</v>
      </c>
      <c r="C257" s="187">
        <v>-2969700</v>
      </c>
      <c r="D257" s="42">
        <v>6998600</v>
      </c>
      <c r="E257" s="188">
        <v>6728000</v>
      </c>
      <c r="F257" s="52">
        <v>325797.05265633279</v>
      </c>
      <c r="G257" s="52">
        <v>10756900</v>
      </c>
      <c r="I257" s="199" cm="1">
        <f t="array" ref="I257:K257">TRANSPOSE(F257*MMULT($C$5:$E$7,TRANSPOSE(C257:E257)/MMULT(MMULT(C257:E257,$C$5:$E$7),TRANSPOSE(C257:E257))))</f>
        <v>5.7241176647340403E-3</v>
      </c>
      <c r="J257" s="180">
        <v>3.285835394146791E-2</v>
      </c>
      <c r="K257" s="200">
        <v>1.6770732608581466E-2</v>
      </c>
      <c r="L257" s="208">
        <f t="shared" si="18"/>
        <v>-16998.912228960678</v>
      </c>
      <c r="M257" s="89">
        <f t="shared" si="19"/>
        <v>229962.47589475731</v>
      </c>
      <c r="N257" s="209">
        <f t="shared" si="20"/>
        <v>112833.48899053611</v>
      </c>
      <c r="O257" s="214">
        <f t="shared" si="21"/>
        <v>-5.2176384317669043E-2</v>
      </c>
      <c r="P257" s="12">
        <f t="shared" si="22"/>
        <v>0.70584578350171068</v>
      </c>
      <c r="Q257" s="63">
        <f t="shared" si="23"/>
        <v>0.34633060081595818</v>
      </c>
    </row>
    <row r="258" spans="2:17" x14ac:dyDescent="0.15">
      <c r="B258" s="182">
        <v>45250</v>
      </c>
      <c r="C258" s="187">
        <v>-2948700</v>
      </c>
      <c r="D258" s="42">
        <v>7066500</v>
      </c>
      <c r="E258" s="188">
        <v>6742400</v>
      </c>
      <c r="F258" s="52">
        <v>328392.01873674238</v>
      </c>
      <c r="G258" s="52">
        <v>10860200</v>
      </c>
      <c r="I258" s="199" cm="1">
        <f t="array" ref="I258:K258">TRANSPOSE(F258*MMULT($C$5:$E$7,TRANSPOSE(C258:E258)/MMULT(MMULT(C258:E258,$C$5:$E$7),TRANSPOSE(C258:E258))))</f>
        <v>5.7869529822916072E-3</v>
      </c>
      <c r="J258" s="180">
        <v>3.290797780442898E-2</v>
      </c>
      <c r="K258" s="200">
        <v>1.6746526732414013E-2</v>
      </c>
      <c r="L258" s="208">
        <f t="shared" si="18"/>
        <v>-17063.988258883262</v>
      </c>
      <c r="M258" s="89">
        <f t="shared" si="19"/>
        <v>232544.22515499737</v>
      </c>
      <c r="N258" s="209">
        <f t="shared" si="20"/>
        <v>112911.78184062823</v>
      </c>
      <c r="O258" s="214">
        <f t="shared" si="21"/>
        <v>-5.1962250253599254E-2</v>
      </c>
      <c r="P258" s="12">
        <f t="shared" si="22"/>
        <v>0.70812995410043134</v>
      </c>
      <c r="Q258" s="63">
        <f t="shared" si="23"/>
        <v>0.34383229615316779</v>
      </c>
    </row>
    <row r="259" spans="2:17" x14ac:dyDescent="0.15">
      <c r="B259" s="182">
        <v>45251</v>
      </c>
      <c r="C259" s="187">
        <v>-2992500</v>
      </c>
      <c r="D259" s="42">
        <v>7108500</v>
      </c>
      <c r="E259" s="188">
        <v>6805599.9999999991</v>
      </c>
      <c r="F259" s="52">
        <v>330579.63093416998</v>
      </c>
      <c r="G259" s="52">
        <v>10921600</v>
      </c>
      <c r="I259" s="199" cm="1">
        <f t="array" ref="I259:K259">TRANSPOSE(F259*MMULT($C$5:$E$7,TRANSPOSE(C259:E259)/MMULT(MMULT(C259:E259,$C$5:$E$7),TRANSPOSE(C259:E259))))</f>
        <v>5.751241485487643E-3</v>
      </c>
      <c r="J259" s="180">
        <v>3.2885089107303422E-2</v>
      </c>
      <c r="K259" s="200">
        <v>1.6754814441081671E-2</v>
      </c>
      <c r="L259" s="208">
        <f t="shared" si="18"/>
        <v>-17210.59014532177</v>
      </c>
      <c r="M259" s="89">
        <f t="shared" si="19"/>
        <v>233763.65591926637</v>
      </c>
      <c r="N259" s="209">
        <f t="shared" si="20"/>
        <v>114026.56516022541</v>
      </c>
      <c r="O259" s="214">
        <f t="shared" si="21"/>
        <v>-5.2061859034348679E-2</v>
      </c>
      <c r="P259" s="12">
        <f t="shared" si="22"/>
        <v>0.7071326665187575</v>
      </c>
      <c r="Q259" s="63">
        <f t="shared" si="23"/>
        <v>0.34492919251559123</v>
      </c>
    </row>
    <row r="260" spans="2:17" x14ac:dyDescent="0.15">
      <c r="B260" s="182">
        <v>45252</v>
      </c>
      <c r="C260" s="187">
        <v>-3009000</v>
      </c>
      <c r="D260" s="42">
        <v>7129500</v>
      </c>
      <c r="E260" s="188">
        <v>6880000</v>
      </c>
      <c r="F260" s="52">
        <v>332423.38936507329</v>
      </c>
      <c r="G260" s="52">
        <v>11000500</v>
      </c>
      <c r="I260" s="199" cm="1">
        <f t="array" ref="I260:K260">TRANSPOSE(F260*MMULT($C$5:$E$7,TRANSPOSE(C260:E260)/MMULT(MMULT(C260:E260,$C$5:$E$7),TRANSPOSE(C260:E260))))</f>
        <v>5.7758913161553424E-3</v>
      </c>
      <c r="J260" s="180">
        <v>3.2838783585548641E-2</v>
      </c>
      <c r="K260" s="200">
        <v>1.6813799238694145E-2</v>
      </c>
      <c r="L260" s="208">
        <f t="shared" si="18"/>
        <v>-17379.656970311426</v>
      </c>
      <c r="M260" s="89">
        <f t="shared" si="19"/>
        <v>234124.10757316902</v>
      </c>
      <c r="N260" s="209">
        <f t="shared" si="20"/>
        <v>115678.93876221572</v>
      </c>
      <c r="O260" s="214">
        <f t="shared" si="21"/>
        <v>-5.2281691139442588E-2</v>
      </c>
      <c r="P260" s="12">
        <f t="shared" si="22"/>
        <v>0.70429492948839933</v>
      </c>
      <c r="Q260" s="63">
        <f t="shared" si="23"/>
        <v>0.34798676165104331</v>
      </c>
    </row>
    <row r="261" spans="2:17" x14ac:dyDescent="0.15">
      <c r="B261" s="182">
        <v>45254</v>
      </c>
      <c r="C261" s="187">
        <v>-3014400</v>
      </c>
      <c r="D261" s="42">
        <v>7185500</v>
      </c>
      <c r="E261" s="188">
        <v>6943200.0000000009</v>
      </c>
      <c r="F261" s="52">
        <v>335294.30386097223</v>
      </c>
      <c r="G261" s="52">
        <v>11114300</v>
      </c>
      <c r="I261" s="199" cm="1">
        <f t="array" ref="I261:K261">TRANSPOSE(F261*MMULT($C$5:$E$7,TRANSPOSE(C261:E261)/MMULT(MMULT(C261:E261,$C$5:$E$7),TRANSPOSE(C261:E261))))</f>
        <v>5.8186805772778493E-3</v>
      </c>
      <c r="J261" s="180">
        <v>3.2833596294263287E-2</v>
      </c>
      <c r="K261" s="200">
        <v>1.6837816629319279E-2</v>
      </c>
      <c r="L261" s="208">
        <f t="shared" si="18"/>
        <v>-17539.830732146351</v>
      </c>
      <c r="M261" s="89">
        <f t="shared" si="19"/>
        <v>235925.80617242886</v>
      </c>
      <c r="N261" s="209">
        <f t="shared" si="20"/>
        <v>116908.32842068964</v>
      </c>
      <c r="O261" s="214">
        <f t="shared" si="21"/>
        <v>-5.2311746815177439E-2</v>
      </c>
      <c r="P261" s="12">
        <f t="shared" si="22"/>
        <v>0.70363797850336907</v>
      </c>
      <c r="Q261" s="63">
        <f t="shared" si="23"/>
        <v>0.34867376831180819</v>
      </c>
    </row>
    <row r="262" spans="2:17" x14ac:dyDescent="0.15">
      <c r="B262" s="182">
        <v>45257</v>
      </c>
      <c r="C262" s="187">
        <v>-3006600</v>
      </c>
      <c r="D262" s="42">
        <v>7213500</v>
      </c>
      <c r="E262" s="188">
        <v>6877600</v>
      </c>
      <c r="F262" s="52">
        <v>335158.57148382568</v>
      </c>
      <c r="G262" s="52">
        <v>11084500</v>
      </c>
      <c r="I262" s="199" cm="1">
        <f t="array" ref="I262:K262">TRANSPOSE(F262*MMULT($C$5:$E$7,TRANSPOSE(C262:E262)/MMULT(MMULT(C262:E262,$C$5:$E$7),TRANSPOSE(C262:E262))))</f>
        <v>5.7900834005289552E-3</v>
      </c>
      <c r="J262" s="180">
        <v>3.2912598545541301E-2</v>
      </c>
      <c r="K262" s="200">
        <v>1.6743050864777516E-2</v>
      </c>
      <c r="L262" s="208">
        <f t="shared" si="18"/>
        <v>-17408.464752030355</v>
      </c>
      <c r="M262" s="89">
        <f t="shared" si="19"/>
        <v>237415.02960826218</v>
      </c>
      <c r="N262" s="209">
        <f t="shared" si="20"/>
        <v>115152.00662759384</v>
      </c>
      <c r="O262" s="214">
        <f t="shared" si="21"/>
        <v>-5.194098027974936E-2</v>
      </c>
      <c r="P262" s="12">
        <f t="shared" si="22"/>
        <v>0.70836627736289159</v>
      </c>
      <c r="Q262" s="63">
        <f t="shared" si="23"/>
        <v>0.34357470291685777</v>
      </c>
    </row>
    <row r="263" spans="2:17" x14ac:dyDescent="0.15">
      <c r="B263" s="182">
        <v>45258</v>
      </c>
      <c r="C263" s="187">
        <v>-2982000</v>
      </c>
      <c r="D263" s="42">
        <v>7231000</v>
      </c>
      <c r="E263" s="188">
        <v>6822400</v>
      </c>
      <c r="F263" s="52">
        <v>334955.15699948499</v>
      </c>
      <c r="G263" s="52">
        <v>11071400</v>
      </c>
      <c r="I263" s="199" cm="1">
        <f t="array" ref="I263:K263">TRANSPOSE(F263*MMULT($C$5:$E$7,TRANSPOSE(C263:E263)/MMULT(MMULT(C263:E263,$C$5:$E$7),TRANSPOSE(C263:E263))))</f>
        <v>5.8008637335939936E-3</v>
      </c>
      <c r="J263" s="180">
        <v>3.2975837449086838E-2</v>
      </c>
      <c r="K263" s="200">
        <v>1.6681087602414896E-2</v>
      </c>
      <c r="L263" s="208">
        <f t="shared" si="18"/>
        <v>-17298.175653577287</v>
      </c>
      <c r="M263" s="89">
        <f t="shared" si="19"/>
        <v>238448.28059434693</v>
      </c>
      <c r="N263" s="209">
        <f t="shared" si="20"/>
        <v>113805.05205871539</v>
      </c>
      <c r="O263" s="214">
        <f t="shared" si="21"/>
        <v>-5.1643258185763312E-2</v>
      </c>
      <c r="P263" s="12">
        <f t="shared" si="22"/>
        <v>0.71188120442854852</v>
      </c>
      <c r="Q263" s="63">
        <f t="shared" si="23"/>
        <v>0.33976205375721497</v>
      </c>
    </row>
    <row r="264" spans="2:17" x14ac:dyDescent="0.15">
      <c r="B264" s="182">
        <v>45259</v>
      </c>
      <c r="C264" s="187">
        <v>-2973900</v>
      </c>
      <c r="D264" s="42">
        <v>7192500</v>
      </c>
      <c r="E264" s="188">
        <v>6787200</v>
      </c>
      <c r="F264" s="52">
        <v>333145.45458966773</v>
      </c>
      <c r="G264" s="52">
        <v>11005800</v>
      </c>
      <c r="I264" s="199" cm="1">
        <f t="array" ref="I264:K264">TRANSPOSE(F264*MMULT($C$5:$E$7,TRANSPOSE(C264:E264)/MMULT(MMULT(C264:E264,$C$5:$E$7),TRANSPOSE(C264:E264))))</f>
        <v>5.7861859842199912E-3</v>
      </c>
      <c r="J264" s="180">
        <v>3.2973893807993704E-2</v>
      </c>
      <c r="K264" s="200">
        <v>1.6676724109226902E-2</v>
      </c>
      <c r="L264" s="208">
        <f t="shared" si="18"/>
        <v>-17207.538498471833</v>
      </c>
      <c r="M264" s="89">
        <f t="shared" si="19"/>
        <v>237164.7312139947</v>
      </c>
      <c r="N264" s="209">
        <f t="shared" si="20"/>
        <v>113188.26187414482</v>
      </c>
      <c r="O264" s="214">
        <f t="shared" si="21"/>
        <v>-5.1651728280868198E-2</v>
      </c>
      <c r="P264" s="12">
        <f t="shared" si="22"/>
        <v>0.71189544370673874</v>
      </c>
      <c r="Q264" s="63">
        <f t="shared" si="23"/>
        <v>0.33975628457412932</v>
      </c>
    </row>
    <row r="265" spans="2:17" x14ac:dyDescent="0.15">
      <c r="B265" s="182">
        <v>45260</v>
      </c>
      <c r="C265" s="187">
        <v>-2980500</v>
      </c>
      <c r="D265" s="42">
        <v>7227500</v>
      </c>
      <c r="E265" s="188">
        <v>6809600</v>
      </c>
      <c r="F265" s="52">
        <v>334634.9782796147</v>
      </c>
      <c r="G265" s="52">
        <v>11056600</v>
      </c>
      <c r="I265" s="199" cm="1">
        <f t="array" ref="I265:K265">TRANSPOSE(F265*MMULT($C$5:$E$7,TRANSPOSE(C265:E265)/MMULT(MMULT(C265:E265,$C$5:$E$7),TRANSPOSE(C265:E265))))</f>
        <v>5.7940374618406362E-3</v>
      </c>
      <c r="J265" s="180">
        <v>3.2983652680213513E-2</v>
      </c>
      <c r="K265" s="200">
        <v>1.6669812791997696E-2</v>
      </c>
      <c r="L265" s="208">
        <f t="shared" si="18"/>
        <v>-17269.128655016015</v>
      </c>
      <c r="M265" s="89">
        <f t="shared" si="19"/>
        <v>238389.34974624316</v>
      </c>
      <c r="N265" s="209">
        <f t="shared" si="20"/>
        <v>113514.75718838751</v>
      </c>
      <c r="O265" s="214">
        <f t="shared" si="21"/>
        <v>-5.1605868411598789E-2</v>
      </c>
      <c r="P265" s="12">
        <f t="shared" si="22"/>
        <v>0.71238622744048441</v>
      </c>
      <c r="Q265" s="63">
        <f t="shared" si="23"/>
        <v>0.33921964097111423</v>
      </c>
    </row>
    <row r="266" spans="2:17" x14ac:dyDescent="0.15">
      <c r="B266" s="182">
        <v>45261</v>
      </c>
      <c r="C266" s="187">
        <v>-2968500</v>
      </c>
      <c r="D266" s="42">
        <v>6883800</v>
      </c>
      <c r="E266" s="188">
        <v>6830400</v>
      </c>
      <c r="F266" s="52">
        <v>323771.42430553026</v>
      </c>
      <c r="G266" s="52">
        <v>10745700</v>
      </c>
      <c r="I266" s="199" cm="1">
        <f t="array" ref="I266:K266">TRANSPOSE(F266*MMULT($C$5:$E$7,TRANSPOSE(C266:E266)/MMULT(MMULT(C266:E266,$C$5:$E$7),TRANSPOSE(C266:E266))))</f>
        <v>5.7872767360986344E-3</v>
      </c>
      <c r="J266" s="180">
        <v>3.2667730995462878E-2</v>
      </c>
      <c r="K266" s="200">
        <v>1.6993562407775793E-2</v>
      </c>
      <c r="L266" s="208">
        <f t="shared" si="18"/>
        <v>-17179.530991108797</v>
      </c>
      <c r="M266" s="89">
        <f t="shared" si="19"/>
        <v>224878.12662656736</v>
      </c>
      <c r="N266" s="209">
        <f t="shared" si="20"/>
        <v>116072.82867007177</v>
      </c>
      <c r="O266" s="214">
        <f t="shared" si="21"/>
        <v>-5.3060677074753683E-2</v>
      </c>
      <c r="P266" s="12">
        <f t="shared" si="22"/>
        <v>0.69455828941333253</v>
      </c>
      <c r="Q266" s="63">
        <f t="shared" si="23"/>
        <v>0.3585023876614214</v>
      </c>
    </row>
    <row r="267" spans="2:17" x14ac:dyDescent="0.15">
      <c r="B267" s="182">
        <v>45264</v>
      </c>
      <c r="C267" s="187">
        <v>-2999100</v>
      </c>
      <c r="D267" s="42">
        <v>6972000</v>
      </c>
      <c r="E267" s="188">
        <v>6891200</v>
      </c>
      <c r="F267" s="52">
        <v>327509.16774795763</v>
      </c>
      <c r="G267" s="52">
        <v>10864100</v>
      </c>
      <c r="I267" s="199" cm="1">
        <f t="array" ref="I267:K267">TRANSPOSE(F267*MMULT($C$5:$E$7,TRANSPOSE(C267:E267)/MMULT(MMULT(C267:E267,$C$5:$E$7),TRANSPOSE(C267:E267))))</f>
        <v>5.7825381297133141E-3</v>
      </c>
      <c r="J267" s="180">
        <v>3.269159864871303E-2</v>
      </c>
      <c r="K267" s="200">
        <v>1.6967400753708149E-2</v>
      </c>
      <c r="L267" s="208">
        <f t="shared" si="18"/>
        <v>-17342.410104823201</v>
      </c>
      <c r="M267" s="89">
        <f t="shared" si="19"/>
        <v>227925.82577882725</v>
      </c>
      <c r="N267" s="209">
        <f t="shared" si="20"/>
        <v>116925.7520739536</v>
      </c>
      <c r="O267" s="214">
        <f t="shared" si="21"/>
        <v>-5.2952441679951563E-2</v>
      </c>
      <c r="P267" s="12">
        <f t="shared" si="22"/>
        <v>0.69593723847826117</v>
      </c>
      <c r="Q267" s="63">
        <f t="shared" si="23"/>
        <v>0.35701520320169039</v>
      </c>
    </row>
    <row r="268" spans="2:17" x14ac:dyDescent="0.15">
      <c r="B268" s="182">
        <v>45265</v>
      </c>
      <c r="C268" s="187">
        <v>-2988600</v>
      </c>
      <c r="D268" s="42">
        <v>6934200</v>
      </c>
      <c r="E268" s="188">
        <v>6804800</v>
      </c>
      <c r="F268" s="52">
        <v>324869.84345390712</v>
      </c>
      <c r="G268" s="52">
        <v>10750400</v>
      </c>
      <c r="I268" s="199" cm="1">
        <f t="array" ref="I268:K268">TRANSPOSE(F268*MMULT($C$5:$E$7,TRANSPOSE(C268:E268)/MMULT(MMULT(C268:E268,$C$5:$E$7),TRANSPOSE(C268:E268))))</f>
        <v>5.7340370308782453E-3</v>
      </c>
      <c r="J268" s="180">
        <v>3.2732872855098585E-2</v>
      </c>
      <c r="K268" s="200">
        <v>1.6904288086727785E-2</v>
      </c>
      <c r="L268" s="208">
        <f t="shared" si="18"/>
        <v>-17136.743070482724</v>
      </c>
      <c r="M268" s="89">
        <f t="shared" si="19"/>
        <v>226976.28695182462</v>
      </c>
      <c r="N268" s="209">
        <f t="shared" si="20"/>
        <v>115030.29957256523</v>
      </c>
      <c r="O268" s="214">
        <f t="shared" si="21"/>
        <v>-5.2749565451476271E-2</v>
      </c>
      <c r="P268" s="12">
        <f t="shared" si="22"/>
        <v>0.6986683791228171</v>
      </c>
      <c r="Q268" s="63">
        <f t="shared" si="23"/>
        <v>0.3540811863286592</v>
      </c>
    </row>
    <row r="269" spans="2:17" x14ac:dyDescent="0.15">
      <c r="B269" s="182">
        <v>45266</v>
      </c>
      <c r="C269" s="187">
        <v>-2982000</v>
      </c>
      <c r="D269" s="42">
        <v>6913200</v>
      </c>
      <c r="E269" s="188">
        <v>6791200</v>
      </c>
      <c r="F269" s="52">
        <v>323990.42230786808</v>
      </c>
      <c r="G269" s="52">
        <v>10722400</v>
      </c>
      <c r="I269" s="199" cm="1">
        <f t="array" ref="I269:K269">TRANSPOSE(F269*MMULT($C$5:$E$7,TRANSPOSE(C269:E269)/MMULT(MMULT(C269:E269,$C$5:$E$7),TRANSPOSE(C269:E269))))</f>
        <v>5.7342912121580297E-3</v>
      </c>
      <c r="J269" s="180">
        <v>3.2726491478982794E-2</v>
      </c>
      <c r="K269" s="200">
        <v>1.6910899076749249E-2</v>
      </c>
      <c r="L269" s="208">
        <f t="shared" ref="L269:L332" si="24">C269*I269</f>
        <v>-17099.656394655245</v>
      </c>
      <c r="M269" s="89">
        <f t="shared" ref="M269:M332" si="25">D269*J269</f>
        <v>226244.78089250386</v>
      </c>
      <c r="N269" s="209">
        <f t="shared" ref="N269:N332" si="26">E269*K269</f>
        <v>114845.2978100195</v>
      </c>
      <c r="O269" s="214">
        <f t="shared" ref="O269:O332" si="27">L269/F269</f>
        <v>-5.2778277434406683E-2</v>
      </c>
      <c r="P269" s="12">
        <f t="shared" ref="P269:P332" si="28">M269/F269</f>
        <v>0.69830700327776174</v>
      </c>
      <c r="Q269" s="63">
        <f t="shared" ref="Q269:Q332" si="29">N269/F269</f>
        <v>0.35447127415664503</v>
      </c>
    </row>
    <row r="270" spans="2:17" x14ac:dyDescent="0.15">
      <c r="B270" s="182">
        <v>45267</v>
      </c>
      <c r="C270" s="187">
        <v>-2960100</v>
      </c>
      <c r="D270" s="42">
        <v>6906200</v>
      </c>
      <c r="E270" s="188">
        <v>6740000</v>
      </c>
      <c r="F270" s="52">
        <v>323022.00259174005</v>
      </c>
      <c r="G270" s="52">
        <v>10686100</v>
      </c>
      <c r="I270" s="199" cm="1">
        <f t="array" ref="I270:K270">TRANSPOSE(F270*MMULT($C$5:$E$7,TRANSPOSE(C270:E270)/MMULT(MMULT(C270:E270,$C$5:$E$7),TRANSPOSE(C270:E270))))</f>
        <v>5.7396214280450979E-3</v>
      </c>
      <c r="J270" s="180">
        <v>3.2767370415918359E-2</v>
      </c>
      <c r="K270" s="200">
        <v>1.6871489972474916E-2</v>
      </c>
      <c r="L270" s="208">
        <f t="shared" si="24"/>
        <v>-16989.853389156295</v>
      </c>
      <c r="M270" s="89">
        <f t="shared" si="25"/>
        <v>226298.01356641538</v>
      </c>
      <c r="N270" s="209">
        <f t="shared" si="26"/>
        <v>113713.84241448094</v>
      </c>
      <c r="O270" s="214">
        <f t="shared" si="27"/>
        <v>-5.2596582439708828E-2</v>
      </c>
      <c r="P270" s="12">
        <f t="shared" si="28"/>
        <v>0.70056532295240626</v>
      </c>
      <c r="Q270" s="63">
        <f t="shared" si="29"/>
        <v>0.35203125948730252</v>
      </c>
    </row>
    <row r="271" spans="2:17" x14ac:dyDescent="0.15">
      <c r="B271" s="182">
        <v>45268</v>
      </c>
      <c r="C271" s="187">
        <v>-2981400</v>
      </c>
      <c r="D271" s="42">
        <v>6921600</v>
      </c>
      <c r="E271" s="188">
        <v>6777600</v>
      </c>
      <c r="F271" s="52">
        <v>324039.01392829622</v>
      </c>
      <c r="G271" s="52">
        <v>10717800</v>
      </c>
      <c r="I271" s="199" cm="1">
        <f t="array" ref="I271:K271">TRANSPOSE(F271*MMULT($C$5:$E$7,TRANSPOSE(C271:E271)/MMULT(MMULT(C271:E271,$C$5:$E$7),TRANSPOSE(C271:E271))))</f>
        <v>5.7264821298899059E-3</v>
      </c>
      <c r="J271" s="180">
        <v>3.274586863757932E-2</v>
      </c>
      <c r="K271" s="200">
        <v>1.6887710013645092E-2</v>
      </c>
      <c r="L271" s="208">
        <f t="shared" si="24"/>
        <v>-17072.933822053765</v>
      </c>
      <c r="M271" s="89">
        <f t="shared" si="25"/>
        <v>226653.80436186903</v>
      </c>
      <c r="N271" s="209">
        <f t="shared" si="26"/>
        <v>114458.14338848098</v>
      </c>
      <c r="O271" s="214">
        <f t="shared" si="27"/>
        <v>-5.2687895865007432E-2</v>
      </c>
      <c r="P271" s="12">
        <f t="shared" si="28"/>
        <v>0.69946455401824947</v>
      </c>
      <c r="Q271" s="63">
        <f t="shared" si="29"/>
        <v>0.35322334184675808</v>
      </c>
    </row>
    <row r="272" spans="2:17" x14ac:dyDescent="0.15">
      <c r="B272" s="182">
        <v>45271</v>
      </c>
      <c r="C272" s="187">
        <v>-2970600</v>
      </c>
      <c r="D272" s="42">
        <v>6937000</v>
      </c>
      <c r="E272" s="188">
        <v>6846400</v>
      </c>
      <c r="F272" s="52">
        <v>325769.76865541091</v>
      </c>
      <c r="G272" s="52">
        <v>10812800</v>
      </c>
      <c r="I272" s="199" cm="1">
        <f t="array" ref="I272:K272">TRANSPOSE(F272*MMULT($C$5:$E$7,TRANSPOSE(C272:E272)/MMULT(MMULT(C272:E272,$C$5:$E$7),TRANSPOSE(C272:E272))))</f>
        <v>5.802333938023688E-3</v>
      </c>
      <c r="J272" s="180">
        <v>3.2702229448363311E-2</v>
      </c>
      <c r="K272" s="200">
        <v>1.6965239566547052E-2</v>
      </c>
      <c r="L272" s="208">
        <f t="shared" si="24"/>
        <v>-17236.413196293168</v>
      </c>
      <c r="M272" s="89">
        <f t="shared" si="25"/>
        <v>226855.36568329629</v>
      </c>
      <c r="N272" s="209">
        <f t="shared" si="26"/>
        <v>116150.81616840773</v>
      </c>
      <c r="O272" s="214">
        <f t="shared" si="27"/>
        <v>-5.2909799664453541E-2</v>
      </c>
      <c r="P272" s="12">
        <f t="shared" si="28"/>
        <v>0.69636715100859103</v>
      </c>
      <c r="Q272" s="63">
        <f t="shared" si="29"/>
        <v>0.35654264865586238</v>
      </c>
    </row>
    <row r="273" spans="2:17" x14ac:dyDescent="0.15">
      <c r="B273" s="182">
        <v>45272</v>
      </c>
      <c r="C273" s="187">
        <v>-2968200</v>
      </c>
      <c r="D273" s="42">
        <v>6995800</v>
      </c>
      <c r="E273" s="188">
        <v>6874400.0000000009</v>
      </c>
      <c r="F273" s="52">
        <v>328182.30349153501</v>
      </c>
      <c r="G273" s="52">
        <v>10902000</v>
      </c>
      <c r="I273" s="199" cm="1">
        <f t="array" ref="I273:K273">TRANSPOSE(F273*MMULT($C$5:$E$7,TRANSPOSE(C273:E273)/MMULT(MMULT(C273:E273,$C$5:$E$7),TRANSPOSE(C273:E273))))</f>
        <v>5.8359103235129028E-3</v>
      </c>
      <c r="J273" s="180">
        <v>3.2731546171682807E-2</v>
      </c>
      <c r="K273" s="200">
        <v>1.6950003172048089E-2</v>
      </c>
      <c r="L273" s="208">
        <f t="shared" si="24"/>
        <v>-17322.149022250996</v>
      </c>
      <c r="M273" s="89">
        <f t="shared" si="25"/>
        <v>228983.35070785857</v>
      </c>
      <c r="N273" s="209">
        <f t="shared" si="26"/>
        <v>116521.10180592741</v>
      </c>
      <c r="O273" s="214">
        <f t="shared" si="27"/>
        <v>-5.2782093482678587E-2</v>
      </c>
      <c r="P273" s="12">
        <f t="shared" si="28"/>
        <v>0.6977321698083726</v>
      </c>
      <c r="Q273" s="63">
        <f t="shared" si="29"/>
        <v>0.35504992367430593</v>
      </c>
    </row>
    <row r="274" spans="2:17" x14ac:dyDescent="0.15">
      <c r="B274" s="182">
        <v>45273</v>
      </c>
      <c r="C274" s="187">
        <v>-2952900</v>
      </c>
      <c r="D274" s="42">
        <v>7031500</v>
      </c>
      <c r="E274" s="188">
        <v>6936799.9999999991</v>
      </c>
      <c r="F274" s="52">
        <v>330499.76968866424</v>
      </c>
      <c r="G274" s="52">
        <v>11015400</v>
      </c>
      <c r="I274" s="199" cm="1">
        <f t="array" ref="I274:K274">TRANSPOSE(F274*MMULT($C$5:$E$7,TRANSPOSE(C274:E274)/MMULT(MMULT(C274:E274,$C$5:$E$7),TRANSPOSE(C274:E274))))</f>
        <v>5.9170402671239975E-3</v>
      </c>
      <c r="J274" s="180">
        <v>3.271221112094664E-2</v>
      </c>
      <c r="K274" s="200">
        <v>1.7004423566560716E-2</v>
      </c>
      <c r="L274" s="208">
        <f t="shared" si="24"/>
        <v>-17472.428204790453</v>
      </c>
      <c r="M274" s="89">
        <f t="shared" si="25"/>
        <v>230015.9124969363</v>
      </c>
      <c r="N274" s="209">
        <f t="shared" si="26"/>
        <v>117956.28539651836</v>
      </c>
      <c r="O274" s="214">
        <f t="shared" si="27"/>
        <v>-5.2866687989676191E-2</v>
      </c>
      <c r="P274" s="12">
        <f t="shared" si="28"/>
        <v>0.69596391160458226</v>
      </c>
      <c r="Q274" s="63">
        <f t="shared" si="29"/>
        <v>0.35690277638509388</v>
      </c>
    </row>
    <row r="275" spans="2:17" x14ac:dyDescent="0.15">
      <c r="B275" s="182">
        <v>45274</v>
      </c>
      <c r="C275" s="187">
        <v>-2931600</v>
      </c>
      <c r="D275" s="42">
        <v>6685000</v>
      </c>
      <c r="E275" s="188">
        <v>6846400</v>
      </c>
      <c r="F275" s="52">
        <v>317784.83152559825</v>
      </c>
      <c r="G275" s="52">
        <v>10599800</v>
      </c>
      <c r="I275" s="199" cm="1">
        <f t="array" ref="I275:K275">TRANSPOSE(F275*MMULT($C$5:$E$7,TRANSPOSE(C275:E275)/MMULT(MMULT(C275:E275,$C$5:$E$7),TRANSPOSE(C275:E275))))</f>
        <v>5.8477871665042732E-3</v>
      </c>
      <c r="J275" s="180">
        <v>3.2470317650037613E-2</v>
      </c>
      <c r="K275" s="200">
        <v>1.7215490022847144E-2</v>
      </c>
      <c r="L275" s="208">
        <f t="shared" si="24"/>
        <v>-17143.372857323928</v>
      </c>
      <c r="M275" s="89">
        <f t="shared" si="25"/>
        <v>217064.07349050144</v>
      </c>
      <c r="N275" s="209">
        <f t="shared" si="26"/>
        <v>117864.13089242068</v>
      </c>
      <c r="O275" s="214">
        <f t="shared" si="27"/>
        <v>-5.3946479367889502E-2</v>
      </c>
      <c r="P275" s="12">
        <f t="shared" si="28"/>
        <v>0.68305360091743861</v>
      </c>
      <c r="Q275" s="63">
        <f t="shared" si="29"/>
        <v>0.37089287845045077</v>
      </c>
    </row>
    <row r="276" spans="2:17" x14ac:dyDescent="0.15">
      <c r="B276" s="182">
        <v>45275</v>
      </c>
      <c r="C276" s="187">
        <v>-2943300</v>
      </c>
      <c r="D276" s="42">
        <v>6694800</v>
      </c>
      <c r="E276" s="188">
        <v>6783200.0000000009</v>
      </c>
      <c r="F276" s="52">
        <v>316950.29081155104</v>
      </c>
      <c r="G276" s="52">
        <v>10534700</v>
      </c>
      <c r="I276" s="199" cm="1">
        <f t="array" ref="I276:K276">TRANSPOSE(F276*MMULT($C$5:$E$7,TRANSPOSE(C276:E276)/MMULT(MMULT(C276:E276,$C$5:$E$7),TRANSPOSE(C276:E276))))</f>
        <v>5.7766447299777398E-3</v>
      </c>
      <c r="J276" s="180">
        <v>3.2534566731440624E-2</v>
      </c>
      <c r="K276" s="200">
        <v>1.7121752549187085E-2</v>
      </c>
      <c r="L276" s="208">
        <f t="shared" si="24"/>
        <v>-17002.398433743481</v>
      </c>
      <c r="M276" s="89">
        <f t="shared" si="25"/>
        <v>217812.41735364869</v>
      </c>
      <c r="N276" s="209">
        <f t="shared" si="26"/>
        <v>116140.27189164585</v>
      </c>
      <c r="O276" s="214">
        <f t="shared" si="27"/>
        <v>-5.3643738234815469E-2</v>
      </c>
      <c r="P276" s="12">
        <f t="shared" si="28"/>
        <v>0.68721318032534418</v>
      </c>
      <c r="Q276" s="63">
        <f t="shared" si="29"/>
        <v>0.36643055790947138</v>
      </c>
    </row>
    <row r="277" spans="2:17" x14ac:dyDescent="0.15">
      <c r="B277" s="182">
        <v>45278</v>
      </c>
      <c r="C277" s="187">
        <v>-2942400</v>
      </c>
      <c r="D277" s="42">
        <v>6718600</v>
      </c>
      <c r="E277" s="188">
        <v>6820800</v>
      </c>
      <c r="F277" s="52">
        <v>318373.95131703874</v>
      </c>
      <c r="G277" s="52">
        <v>10597000</v>
      </c>
      <c r="I277" s="199" cm="1">
        <f t="array" ref="I277:K277">TRANSPOSE(F277*MMULT($C$5:$E$7,TRANSPOSE(C277:E277)/MMULT(MMULT(C277:E277,$C$5:$E$7),TRANSPOSE(C277:E277))))</f>
        <v>5.8106127905611041E-3</v>
      </c>
      <c r="J277" s="180">
        <v>3.2524236212026235E-2</v>
      </c>
      <c r="K277" s="200">
        <v>1.7146634555750981E-2</v>
      </c>
      <c r="L277" s="208">
        <f t="shared" si="24"/>
        <v>-17097.147074946992</v>
      </c>
      <c r="M277" s="89">
        <f t="shared" si="25"/>
        <v>218517.33341411946</v>
      </c>
      <c r="N277" s="209">
        <f t="shared" si="26"/>
        <v>116953.76497786629</v>
      </c>
      <c r="O277" s="214">
        <f t="shared" si="27"/>
        <v>-5.3701463339635935E-2</v>
      </c>
      <c r="P277" s="12">
        <f t="shared" si="28"/>
        <v>0.68635430917059714</v>
      </c>
      <c r="Q277" s="63">
        <f t="shared" si="29"/>
        <v>0.36734715416903885</v>
      </c>
    </row>
    <row r="278" spans="2:17" x14ac:dyDescent="0.15">
      <c r="B278" s="182">
        <v>45279</v>
      </c>
      <c r="C278" s="187">
        <v>-2897100</v>
      </c>
      <c r="D278" s="42">
        <v>6717200</v>
      </c>
      <c r="E278" s="188">
        <v>6769600</v>
      </c>
      <c r="F278" s="52">
        <v>317715.61864543252</v>
      </c>
      <c r="G278" s="52">
        <v>10589700</v>
      </c>
      <c r="I278" s="199" cm="1">
        <f t="array" ref="I278:K278">TRANSPOSE(F278*MMULT($C$5:$E$7,TRANSPOSE(C278:E278)/MMULT(MMULT(C278:E278,$C$5:$E$7),TRANSPOSE(C278:E278))))</f>
        <v>5.8661134005163875E-3</v>
      </c>
      <c r="J278" s="180">
        <v>3.2574768684357845E-2</v>
      </c>
      <c r="K278" s="200">
        <v>1.7120524044478259E-2</v>
      </c>
      <c r="L278" s="208">
        <f t="shared" si="24"/>
        <v>-16994.717132636026</v>
      </c>
      <c r="M278" s="89">
        <f t="shared" si="25"/>
        <v>218811.23620656852</v>
      </c>
      <c r="N278" s="209">
        <f t="shared" si="26"/>
        <v>115899.09957150003</v>
      </c>
      <c r="O278" s="214">
        <f t="shared" si="27"/>
        <v>-5.349034210245094E-2</v>
      </c>
      <c r="P278" s="12">
        <f t="shared" si="28"/>
        <v>0.68870154114381044</v>
      </c>
      <c r="Q278" s="63">
        <f t="shared" si="29"/>
        <v>0.36478880095864058</v>
      </c>
    </row>
    <row r="279" spans="2:17" x14ac:dyDescent="0.15">
      <c r="B279" s="182">
        <v>45280</v>
      </c>
      <c r="C279" s="187">
        <v>-2897400</v>
      </c>
      <c r="D279" s="42">
        <v>6752200</v>
      </c>
      <c r="E279" s="188">
        <v>6768000</v>
      </c>
      <c r="F279" s="52">
        <v>318827.21684667788</v>
      </c>
      <c r="G279" s="52">
        <v>10622800</v>
      </c>
      <c r="I279" s="199" cm="1">
        <f t="array" ref="I279:K279">TRANSPOSE(F279*MMULT($C$5:$E$7,TRANSPOSE(C279:E279)/MMULT(MMULT(C279:E279,$C$5:$E$7),TRANSPOSE(C279:E279))))</f>
        <v>5.8690365145003844E-3</v>
      </c>
      <c r="J279" s="180">
        <v>3.260943774865753E-2</v>
      </c>
      <c r="K279" s="200">
        <v>1.7087280980689408E-2</v>
      </c>
      <c r="L279" s="208">
        <f t="shared" si="24"/>
        <v>-17004.946397113414</v>
      </c>
      <c r="M279" s="89">
        <f t="shared" si="25"/>
        <v>220185.44556648537</v>
      </c>
      <c r="N279" s="209">
        <f t="shared" si="26"/>
        <v>115646.71767730592</v>
      </c>
      <c r="O279" s="214">
        <f t="shared" si="27"/>
        <v>-5.3335930869700475E-2</v>
      </c>
      <c r="P279" s="12">
        <f t="shared" si="28"/>
        <v>0.6906105687720232</v>
      </c>
      <c r="Q279" s="63">
        <f t="shared" si="29"/>
        <v>0.36272536209767731</v>
      </c>
    </row>
    <row r="280" spans="2:17" x14ac:dyDescent="0.15">
      <c r="B280" s="182">
        <v>45281</v>
      </c>
      <c r="C280" s="187">
        <v>-2909700</v>
      </c>
      <c r="D280" s="42">
        <v>6673800</v>
      </c>
      <c r="E280" s="188">
        <v>6743200.0000000009</v>
      </c>
      <c r="F280" s="52">
        <v>315776.77758386062</v>
      </c>
      <c r="G280" s="52">
        <v>10507300</v>
      </c>
      <c r="I280" s="199" cm="1">
        <f t="array" ref="I280:K280">TRANSPOSE(F280*MMULT($C$5:$E$7,TRANSPOSE(C280:E280)/MMULT(MMULT(C280:E280,$C$5:$E$7),TRANSPOSE(C280:E280))))</f>
        <v>5.8135345229961529E-3</v>
      </c>
      <c r="J280" s="180">
        <v>3.2554845686290718E-2</v>
      </c>
      <c r="K280" s="200">
        <v>1.7117672595244913E-2</v>
      </c>
      <c r="L280" s="208">
        <f t="shared" si="24"/>
        <v>-16915.641401561905</v>
      </c>
      <c r="M280" s="89">
        <f t="shared" si="25"/>
        <v>217264.529141167</v>
      </c>
      <c r="N280" s="209">
        <f t="shared" si="26"/>
        <v>115427.88984425551</v>
      </c>
      <c r="O280" s="214">
        <f t="shared" si="27"/>
        <v>-5.356835145063709E-2</v>
      </c>
      <c r="P280" s="12">
        <f t="shared" si="28"/>
        <v>0.68803200413769572</v>
      </c>
      <c r="Q280" s="63">
        <f t="shared" si="29"/>
        <v>0.36553634731294132</v>
      </c>
    </row>
    <row r="281" spans="2:17" x14ac:dyDescent="0.15">
      <c r="B281" s="182">
        <v>45282</v>
      </c>
      <c r="C281" s="187">
        <v>-2916000</v>
      </c>
      <c r="D281" s="42">
        <v>6699000</v>
      </c>
      <c r="E281" s="188">
        <v>6787200</v>
      </c>
      <c r="F281" s="52">
        <v>317314.00903957884</v>
      </c>
      <c r="G281" s="52">
        <v>10570200</v>
      </c>
      <c r="I281" s="199" cm="1">
        <f t="array" ref="I281:K281">TRANSPOSE(F281*MMULT($C$5:$E$7,TRANSPOSE(C281:E281)/MMULT(MMULT(C281:E281,$C$5:$E$7),TRANSPOSE(C281:E281))))</f>
        <v>5.8374550786975399E-3</v>
      </c>
      <c r="J281" s="180">
        <v>3.2538981233972225E-2</v>
      </c>
      <c r="K281" s="200">
        <v>1.714365169181414E-2</v>
      </c>
      <c r="L281" s="208">
        <f t="shared" si="24"/>
        <v>-17022.019009482025</v>
      </c>
      <c r="M281" s="89">
        <f t="shared" si="25"/>
        <v>217978.63528637993</v>
      </c>
      <c r="N281" s="209">
        <f t="shared" si="26"/>
        <v>116357.39276268093</v>
      </c>
      <c r="O281" s="214">
        <f t="shared" si="27"/>
        <v>-5.3644082910183945E-2</v>
      </c>
      <c r="P281" s="12">
        <f t="shared" si="28"/>
        <v>0.68694929652220704</v>
      </c>
      <c r="Q281" s="63">
        <f t="shared" si="29"/>
        <v>0.36669478638797687</v>
      </c>
    </row>
    <row r="282" spans="2:17" x14ac:dyDescent="0.15">
      <c r="B282" s="182">
        <v>45287</v>
      </c>
      <c r="C282" s="187">
        <v>-2905200</v>
      </c>
      <c r="D282" s="42">
        <v>6658400</v>
      </c>
      <c r="E282" s="188">
        <v>6736000</v>
      </c>
      <c r="F282" s="52">
        <v>315178.38015219825</v>
      </c>
      <c r="G282" s="52">
        <v>10489200</v>
      </c>
      <c r="I282" s="199" cm="1">
        <f t="array" ref="I282:K282">TRANSPOSE(F282*MMULT($C$5:$E$7,TRANSPOSE(C282:E282)/MMULT(MMULT(C282:E282,$C$5:$E$7),TRANSPOSE(C282:E282))))</f>
        <v>5.8152805546645746E-3</v>
      </c>
      <c r="J282" s="180">
        <v>3.2547031700106505E-2</v>
      </c>
      <c r="K282" s="200">
        <v>1.7126154594361721E-2</v>
      </c>
      <c r="L282" s="208">
        <f t="shared" si="24"/>
        <v>-16894.553067411522</v>
      </c>
      <c r="M282" s="89">
        <f t="shared" si="25"/>
        <v>216711.15587198915</v>
      </c>
      <c r="N282" s="209">
        <f t="shared" si="26"/>
        <v>115361.77734762055</v>
      </c>
      <c r="O282" s="214">
        <f t="shared" si="27"/>
        <v>-5.3603147078975455E-2</v>
      </c>
      <c r="P282" s="12">
        <f t="shared" si="28"/>
        <v>0.68758255489269371</v>
      </c>
      <c r="Q282" s="63">
        <f t="shared" si="29"/>
        <v>0.36602059218628147</v>
      </c>
    </row>
    <row r="283" spans="2:17" x14ac:dyDescent="0.15">
      <c r="B283" s="182">
        <v>45288</v>
      </c>
      <c r="C283" s="187">
        <v>-2903700</v>
      </c>
      <c r="D283" s="42">
        <v>6592600.0000000009</v>
      </c>
      <c r="E283" s="188">
        <v>6723200.0000000009</v>
      </c>
      <c r="F283" s="52">
        <v>312827.72158178361</v>
      </c>
      <c r="G283" s="52">
        <v>10412100.000000002</v>
      </c>
      <c r="I283" s="199" cm="1">
        <f t="array" ref="I283:K283">TRANSPOSE(F283*MMULT($C$5:$E$7,TRANSPOSE(C283:E283)/MMULT(MMULT(C283:E283,$C$5:$E$7),TRANSPOSE(C283:E283))))</f>
        <v>5.7990350089609614E-3</v>
      </c>
      <c r="J283" s="180">
        <v>3.2494373928270794E-2</v>
      </c>
      <c r="K283" s="200">
        <v>1.7170985539294609E-2</v>
      </c>
      <c r="L283" s="208">
        <f t="shared" si="24"/>
        <v>-16838.657955519942</v>
      </c>
      <c r="M283" s="89">
        <f t="shared" si="25"/>
        <v>214222.40955951807</v>
      </c>
      <c r="N283" s="209">
        <f t="shared" si="26"/>
        <v>115443.96997778553</v>
      </c>
      <c r="O283" s="214">
        <f t="shared" si="27"/>
        <v>-5.3827256326187685E-2</v>
      </c>
      <c r="P283" s="12">
        <f t="shared" si="28"/>
        <v>0.68479356137724257</v>
      </c>
      <c r="Q283" s="63">
        <f t="shared" si="29"/>
        <v>0.36903369494894533</v>
      </c>
    </row>
    <row r="284" spans="2:17" x14ac:dyDescent="0.15">
      <c r="B284" s="182">
        <v>45289</v>
      </c>
      <c r="C284" s="187">
        <v>-2925300</v>
      </c>
      <c r="D284" s="42">
        <v>6619200</v>
      </c>
      <c r="E284" s="188">
        <v>6789600</v>
      </c>
      <c r="F284" s="52">
        <v>314707.70739828731</v>
      </c>
      <c r="G284" s="52">
        <v>10483500</v>
      </c>
      <c r="I284" s="199" cm="1">
        <f t="array" ref="I284:K284">TRANSPOSE(F284*MMULT($C$5:$E$7,TRANSPOSE(C284:E284)/MMULT(MMULT(C284:E284,$C$5:$E$7),TRANSPOSE(C284:E284))))</f>
        <v>5.8083177625564359E-3</v>
      </c>
      <c r="J284" s="180">
        <v>3.2457512973910203E-2</v>
      </c>
      <c r="K284" s="200">
        <v>1.7211030027127858E-2</v>
      </c>
      <c r="L284" s="208">
        <f t="shared" si="24"/>
        <v>-16991.071950806341</v>
      </c>
      <c r="M284" s="89">
        <f t="shared" si="25"/>
        <v>214842.76987690642</v>
      </c>
      <c r="N284" s="209">
        <f t="shared" si="26"/>
        <v>116856.0094721873</v>
      </c>
      <c r="O284" s="214">
        <f t="shared" si="27"/>
        <v>-5.3990008987300733E-2</v>
      </c>
      <c r="P284" s="12">
        <f t="shared" si="28"/>
        <v>0.68267400138696321</v>
      </c>
      <c r="Q284" s="63">
        <f t="shared" si="29"/>
        <v>0.37131600760033767</v>
      </c>
    </row>
    <row r="285" spans="2:17" x14ac:dyDescent="0.15">
      <c r="B285" s="182">
        <v>45294</v>
      </c>
      <c r="C285" s="187">
        <v>-2979000</v>
      </c>
      <c r="D285" s="42">
        <v>6658400</v>
      </c>
      <c r="E285" s="188">
        <v>7090400</v>
      </c>
      <c r="F285" s="52">
        <v>320879.73571575549</v>
      </c>
      <c r="G285" s="52">
        <v>10769800</v>
      </c>
      <c r="I285" s="199" cm="1">
        <f t="array" ref="I285:K285">TRANSPOSE(F285*MMULT($C$5:$E$7,TRANSPOSE(C285:E285)/MMULT(MMULT(C285:E285,$C$5:$E$7),TRANSPOSE(C285:E285))))</f>
        <v>5.928333492214187E-3</v>
      </c>
      <c r="J285" s="180">
        <v>3.2218300432589851E-2</v>
      </c>
      <c r="K285" s="200">
        <v>1.7490960959706824E-2</v>
      </c>
      <c r="L285" s="208">
        <f t="shared" si="24"/>
        <v>-17660.505473306064</v>
      </c>
      <c r="M285" s="89">
        <f t="shared" si="25"/>
        <v>214522.33160035626</v>
      </c>
      <c r="N285" s="209">
        <f t="shared" si="26"/>
        <v>124017.90958870527</v>
      </c>
      <c r="O285" s="214">
        <f t="shared" si="27"/>
        <v>-5.5037771188362762E-2</v>
      </c>
      <c r="P285" s="12">
        <f t="shared" si="28"/>
        <v>0.66854434145503761</v>
      </c>
      <c r="Q285" s="63">
        <f t="shared" si="29"/>
        <v>0.38649342973332507</v>
      </c>
    </row>
    <row r="286" spans="2:17" x14ac:dyDescent="0.15">
      <c r="B286" s="182">
        <v>45295</v>
      </c>
      <c r="C286" s="187">
        <v>-2963100</v>
      </c>
      <c r="D286" s="42">
        <v>6715800</v>
      </c>
      <c r="E286" s="188">
        <v>7187200</v>
      </c>
      <c r="F286" s="52">
        <v>324520.02979485405</v>
      </c>
      <c r="G286" s="52">
        <v>10939900</v>
      </c>
      <c r="I286" s="199" cm="1">
        <f t="array" ref="I286:K286">TRANSPOSE(F286*MMULT($C$5:$E$7,TRANSPOSE(C286:E286)/MMULT(MMULT(C286:E286,$C$5:$E$7),TRANSPOSE(C286:E286))))</f>
        <v>6.0392726175090092E-3</v>
      </c>
      <c r="J286" s="180">
        <v>3.2191778327729431E-2</v>
      </c>
      <c r="K286" s="200">
        <v>1.756197873920716E-2</v>
      </c>
      <c r="L286" s="208">
        <f t="shared" si="24"/>
        <v>-17894.968692940944</v>
      </c>
      <c r="M286" s="89">
        <f t="shared" si="25"/>
        <v>216193.54489336532</v>
      </c>
      <c r="N286" s="209">
        <f t="shared" si="26"/>
        <v>126221.45359442969</v>
      </c>
      <c r="O286" s="214">
        <f t="shared" si="27"/>
        <v>-5.5142878867148144E-2</v>
      </c>
      <c r="P286" s="12">
        <f t="shared" si="28"/>
        <v>0.66619476471154182</v>
      </c>
      <c r="Q286" s="63">
        <f t="shared" si="29"/>
        <v>0.38894811415560643</v>
      </c>
    </row>
    <row r="287" spans="2:17" x14ac:dyDescent="0.15">
      <c r="B287" s="182">
        <v>45296</v>
      </c>
      <c r="C287" s="187">
        <v>-2958900</v>
      </c>
      <c r="D287" s="42">
        <v>6721400</v>
      </c>
      <c r="E287" s="188">
        <v>7232800</v>
      </c>
      <c r="F287" s="52">
        <v>325527.61873588793</v>
      </c>
      <c r="G287" s="52">
        <v>10995300</v>
      </c>
      <c r="I287" s="199" cm="1">
        <f t="array" ref="I287:K287">TRANSPOSE(F287*MMULT($C$5:$E$7,TRANSPOSE(C287:E287)/MMULT(MMULT(C287:E287,$C$5:$E$7),TRANSPOSE(C287:E287))))</f>
        <v>6.0814113258216562E-3</v>
      </c>
      <c r="J287" s="180">
        <v>3.2157136493715585E-2</v>
      </c>
      <c r="K287" s="200">
        <v>1.7611565296842387E-2</v>
      </c>
      <c r="L287" s="208">
        <f t="shared" si="24"/>
        <v>-17994.287971973699</v>
      </c>
      <c r="M287" s="89">
        <f t="shared" si="25"/>
        <v>216140.97722885993</v>
      </c>
      <c r="N287" s="209">
        <f t="shared" si="26"/>
        <v>127380.92947900161</v>
      </c>
      <c r="O287" s="214">
        <f t="shared" si="27"/>
        <v>-5.5277300408028057E-2</v>
      </c>
      <c r="P287" s="12">
        <f t="shared" si="28"/>
        <v>0.66397124172810285</v>
      </c>
      <c r="Q287" s="63">
        <f t="shared" si="29"/>
        <v>0.39130605867992502</v>
      </c>
    </row>
    <row r="288" spans="2:17" x14ac:dyDescent="0.15">
      <c r="B288" s="182">
        <v>45299</v>
      </c>
      <c r="C288" s="187">
        <v>-2963700</v>
      </c>
      <c r="D288" s="42">
        <v>6780200</v>
      </c>
      <c r="E288" s="188">
        <v>7264000</v>
      </c>
      <c r="F288" s="52">
        <v>327939.28868629929</v>
      </c>
      <c r="G288" s="52">
        <v>11080500</v>
      </c>
      <c r="I288" s="199" cm="1">
        <f t="array" ref="I288:K288">TRANSPOSE(F288*MMULT($C$5:$E$7,TRANSPOSE(C288:E288)/MMULT(MMULT(C288:E288,$C$5:$E$7),TRANSPOSE(C288:E288))))</f>
        <v>6.1009867073933237E-3</v>
      </c>
      <c r="J288" s="180">
        <v>3.2188102393288467E-2</v>
      </c>
      <c r="K288" s="200">
        <v>1.7590722899783383E-2</v>
      </c>
      <c r="L288" s="208">
        <f t="shared" si="24"/>
        <v>-18081.494304701595</v>
      </c>
      <c r="M288" s="89">
        <f t="shared" si="25"/>
        <v>218241.77184697447</v>
      </c>
      <c r="N288" s="209">
        <f t="shared" si="26"/>
        <v>127779.01114402649</v>
      </c>
      <c r="O288" s="214">
        <f t="shared" si="27"/>
        <v>-5.5136712582181703E-2</v>
      </c>
      <c r="P288" s="12">
        <f t="shared" si="28"/>
        <v>0.6654944356354342</v>
      </c>
      <c r="Q288" s="63">
        <f t="shared" si="29"/>
        <v>0.38964227694674775</v>
      </c>
    </row>
    <row r="289" spans="2:17" x14ac:dyDescent="0.15">
      <c r="B289" s="182">
        <v>45300</v>
      </c>
      <c r="C289" s="187">
        <v>-2964600</v>
      </c>
      <c r="D289" s="42">
        <v>6762000</v>
      </c>
      <c r="E289" s="188">
        <v>7291200</v>
      </c>
      <c r="F289" s="52">
        <v>327827.44808499882</v>
      </c>
      <c r="G289" s="52">
        <v>11088600</v>
      </c>
      <c r="I289" s="199" cm="1">
        <f t="array" ref="I289:K289">TRANSPOSE(F289*MMULT($C$5:$E$7,TRANSPOSE(C289:E289)/MMULT(MMULT(C289:E289,$C$5:$E$7),TRANSPOSE(C289:E289))))</f>
        <v>6.1164428505369609E-3</v>
      </c>
      <c r="J289" s="180">
        <v>3.2145460975517834E-2</v>
      </c>
      <c r="K289" s="200">
        <v>1.7636691826208178E-2</v>
      </c>
      <c r="L289" s="208">
        <f t="shared" si="24"/>
        <v>-18132.806474701873</v>
      </c>
      <c r="M289" s="89">
        <f t="shared" si="25"/>
        <v>217367.6071164516</v>
      </c>
      <c r="N289" s="209">
        <f t="shared" si="26"/>
        <v>128592.64744324906</v>
      </c>
      <c r="O289" s="214">
        <f t="shared" si="27"/>
        <v>-5.531204473763409E-2</v>
      </c>
      <c r="P289" s="12">
        <f t="shared" si="28"/>
        <v>0.66305493449740893</v>
      </c>
      <c r="Q289" s="63">
        <f t="shared" si="29"/>
        <v>0.39225711024022514</v>
      </c>
    </row>
    <row r="290" spans="2:17" x14ac:dyDescent="0.15">
      <c r="B290" s="182">
        <v>45301</v>
      </c>
      <c r="C290" s="187">
        <v>-2948100</v>
      </c>
      <c r="D290" s="42">
        <v>6771800</v>
      </c>
      <c r="E290" s="188">
        <v>7324000</v>
      </c>
      <c r="F290" s="52">
        <v>328822.91568781307</v>
      </c>
      <c r="G290" s="52">
        <v>11147700</v>
      </c>
      <c r="I290" s="199" cm="1">
        <f t="array" ref="I290:K290">TRANSPOSE(F290*MMULT($C$5:$E$7,TRANSPOSE(C290:E290)/MMULT(MMULT(C290:E290,$C$5:$E$7),TRANSPOSE(C290:E290))))</f>
        <v>6.1739601797474921E-3</v>
      </c>
      <c r="J290" s="180">
        <v>3.2128003085371469E-2</v>
      </c>
      <c r="K290" s="200">
        <v>1.7676127307510673E-2</v>
      </c>
      <c r="L290" s="208">
        <f t="shared" si="24"/>
        <v>-18201.452005913583</v>
      </c>
      <c r="M290" s="89">
        <f t="shared" si="25"/>
        <v>217564.41129351853</v>
      </c>
      <c r="N290" s="209">
        <f t="shared" si="26"/>
        <v>129459.95640020818</v>
      </c>
      <c r="O290" s="214">
        <f t="shared" si="27"/>
        <v>-5.5353356282486645E-2</v>
      </c>
      <c r="P290" s="12">
        <f t="shared" si="28"/>
        <v>0.66164613508894188</v>
      </c>
      <c r="Q290" s="63">
        <f t="shared" si="29"/>
        <v>0.39370722119354484</v>
      </c>
    </row>
    <row r="291" spans="2:17" x14ac:dyDescent="0.15">
      <c r="B291" s="182">
        <v>45302</v>
      </c>
      <c r="C291" s="187">
        <v>-2900400</v>
      </c>
      <c r="D291" s="42">
        <v>6788600</v>
      </c>
      <c r="E291" s="188">
        <v>7305599.9999999991</v>
      </c>
      <c r="F291" s="52">
        <v>329334.2762857902</v>
      </c>
      <c r="G291" s="52">
        <v>11193800</v>
      </c>
      <c r="I291" s="199" cm="1">
        <f t="array" ref="I291:K291">TRANSPOSE(F291*MMULT($C$5:$E$7,TRANSPOSE(C291:E291)/MMULT(MMULT(C291:E291,$C$5:$E$7),TRANSPOSE(C291:E291))))</f>
        <v>6.2583273881041627E-3</v>
      </c>
      <c r="J291" s="180">
        <v>3.2166360500411412E-2</v>
      </c>
      <c r="K291" s="200">
        <v>1.7674301104516347E-2</v>
      </c>
      <c r="L291" s="208">
        <f t="shared" si="24"/>
        <v>-18151.652756457315</v>
      </c>
      <c r="M291" s="89">
        <f t="shared" si="25"/>
        <v>218364.55489309292</v>
      </c>
      <c r="N291" s="209">
        <f t="shared" si="26"/>
        <v>129121.37414915461</v>
      </c>
      <c r="O291" s="214">
        <f t="shared" si="27"/>
        <v>-5.5116196714081613E-2</v>
      </c>
      <c r="P291" s="12">
        <f t="shared" si="28"/>
        <v>0.66304836944333179</v>
      </c>
      <c r="Q291" s="63">
        <f t="shared" si="29"/>
        <v>0.3920678272707499</v>
      </c>
    </row>
    <row r="292" spans="2:17" x14ac:dyDescent="0.15">
      <c r="B292" s="182">
        <v>45303</v>
      </c>
      <c r="C292" s="187">
        <v>-2932200</v>
      </c>
      <c r="D292" s="42">
        <v>6846000</v>
      </c>
      <c r="E292" s="188">
        <v>7314400.0000000009</v>
      </c>
      <c r="F292" s="52">
        <v>331139.00973276282</v>
      </c>
      <c r="G292" s="52">
        <v>11228200</v>
      </c>
      <c r="I292" s="199" cm="1">
        <f t="array" ref="I292:K292">TRANSPOSE(F292*MMULT($C$5:$E$7,TRANSPOSE(C292:E292)/MMULT(MMULT(C292:E292,$C$5:$E$7),TRANSPOSE(C292:E292))))</f>
        <v>6.2069352947537433E-3</v>
      </c>
      <c r="J292" s="180">
        <v>3.2212436325575633E-2</v>
      </c>
      <c r="K292" s="200">
        <v>1.7610828819745839E-2</v>
      </c>
      <c r="L292" s="208">
        <f t="shared" si="24"/>
        <v>-18199.975671276927</v>
      </c>
      <c r="M292" s="89">
        <f t="shared" si="25"/>
        <v>220526.33908489079</v>
      </c>
      <c r="N292" s="209">
        <f t="shared" si="26"/>
        <v>128812.64631914899</v>
      </c>
      <c r="O292" s="214">
        <f t="shared" si="27"/>
        <v>-5.4961738533810159E-2</v>
      </c>
      <c r="P292" s="12">
        <f t="shared" si="28"/>
        <v>0.66596303245232535</v>
      </c>
      <c r="Q292" s="63">
        <f t="shared" si="29"/>
        <v>0.38899870608148496</v>
      </c>
    </row>
    <row r="293" spans="2:17" x14ac:dyDescent="0.15">
      <c r="B293" s="182">
        <v>45307</v>
      </c>
      <c r="C293" s="187">
        <v>-2951700</v>
      </c>
      <c r="D293" s="42">
        <v>6893600</v>
      </c>
      <c r="E293" s="188">
        <v>7424000</v>
      </c>
      <c r="F293" s="52">
        <v>334483.36193253956</v>
      </c>
      <c r="G293" s="52">
        <v>11365900</v>
      </c>
      <c r="I293" s="199" cm="1">
        <f t="array" ref="I293:K293">TRANSPOSE(F293*MMULT($C$5:$E$7,TRANSPOSE(C293:E293)/MMULT(MMULT(C293:E293,$C$5:$E$7),TRANSPOSE(C293:E293))))</f>
        <v>6.2493743016588206E-3</v>
      </c>
      <c r="J293" s="180">
        <v>3.2160973016246673E-2</v>
      </c>
      <c r="K293" s="200">
        <v>1.767574844746064E-2</v>
      </c>
      <c r="L293" s="208">
        <f t="shared" si="24"/>
        <v>-18446.27812620634</v>
      </c>
      <c r="M293" s="89">
        <f t="shared" si="25"/>
        <v>221704.88358479805</v>
      </c>
      <c r="N293" s="209">
        <f t="shared" si="26"/>
        <v>131224.75647394778</v>
      </c>
      <c r="O293" s="214">
        <f t="shared" si="27"/>
        <v>-5.5148567090540924E-2</v>
      </c>
      <c r="P293" s="12">
        <f t="shared" si="28"/>
        <v>0.66282783784477961</v>
      </c>
      <c r="Q293" s="63">
        <f t="shared" si="29"/>
        <v>0.39232072924576117</v>
      </c>
    </row>
    <row r="294" spans="2:17" x14ac:dyDescent="0.15">
      <c r="B294" s="182">
        <v>45308</v>
      </c>
      <c r="C294" s="187">
        <v>-2945400</v>
      </c>
      <c r="D294" s="42">
        <v>6837600.0000000009</v>
      </c>
      <c r="E294" s="188">
        <v>7492000</v>
      </c>
      <c r="F294" s="52">
        <v>333931.39388261992</v>
      </c>
      <c r="G294" s="52">
        <v>11384200</v>
      </c>
      <c r="I294" s="199" cm="1">
        <f t="array" ref="I294:K294">TRANSPOSE(F294*MMULT($C$5:$E$7,TRANSPOSE(C294:E294)/MMULT(MMULT(C294:E294,$C$5:$E$7),TRANSPOSE(C294:E294))))</f>
        <v>6.3030198997960831E-3</v>
      </c>
      <c r="J294" s="180">
        <v>3.2045612353619753E-2</v>
      </c>
      <c r="K294" s="200">
        <v>1.7803153986434703E-2</v>
      </c>
      <c r="L294" s="208">
        <f t="shared" si="24"/>
        <v>-18564.914812859384</v>
      </c>
      <c r="M294" s="89">
        <f t="shared" si="25"/>
        <v>219115.07902911046</v>
      </c>
      <c r="N294" s="209">
        <f t="shared" si="26"/>
        <v>133381.2296663688</v>
      </c>
      <c r="O294" s="214">
        <f t="shared" si="27"/>
        <v>-5.5594996915399722E-2</v>
      </c>
      <c r="P294" s="12">
        <f t="shared" si="28"/>
        <v>0.65616795258888272</v>
      </c>
      <c r="Q294" s="63">
        <f t="shared" si="29"/>
        <v>0.39942704432651693</v>
      </c>
    </row>
    <row r="295" spans="2:17" x14ac:dyDescent="0.15">
      <c r="B295" s="182">
        <v>45309</v>
      </c>
      <c r="C295" s="187">
        <v>-2928300</v>
      </c>
      <c r="D295" s="42">
        <v>6787200</v>
      </c>
      <c r="E295" s="188">
        <v>7449600</v>
      </c>
      <c r="F295" s="52">
        <v>331669.29242141423</v>
      </c>
      <c r="G295" s="52">
        <v>11308500</v>
      </c>
      <c r="I295" s="199" cm="1">
        <f t="array" ref="I295:K295">TRANSPOSE(F295*MMULT($C$5:$E$7,TRANSPOSE(C295:E295)/MMULT(MMULT(C295:E295,$C$5:$E$7),TRANSPOSE(C295:E295))))</f>
        <v>6.3027255519223268E-3</v>
      </c>
      <c r="J295" s="180">
        <v>3.2033719737288406E-2</v>
      </c>
      <c r="K295" s="200">
        <v>1.7813882766079314E-2</v>
      </c>
      <c r="L295" s="208">
        <f t="shared" si="24"/>
        <v>-18456.271233694148</v>
      </c>
      <c r="M295" s="89">
        <f t="shared" si="25"/>
        <v>217419.26260092386</v>
      </c>
      <c r="N295" s="209">
        <f t="shared" si="26"/>
        <v>132706.30105418447</v>
      </c>
      <c r="O295" s="214">
        <f t="shared" si="27"/>
        <v>-5.5646608400044088E-2</v>
      </c>
      <c r="P295" s="12">
        <f t="shared" si="28"/>
        <v>0.655530275394546</v>
      </c>
      <c r="Q295" s="63">
        <f t="shared" si="29"/>
        <v>0.40011633300549798</v>
      </c>
    </row>
    <row r="296" spans="2:17" x14ac:dyDescent="0.15">
      <c r="B296" s="182">
        <v>45310</v>
      </c>
      <c r="C296" s="187">
        <v>-2922900</v>
      </c>
      <c r="D296" s="42">
        <v>6843200</v>
      </c>
      <c r="E296" s="188">
        <v>7504000</v>
      </c>
      <c r="F296" s="52">
        <v>334467.03408012958</v>
      </c>
      <c r="G296" s="52">
        <v>11424300</v>
      </c>
      <c r="I296" s="199" cm="1">
        <f t="array" ref="I296:K296">TRANSPOSE(F296*MMULT($C$5:$E$7,TRANSPOSE(C296:E296)/MMULT(MMULT(C296:E296,$C$5:$E$7),TRANSPOSE(C296:E296))))</f>
        <v>6.3560291710744116E-3</v>
      </c>
      <c r="J296" s="180">
        <v>3.2042780650723489E-2</v>
      </c>
      <c r="K296" s="200">
        <v>1.7826481236038388E-2</v>
      </c>
      <c r="L296" s="208">
        <f t="shared" si="24"/>
        <v>-18578.037664133397</v>
      </c>
      <c r="M296" s="89">
        <f t="shared" si="25"/>
        <v>219275.15654903097</v>
      </c>
      <c r="N296" s="209">
        <f t="shared" si="26"/>
        <v>133769.91519523205</v>
      </c>
      <c r="O296" s="214">
        <f t="shared" si="27"/>
        <v>-5.5545198094717411E-2</v>
      </c>
      <c r="P296" s="12">
        <f t="shared" si="28"/>
        <v>0.65559572156967305</v>
      </c>
      <c r="Q296" s="63">
        <f t="shared" si="29"/>
        <v>0.39994947652504453</v>
      </c>
    </row>
    <row r="297" spans="2:17" x14ac:dyDescent="0.15">
      <c r="B297" s="182">
        <v>45313</v>
      </c>
      <c r="C297" s="187">
        <v>-2924700</v>
      </c>
      <c r="D297" s="42">
        <v>6955200</v>
      </c>
      <c r="E297" s="188">
        <v>7552000</v>
      </c>
      <c r="F297" s="52">
        <v>338902.76031129021</v>
      </c>
      <c r="G297" s="52">
        <v>11582500</v>
      </c>
      <c r="I297" s="199" cm="1">
        <f t="array" ref="I297:K297">TRANSPOSE(F297*MMULT($C$5:$E$7,TRANSPOSE(C297:E297)/MMULT(MMULT(C297:E297,$C$5:$E$7),TRANSPOSE(C297:E297))))</f>
        <v>6.3949597672612523E-3</v>
      </c>
      <c r="J297" s="180">
        <v>3.2112151910524071E-2</v>
      </c>
      <c r="K297" s="200">
        <v>1.7778027035821268E-2</v>
      </c>
      <c r="L297" s="208">
        <f t="shared" si="24"/>
        <v>-18703.338831308985</v>
      </c>
      <c r="M297" s="89">
        <f t="shared" si="25"/>
        <v>223346.43896807701</v>
      </c>
      <c r="N297" s="209">
        <f t="shared" si="26"/>
        <v>134259.66017452223</v>
      </c>
      <c r="O297" s="214">
        <f t="shared" si="27"/>
        <v>-5.5187921202322243E-2</v>
      </c>
      <c r="P297" s="12">
        <f t="shared" si="28"/>
        <v>0.65902809042607979</v>
      </c>
      <c r="Q297" s="63">
        <f t="shared" si="29"/>
        <v>0.39615983077624256</v>
      </c>
    </row>
    <row r="298" spans="2:17" x14ac:dyDescent="0.15">
      <c r="B298" s="182">
        <v>45314</v>
      </c>
      <c r="C298" s="187">
        <v>-2877000</v>
      </c>
      <c r="D298" s="42">
        <v>6878200</v>
      </c>
      <c r="E298" s="188">
        <v>7480000</v>
      </c>
      <c r="F298" s="52">
        <v>335455.5691124443</v>
      </c>
      <c r="G298" s="52">
        <v>11481200</v>
      </c>
      <c r="I298" s="199" cm="1">
        <f t="array" ref="I298:K298">TRANSPOSE(F298*MMULT($C$5:$E$7,TRANSPOSE(C298:E298)/MMULT(MMULT(C298:E298,$C$5:$E$7),TRANSPOSE(C298:E298))))</f>
        <v>6.432821823197479E-3</v>
      </c>
      <c r="J298" s="180">
        <v>3.2103197795611431E-2</v>
      </c>
      <c r="K298" s="200">
        <v>1.7800880002674987E-2</v>
      </c>
      <c r="L298" s="208">
        <f t="shared" si="24"/>
        <v>-18507.228385339145</v>
      </c>
      <c r="M298" s="89">
        <f t="shared" si="25"/>
        <v>220812.21507777454</v>
      </c>
      <c r="N298" s="209">
        <f t="shared" si="26"/>
        <v>133150.5824200089</v>
      </c>
      <c r="O298" s="214">
        <f t="shared" si="27"/>
        <v>-5.5170431167102026E-2</v>
      </c>
      <c r="P298" s="12">
        <f t="shared" si="28"/>
        <v>0.65824578695176938</v>
      </c>
      <c r="Q298" s="63">
        <f t="shared" si="29"/>
        <v>0.39692464421533269</v>
      </c>
    </row>
    <row r="299" spans="2:17" x14ac:dyDescent="0.15">
      <c r="B299" s="182">
        <v>45315</v>
      </c>
      <c r="C299" s="187">
        <v>-2859600</v>
      </c>
      <c r="D299" s="42">
        <v>6913200</v>
      </c>
      <c r="E299" s="188">
        <v>7482400</v>
      </c>
      <c r="F299" s="52">
        <v>336734.74527059449</v>
      </c>
      <c r="G299" s="52">
        <v>11536000</v>
      </c>
      <c r="I299" s="199" cm="1">
        <f t="array" ref="I299:K299">TRANSPOSE(F299*MMULT($C$5:$E$7,TRANSPOSE(C299:E299)/MMULT(MMULT(C299:E299,$C$5:$E$7),TRANSPOSE(C299:E299))))</f>
        <v>6.4712442373291088E-3</v>
      </c>
      <c r="J299" s="180">
        <v>3.2137194584287723E-2</v>
      </c>
      <c r="K299" s="200">
        <v>1.778427532497099E-2</v>
      </c>
      <c r="L299" s="208">
        <f t="shared" si="24"/>
        <v>-18505.170021066318</v>
      </c>
      <c r="M299" s="89">
        <f t="shared" si="25"/>
        <v>222170.85360009788</v>
      </c>
      <c r="N299" s="209">
        <f t="shared" si="26"/>
        <v>133069.06169156294</v>
      </c>
      <c r="O299" s="214">
        <f t="shared" si="27"/>
        <v>-5.4954738947998578E-2</v>
      </c>
      <c r="P299" s="12">
        <f t="shared" si="28"/>
        <v>0.65978000999440978</v>
      </c>
      <c r="Q299" s="63">
        <f t="shared" si="29"/>
        <v>0.39517472895358879</v>
      </c>
    </row>
    <row r="300" spans="2:17" x14ac:dyDescent="0.15">
      <c r="B300" s="182">
        <v>45316</v>
      </c>
      <c r="C300" s="187">
        <v>-2886000</v>
      </c>
      <c r="D300" s="42">
        <v>6918800</v>
      </c>
      <c r="E300" s="188">
        <v>7420000</v>
      </c>
      <c r="F300" s="52">
        <v>335638.32905125781</v>
      </c>
      <c r="G300" s="52">
        <v>11452800</v>
      </c>
      <c r="I300" s="199" cm="1">
        <f t="array" ref="I300:K300">TRANSPOSE(F300*MMULT($C$5:$E$7,TRANSPOSE(C300:E300)/MMULT(MMULT(C300:E300,$C$5:$E$7),TRANSPOSE(C300:E300))))</f>
        <v>6.3779834949035594E-3</v>
      </c>
      <c r="J300" s="180">
        <v>3.2195416096933917E-2</v>
      </c>
      <c r="K300" s="200">
        <v>1.7694278238016593E-2</v>
      </c>
      <c r="L300" s="208">
        <f t="shared" si="24"/>
        <v>-18406.860366291672</v>
      </c>
      <c r="M300" s="89">
        <f t="shared" si="25"/>
        <v>222753.64489146639</v>
      </c>
      <c r="N300" s="209">
        <f t="shared" si="26"/>
        <v>131291.54452608313</v>
      </c>
      <c r="O300" s="214">
        <f t="shared" si="27"/>
        <v>-5.4841353841565049E-2</v>
      </c>
      <c r="P300" s="12">
        <f t="shared" si="28"/>
        <v>0.66367165371463888</v>
      </c>
      <c r="Q300" s="63">
        <f t="shared" si="29"/>
        <v>0.39116970012692631</v>
      </c>
    </row>
    <row r="301" spans="2:17" x14ac:dyDescent="0.15">
      <c r="B301" s="182">
        <v>45317</v>
      </c>
      <c r="C301" s="187">
        <v>-2954700</v>
      </c>
      <c r="D301" s="42">
        <v>6948200</v>
      </c>
      <c r="E301" s="188">
        <v>7396799.9999999991</v>
      </c>
      <c r="F301" s="52">
        <v>335743.03960474662</v>
      </c>
      <c r="G301" s="52">
        <v>11390300</v>
      </c>
      <c r="I301" s="199" cm="1">
        <f t="array" ref="I301:K301">TRANSPOSE(F301*MMULT($C$5:$E$7,TRANSPOSE(C301:E301)/MMULT(MMULT(C301:E301,$C$5:$E$7),TRANSPOSE(C301:E301))))</f>
        <v>6.2301882996872197E-3</v>
      </c>
      <c r="J301" s="180">
        <v>3.223792579280995E-2</v>
      </c>
      <c r="K301" s="200">
        <v>1.759623363890201E-2</v>
      </c>
      <c r="L301" s="208">
        <f t="shared" si="24"/>
        <v>-18408.337369085828</v>
      </c>
      <c r="M301" s="89">
        <f t="shared" si="25"/>
        <v>223995.55599360209</v>
      </c>
      <c r="N301" s="209">
        <f t="shared" si="26"/>
        <v>130155.82098023038</v>
      </c>
      <c r="O301" s="214">
        <f t="shared" si="27"/>
        <v>-5.4828649287136488E-2</v>
      </c>
      <c r="P301" s="12">
        <f t="shared" si="28"/>
        <v>0.66716366259536097</v>
      </c>
      <c r="Q301" s="63">
        <f t="shared" si="29"/>
        <v>0.38766498669177557</v>
      </c>
    </row>
    <row r="302" spans="2:17" x14ac:dyDescent="0.15">
      <c r="B302" s="182">
        <v>45320</v>
      </c>
      <c r="C302" s="187">
        <v>-2981700</v>
      </c>
      <c r="D302" s="42">
        <v>6949600</v>
      </c>
      <c r="E302" s="188">
        <v>7432800</v>
      </c>
      <c r="F302" s="52">
        <v>336254.12790079718</v>
      </c>
      <c r="G302" s="52">
        <v>11400700</v>
      </c>
      <c r="I302" s="199" cm="1">
        <f t="array" ref="I302:K302">TRANSPOSE(F302*MMULT($C$5:$E$7,TRANSPOSE(C302:E302)/MMULT(MMULT(C302:E302,$C$5:$E$7),TRANSPOSE(C302:E302))))</f>
        <v>6.202201803992044E-3</v>
      </c>
      <c r="J302" s="180">
        <v>3.2205198009163376E-2</v>
      </c>
      <c r="K302" s="200">
        <v>1.7615701880217209E-2</v>
      </c>
      <c r="L302" s="208">
        <f t="shared" si="24"/>
        <v>-18493.105118963078</v>
      </c>
      <c r="M302" s="89">
        <f t="shared" si="25"/>
        <v>223813.24408448179</v>
      </c>
      <c r="N302" s="209">
        <f t="shared" si="26"/>
        <v>130933.98893527847</v>
      </c>
      <c r="O302" s="214">
        <f t="shared" si="27"/>
        <v>-5.4997406974343452E-2</v>
      </c>
      <c r="P302" s="12">
        <f t="shared" si="28"/>
        <v>0.66560742460390532</v>
      </c>
      <c r="Q302" s="63">
        <f t="shared" si="29"/>
        <v>0.38938998237043815</v>
      </c>
    </row>
    <row r="303" spans="2:17" x14ac:dyDescent="0.15">
      <c r="B303" s="182">
        <v>45321</v>
      </c>
      <c r="C303" s="187">
        <v>-2970900</v>
      </c>
      <c r="D303" s="42">
        <v>6937000</v>
      </c>
      <c r="E303" s="188">
        <v>7407200</v>
      </c>
      <c r="F303" s="52">
        <v>335464.42789551959</v>
      </c>
      <c r="G303" s="52">
        <v>11373300</v>
      </c>
      <c r="I303" s="199" cm="1">
        <f t="array" ref="I303:K303">TRANSPOSE(F303*MMULT($C$5:$E$7,TRANSPOSE(C303:E303)/MMULT(MMULT(C303:E303,$C$5:$E$7),TRANSPOSE(C303:E303))))</f>
        <v>6.2044179592107224E-3</v>
      </c>
      <c r="J303" s="180">
        <v>3.2216323070082785E-2</v>
      </c>
      <c r="K303" s="200">
        <v>1.7606180482959068E-2</v>
      </c>
      <c r="L303" s="208">
        <f t="shared" si="24"/>
        <v>-18432.705315019135</v>
      </c>
      <c r="M303" s="89">
        <f t="shared" si="25"/>
        <v>223484.63313716429</v>
      </c>
      <c r="N303" s="209">
        <f t="shared" si="26"/>
        <v>130412.50007337441</v>
      </c>
      <c r="O303" s="214">
        <f t="shared" si="27"/>
        <v>-5.4946825303218143E-2</v>
      </c>
      <c r="P303" s="12">
        <f t="shared" si="28"/>
        <v>0.6661947275279172</v>
      </c>
      <c r="Q303" s="63">
        <f t="shared" si="29"/>
        <v>0.3887520977753009</v>
      </c>
    </row>
    <row r="304" spans="2:17" x14ac:dyDescent="0.15">
      <c r="B304" s="182">
        <v>45322</v>
      </c>
      <c r="C304" s="187">
        <v>-2956800</v>
      </c>
      <c r="D304" s="42">
        <v>6937000</v>
      </c>
      <c r="E304" s="188">
        <v>7152000</v>
      </c>
      <c r="F304" s="52">
        <v>331092.57583915791</v>
      </c>
      <c r="G304" s="52">
        <v>11132200</v>
      </c>
      <c r="I304" s="199" cm="1">
        <f t="array" ref="I304:K304">TRANSPOSE(F304*MMULT($C$5:$E$7,TRANSPOSE(C304:E304)/MMULT(MMULT(C304:E304,$C$5:$E$7),TRANSPOSE(C304:E304))))</f>
        <v>6.0530638019528748E-3</v>
      </c>
      <c r="J304" s="180">
        <v>3.2439900624071087E-2</v>
      </c>
      <c r="K304" s="200">
        <v>1.7331471512806347E-2</v>
      </c>
      <c r="L304" s="208">
        <f t="shared" si="24"/>
        <v>-17897.699049614261</v>
      </c>
      <c r="M304" s="89">
        <f t="shared" si="25"/>
        <v>225035.59062918113</v>
      </c>
      <c r="N304" s="209">
        <f t="shared" si="26"/>
        <v>123954.684259591</v>
      </c>
      <c r="O304" s="214">
        <f t="shared" si="27"/>
        <v>-5.4056479533714515E-2</v>
      </c>
      <c r="P304" s="12">
        <f t="shared" si="28"/>
        <v>0.67967573739406828</v>
      </c>
      <c r="Q304" s="63">
        <f t="shared" si="29"/>
        <v>0.37438074213964612</v>
      </c>
    </row>
    <row r="305" spans="2:17" x14ac:dyDescent="0.15">
      <c r="B305" s="182">
        <v>45323</v>
      </c>
      <c r="C305" s="187">
        <v>-2950500</v>
      </c>
      <c r="D305" s="42">
        <v>6843200</v>
      </c>
      <c r="E305" s="188">
        <v>7243200.0000000009</v>
      </c>
      <c r="F305" s="52">
        <v>329685.24016479735</v>
      </c>
      <c r="G305" s="52">
        <v>11135900</v>
      </c>
      <c r="I305" s="199" cm="1">
        <f t="array" ref="I305:K305">TRANSPOSE(F305*MMULT($C$5:$E$7,TRANSPOSE(C305:E305)/MMULT(MMULT(C305:E305,$C$5:$E$7),TRANSPOSE(C305:E305))))</f>
        <v>6.119898653175076E-3</v>
      </c>
      <c r="J305" s="180">
        <v>3.2270524574880111E-2</v>
      </c>
      <c r="K305" s="200">
        <v>1.752103315802005E-2</v>
      </c>
      <c r="L305" s="208">
        <f t="shared" si="24"/>
        <v>-18056.760976193062</v>
      </c>
      <c r="M305" s="89">
        <f t="shared" si="25"/>
        <v>220833.65377081957</v>
      </c>
      <c r="N305" s="209">
        <f t="shared" si="26"/>
        <v>126908.34737017084</v>
      </c>
      <c r="O305" s="214">
        <f t="shared" si="27"/>
        <v>-5.4769697809847841E-2</v>
      </c>
      <c r="P305" s="12">
        <f t="shared" si="28"/>
        <v>0.66983178761788997</v>
      </c>
      <c r="Q305" s="63">
        <f t="shared" si="29"/>
        <v>0.38493791019195794</v>
      </c>
    </row>
    <row r="306" spans="2:17" x14ac:dyDescent="0.15">
      <c r="B306" s="182">
        <v>45324</v>
      </c>
      <c r="C306" s="187">
        <v>-2957100</v>
      </c>
      <c r="D306" s="42">
        <v>6893600</v>
      </c>
      <c r="E306" s="188">
        <v>7184000</v>
      </c>
      <c r="F306" s="52">
        <v>330240.15406927589</v>
      </c>
      <c r="G306" s="52">
        <v>11120500</v>
      </c>
      <c r="I306" s="199" cm="1">
        <f t="array" ref="I306:K306">TRANSPOSE(F306*MMULT($C$5:$E$7,TRANSPOSE(C306:E306)/MMULT(MMULT(C306:E306,$C$5:$E$7),TRANSPOSE(C306:E306))))</f>
        <v>6.0702968043151563E-3</v>
      </c>
      <c r="J306" s="180">
        <v>3.2370667035149452E-2</v>
      </c>
      <c r="K306" s="200">
        <v>1.740537283906041E-2</v>
      </c>
      <c r="L306" s="208">
        <f t="shared" si="24"/>
        <v>-17950.474680040348</v>
      </c>
      <c r="M306" s="89">
        <f t="shared" si="25"/>
        <v>223150.43027350627</v>
      </c>
      <c r="N306" s="209">
        <f t="shared" si="26"/>
        <v>125040.19847580999</v>
      </c>
      <c r="O306" s="214">
        <f t="shared" si="27"/>
        <v>-5.4355820934709233E-2</v>
      </c>
      <c r="P306" s="12">
        <f t="shared" si="28"/>
        <v>0.67572167564667207</v>
      </c>
      <c r="Q306" s="63">
        <f t="shared" si="29"/>
        <v>0.37863414528803718</v>
      </c>
    </row>
    <row r="307" spans="2:17" x14ac:dyDescent="0.15">
      <c r="B307" s="182">
        <v>45327</v>
      </c>
      <c r="C307" s="187">
        <v>-3001800</v>
      </c>
      <c r="D307" s="42">
        <v>7003500</v>
      </c>
      <c r="E307" s="188">
        <v>7228800</v>
      </c>
      <c r="F307" s="52">
        <v>334308.71386879601</v>
      </c>
      <c r="G307" s="52">
        <v>11230500</v>
      </c>
      <c r="I307" s="199" cm="1">
        <f t="array" ref="I307:K307">TRANSPOSE(F307*MMULT($C$5:$E$7,TRANSPOSE(C307:E307)/MMULT(MMULT(C307:E307,$C$5:$E$7),TRANSPOSE(C307:E307))))</f>
        <v>6.0259490404919484E-3</v>
      </c>
      <c r="J307" s="180">
        <v>3.2430895075949359E-2</v>
      </c>
      <c r="K307" s="200">
        <v>1.7328966638187997E-2</v>
      </c>
      <c r="L307" s="208">
        <f t="shared" si="24"/>
        <v>-18088.693829748732</v>
      </c>
      <c r="M307" s="89">
        <f t="shared" si="25"/>
        <v>227129.77366441133</v>
      </c>
      <c r="N307" s="209">
        <f t="shared" si="26"/>
        <v>125267.63403413339</v>
      </c>
      <c r="O307" s="214">
        <f t="shared" si="27"/>
        <v>-5.4107754537465885E-2</v>
      </c>
      <c r="P307" s="12">
        <f t="shared" si="28"/>
        <v>0.67940129659184267</v>
      </c>
      <c r="Q307" s="63">
        <f t="shared" si="29"/>
        <v>0.37470645794562318</v>
      </c>
    </row>
    <row r="308" spans="2:17" x14ac:dyDescent="0.15">
      <c r="B308" s="182">
        <v>45328</v>
      </c>
      <c r="C308" s="187">
        <v>-2981700</v>
      </c>
      <c r="D308" s="42">
        <v>7154000</v>
      </c>
      <c r="E308" s="188">
        <v>7207200</v>
      </c>
      <c r="F308" s="52">
        <v>338950.29771865113</v>
      </c>
      <c r="G308" s="52">
        <v>11379500</v>
      </c>
      <c r="I308" s="199" cm="1">
        <f t="array" ref="I308:K308">TRANSPOSE(F308*MMULT($C$5:$E$7,TRANSPOSE(C308:E308)/MMULT(MMULT(C308:E308,$C$5:$E$7),TRANSPOSE(C308:E308))))</f>
        <v>6.0671886056568513E-3</v>
      </c>
      <c r="J308" s="180">
        <v>3.2589247556439938E-2</v>
      </c>
      <c r="K308" s="200">
        <v>1.7190775469720119E-2</v>
      </c>
      <c r="L308" s="208">
        <f t="shared" si="24"/>
        <v>-18090.536265487033</v>
      </c>
      <c r="M308" s="89">
        <f t="shared" si="25"/>
        <v>233143.47701877131</v>
      </c>
      <c r="N308" s="209">
        <f t="shared" si="26"/>
        <v>123897.35696536684</v>
      </c>
      <c r="O308" s="214">
        <f t="shared" si="27"/>
        <v>-5.337223890124225E-2</v>
      </c>
      <c r="P308" s="12">
        <f t="shared" si="28"/>
        <v>0.68783971746882555</v>
      </c>
      <c r="Q308" s="63">
        <f t="shared" si="29"/>
        <v>0.3655325214324166</v>
      </c>
    </row>
    <row r="309" spans="2:17" x14ac:dyDescent="0.15">
      <c r="B309" s="182">
        <v>45329</v>
      </c>
      <c r="C309" s="187">
        <v>-2958900</v>
      </c>
      <c r="D309" s="42">
        <v>7171500</v>
      </c>
      <c r="E309" s="188">
        <v>7258400</v>
      </c>
      <c r="F309" s="52">
        <v>340541.32172270975</v>
      </c>
      <c r="G309" s="52">
        <v>11471000</v>
      </c>
      <c r="I309" s="199" cm="1">
        <f t="array" ref="I309:K309">TRANSPOSE(F309*MMULT($C$5:$E$7,TRANSPOSE(C309:E309)/MMULT(MMULT(C309:E309,$C$5:$E$7),TRANSPOSE(C309:E309))))</f>
        <v>6.1489058019580187E-3</v>
      </c>
      <c r="J309" s="180">
        <v>3.2564148411801552E-2</v>
      </c>
      <c r="K309" s="200">
        <v>1.7249191111662135E-2</v>
      </c>
      <c r="L309" s="208">
        <f t="shared" si="24"/>
        <v>-18193.997377413583</v>
      </c>
      <c r="M309" s="89">
        <f t="shared" si="25"/>
        <v>233533.79033523484</v>
      </c>
      <c r="N309" s="209">
        <f t="shared" si="26"/>
        <v>125201.52876488844</v>
      </c>
      <c r="O309" s="214">
        <f t="shared" si="27"/>
        <v>-5.3426695137538359E-2</v>
      </c>
      <c r="P309" s="12">
        <f t="shared" si="28"/>
        <v>0.68577225563655031</v>
      </c>
      <c r="Q309" s="63">
        <f t="shared" si="29"/>
        <v>0.36765443950098786</v>
      </c>
    </row>
    <row r="310" spans="2:17" x14ac:dyDescent="0.15">
      <c r="B310" s="182">
        <v>45330</v>
      </c>
      <c r="C310" s="187">
        <v>-2950200</v>
      </c>
      <c r="D310" s="42">
        <v>7014000</v>
      </c>
      <c r="E310" s="188">
        <v>7037600</v>
      </c>
      <c r="F310" s="52">
        <v>331665.09888638149</v>
      </c>
      <c r="G310" s="52">
        <v>11101400</v>
      </c>
      <c r="I310" s="199" cm="1">
        <f t="array" ref="I310:K310">TRANSPOSE(F310*MMULT($C$5:$E$7,TRANSPOSE(C310:E310)/MMULT(MMULT(C310:E310,$C$5:$E$7),TRANSPOSE(C310:E310))))</f>
        <v>5.9932546043843472E-3</v>
      </c>
      <c r="J310" s="180">
        <v>3.2610677696220988E-2</v>
      </c>
      <c r="K310" s="200">
        <v>1.7138670180024747E-2</v>
      </c>
      <c r="L310" s="208">
        <f t="shared" si="24"/>
        <v>-17681.299733854699</v>
      </c>
      <c r="M310" s="89">
        <f t="shared" si="25"/>
        <v>228731.29336129403</v>
      </c>
      <c r="N310" s="209">
        <f t="shared" si="26"/>
        <v>120615.10525894216</v>
      </c>
      <c r="O310" s="214">
        <f t="shared" si="27"/>
        <v>-5.3310703457260009E-2</v>
      </c>
      <c r="P310" s="12">
        <f t="shared" si="28"/>
        <v>0.68964535047340181</v>
      </c>
      <c r="Q310" s="63">
        <f t="shared" si="29"/>
        <v>0.36366535298385821</v>
      </c>
    </row>
    <row r="311" spans="2:17" x14ac:dyDescent="0.15">
      <c r="B311" s="182">
        <v>45331</v>
      </c>
      <c r="C311" s="187">
        <v>-2862300</v>
      </c>
      <c r="D311" s="42">
        <v>6984600</v>
      </c>
      <c r="E311" s="188">
        <v>7064800</v>
      </c>
      <c r="F311" s="52">
        <v>331709.95097882266</v>
      </c>
      <c r="G311" s="52">
        <v>11187100</v>
      </c>
      <c r="I311" s="199" cm="1">
        <f t="array" ref="I311:K311">TRANSPOSE(F311*MMULT($C$5:$E$7,TRANSPOSE(C311:E311)/MMULT(MMULT(C311:E311,$C$5:$E$7),TRANSPOSE(C311:E311))))</f>
        <v>6.1845218682869928E-3</v>
      </c>
      <c r="J311" s="180">
        <v>3.2569966309766309E-2</v>
      </c>
      <c r="K311" s="200">
        <v>1.7257915473223129E-2</v>
      </c>
      <c r="L311" s="208">
        <f t="shared" si="24"/>
        <v>-17701.956943597859</v>
      </c>
      <c r="M311" s="89">
        <f t="shared" si="25"/>
        <v>227488.18668719375</v>
      </c>
      <c r="N311" s="209">
        <f t="shared" si="26"/>
        <v>121923.72123522677</v>
      </c>
      <c r="O311" s="214">
        <f t="shared" si="27"/>
        <v>-5.3365769978748707E-2</v>
      </c>
      <c r="P311" s="12">
        <f t="shared" si="28"/>
        <v>0.68580452897452349</v>
      </c>
      <c r="Q311" s="63">
        <f t="shared" si="29"/>
        <v>0.36756124100422521</v>
      </c>
    </row>
    <row r="312" spans="2:17" x14ac:dyDescent="0.15">
      <c r="B312" s="182">
        <v>45334</v>
      </c>
      <c r="C312" s="187">
        <v>-2904000</v>
      </c>
      <c r="D312" s="42">
        <v>7031500</v>
      </c>
      <c r="E312" s="188">
        <v>7014400.0000000009</v>
      </c>
      <c r="F312" s="52">
        <v>332117.30576430244</v>
      </c>
      <c r="G312" s="52">
        <v>11141900</v>
      </c>
      <c r="I312" s="199" cm="1">
        <f t="array" ref="I312:K312">TRANSPOSE(F312*MMULT($C$5:$E$7,TRANSPOSE(C312:E312)/MMULT(MMULT(C312:E312,$C$5:$E$7),TRANSPOSE(C312:E312))))</f>
        <v>6.0706723710415482E-3</v>
      </c>
      <c r="J312" s="180">
        <v>3.2651625081826688E-2</v>
      </c>
      <c r="K312" s="200">
        <v>1.7129994948526277E-2</v>
      </c>
      <c r="L312" s="208">
        <f t="shared" si="24"/>
        <v>-17629.232565504655</v>
      </c>
      <c r="M312" s="89">
        <f t="shared" si="25"/>
        <v>229589.90176286435</v>
      </c>
      <c r="N312" s="209">
        <f t="shared" si="26"/>
        <v>120156.63656694273</v>
      </c>
      <c r="O312" s="214">
        <f t="shared" si="27"/>
        <v>-5.3081342825344366E-2</v>
      </c>
      <c r="P312" s="12">
        <f t="shared" si="28"/>
        <v>0.69129159419894881</v>
      </c>
      <c r="Q312" s="63">
        <f t="shared" si="29"/>
        <v>0.36178974862639557</v>
      </c>
    </row>
    <row r="313" spans="2:17" x14ac:dyDescent="0.15">
      <c r="B313" s="182">
        <v>45335</v>
      </c>
      <c r="C313" s="187">
        <v>-2892000</v>
      </c>
      <c r="D313" s="42">
        <v>7136500</v>
      </c>
      <c r="E313" s="188">
        <v>7041600</v>
      </c>
      <c r="F313" s="52">
        <v>336087.92389749549</v>
      </c>
      <c r="G313" s="52">
        <v>11286100</v>
      </c>
      <c r="I313" s="199" cm="1">
        <f t="array" ref="I313:K313">TRANSPOSE(F313*MMULT($C$5:$E$7,TRANSPOSE(C313:E313)/MMULT(MMULT(C313:E313,$C$5:$E$7),TRANSPOSE(C313:E313))))</f>
        <v>6.1247435858177938E-3</v>
      </c>
      <c r="J313" s="180">
        <v>3.2722921596342242E-2</v>
      </c>
      <c r="K313" s="200">
        <v>1.7080429501162259E-2</v>
      </c>
      <c r="L313" s="208">
        <f t="shared" si="24"/>
        <v>-17712.758450185058</v>
      </c>
      <c r="M313" s="89">
        <f t="shared" si="25"/>
        <v>233527.12997229642</v>
      </c>
      <c r="N313" s="209">
        <f t="shared" si="26"/>
        <v>120273.55237538416</v>
      </c>
      <c r="O313" s="214">
        <f t="shared" si="27"/>
        <v>-5.2702751841769022E-2</v>
      </c>
      <c r="P313" s="12">
        <f t="shared" si="28"/>
        <v>0.69483939578715892</v>
      </c>
      <c r="Q313" s="63">
        <f t="shared" si="29"/>
        <v>0.35786335605461017</v>
      </c>
    </row>
    <row r="314" spans="2:17" x14ac:dyDescent="0.15">
      <c r="B314" s="182">
        <v>45336</v>
      </c>
      <c r="C314" s="187">
        <v>-2904900</v>
      </c>
      <c r="D314" s="42">
        <v>7175000</v>
      </c>
      <c r="E314" s="188">
        <v>7024000</v>
      </c>
      <c r="F314" s="52">
        <v>336969.79915128247</v>
      </c>
      <c r="G314" s="52">
        <v>11294100</v>
      </c>
      <c r="I314" s="199" cm="1">
        <f t="array" ref="I314:K314">TRANSPOSE(F314*MMULT($C$5:$E$7,TRANSPOSE(C314:E314)/MMULT(MMULT(C314:E314,$C$5:$E$7),TRANSPOSE(C314:E314))))</f>
        <v>6.0909779073066639E-3</v>
      </c>
      <c r="J314" s="180">
        <v>3.2769904392198297E-2</v>
      </c>
      <c r="K314" s="200">
        <v>1.7018709689663278E-2</v>
      </c>
      <c r="L314" s="208">
        <f t="shared" si="24"/>
        <v>-17693.681722935129</v>
      </c>
      <c r="M314" s="89">
        <f t="shared" si="25"/>
        <v>235124.06401402279</v>
      </c>
      <c r="N314" s="209">
        <f t="shared" si="26"/>
        <v>119539.41686019486</v>
      </c>
      <c r="O314" s="214">
        <f t="shared" si="27"/>
        <v>-5.2508212212191624E-2</v>
      </c>
      <c r="P314" s="12">
        <f t="shared" si="28"/>
        <v>0.69776005032564925</v>
      </c>
      <c r="Q314" s="63">
        <f t="shared" si="29"/>
        <v>0.35474816188654251</v>
      </c>
    </row>
    <row r="315" spans="2:17" x14ac:dyDescent="0.15">
      <c r="B315" s="182">
        <v>45337</v>
      </c>
      <c r="C315" s="187">
        <v>-2943300</v>
      </c>
      <c r="D315" s="42">
        <v>7252000</v>
      </c>
      <c r="E315" s="188">
        <v>7036799.9999999991</v>
      </c>
      <c r="F315" s="52">
        <v>339479.62844408036</v>
      </c>
      <c r="G315" s="52">
        <v>11345500</v>
      </c>
      <c r="I315" s="199" cm="1">
        <f t="array" ref="I315:K315">TRANSPOSE(F315*MMULT($C$5:$E$7,TRANSPOSE(C315:E315)/MMULT(MMULT(C315:E315,$C$5:$E$7),TRANSPOSE(C315:E315))))</f>
        <v>6.0330828236271712E-3</v>
      </c>
      <c r="J315" s="180">
        <v>3.282106177999676E-2</v>
      </c>
      <c r="K315" s="200">
        <v>1.694214146917998E-2</v>
      </c>
      <c r="L315" s="208">
        <f t="shared" si="24"/>
        <v>-17757.172674781854</v>
      </c>
      <c r="M315" s="89">
        <f t="shared" si="25"/>
        <v>238018.34002853651</v>
      </c>
      <c r="N315" s="209">
        <f t="shared" si="26"/>
        <v>119218.46109032567</v>
      </c>
      <c r="O315" s="214">
        <f t="shared" si="27"/>
        <v>-5.230703461108225E-2</v>
      </c>
      <c r="P315" s="12">
        <f t="shared" si="28"/>
        <v>0.70112701937207189</v>
      </c>
      <c r="Q315" s="63">
        <f t="shared" si="29"/>
        <v>0.35118001523901021</v>
      </c>
    </row>
    <row r="316" spans="2:17" x14ac:dyDescent="0.15">
      <c r="B316" s="182">
        <v>45338</v>
      </c>
      <c r="C316" s="187">
        <v>-2914500</v>
      </c>
      <c r="D316" s="42">
        <v>7066500</v>
      </c>
      <c r="E316" s="188">
        <v>7075200</v>
      </c>
      <c r="F316" s="52">
        <v>334238.3467217508</v>
      </c>
      <c r="G316" s="52">
        <v>11227200</v>
      </c>
      <c r="I316" s="199" cm="1">
        <f t="array" ref="I316:K316">TRANSPOSE(F316*MMULT($C$5:$E$7,TRANSPOSE(C316:E316)/MMULT(MMULT(C316:E316,$C$5:$E$7),TRANSPOSE(C316:E316))))</f>
        <v>6.0968542726001166E-3</v>
      </c>
      <c r="J316" s="180">
        <v>3.2629972899015758E-2</v>
      </c>
      <c r="K316" s="200">
        <v>1.7162472440121691E-2</v>
      </c>
      <c r="L316" s="208">
        <f t="shared" si="24"/>
        <v>-17769.281777493041</v>
      </c>
      <c r="M316" s="89">
        <f t="shared" si="25"/>
        <v>230579.70349089484</v>
      </c>
      <c r="N316" s="209">
        <f t="shared" si="26"/>
        <v>121427.92500834899</v>
      </c>
      <c r="O316" s="214">
        <f t="shared" si="27"/>
        <v>-5.3163504283025138E-2</v>
      </c>
      <c r="P316" s="12">
        <f t="shared" si="28"/>
        <v>0.68986609631255003</v>
      </c>
      <c r="Q316" s="63">
        <f t="shared" si="29"/>
        <v>0.36329740797047505</v>
      </c>
    </row>
    <row r="317" spans="2:17" x14ac:dyDescent="0.15">
      <c r="B317" s="182">
        <v>45342</v>
      </c>
      <c r="C317" s="187">
        <v>-2988000</v>
      </c>
      <c r="D317" s="42">
        <v>7192500</v>
      </c>
      <c r="E317" s="188">
        <v>7261600</v>
      </c>
      <c r="F317" s="52">
        <v>341102.27263435815</v>
      </c>
      <c r="G317" s="52">
        <v>11466100</v>
      </c>
      <c r="I317" s="199" cm="1">
        <f t="array" ref="I317:K317">TRANSPOSE(F317*MMULT($C$5:$E$7,TRANSPOSE(C317:E317)/MMULT(MMULT(C317:E317,$C$5:$E$7),TRANSPOSE(C317:E317))))</f>
        <v>6.0969103665224119E-3</v>
      </c>
      <c r="J317" s="180">
        <v>3.2577200856272942E-2</v>
      </c>
      <c r="K317" s="200">
        <v>1.721498342662553E-2</v>
      </c>
      <c r="L317" s="208">
        <f t="shared" si="24"/>
        <v>-18217.568175168966</v>
      </c>
      <c r="M317" s="89">
        <f t="shared" si="25"/>
        <v>234311.51715874314</v>
      </c>
      <c r="N317" s="209">
        <f t="shared" si="26"/>
        <v>125008.32365078395</v>
      </c>
      <c r="O317" s="214">
        <f t="shared" si="27"/>
        <v>-5.3407935498269582E-2</v>
      </c>
      <c r="P317" s="12">
        <f t="shared" si="28"/>
        <v>0.68692452662111547</v>
      </c>
      <c r="Q317" s="63">
        <f t="shared" si="29"/>
        <v>0.36648340887715403</v>
      </c>
    </row>
    <row r="318" spans="2:17" x14ac:dyDescent="0.15">
      <c r="B318" s="182">
        <v>45343</v>
      </c>
      <c r="C318" s="187">
        <v>-2973600</v>
      </c>
      <c r="D318" s="42">
        <v>7133000</v>
      </c>
      <c r="E318" s="188">
        <v>7203200.0000000009</v>
      </c>
      <c r="F318" s="52">
        <v>338246.46313959156</v>
      </c>
      <c r="G318" s="52">
        <v>11362600</v>
      </c>
      <c r="I318" s="199" cm="1">
        <f t="array" ref="I318:K318">TRANSPOSE(F318*MMULT($C$5:$E$7,TRANSPOSE(C318:E318)/MMULT(MMULT(C318:E318,$C$5:$E$7),TRANSPOSE(C318:E318))))</f>
        <v>6.0779266493875246E-3</v>
      </c>
      <c r="J318" s="180">
        <v>3.2574683387446582E-2</v>
      </c>
      <c r="K318" s="200">
        <v>1.7209652546306343E-2</v>
      </c>
      <c r="L318" s="208">
        <f t="shared" si="24"/>
        <v>-18073.322684618743</v>
      </c>
      <c r="M318" s="89">
        <f t="shared" si="25"/>
        <v>232355.21660265647</v>
      </c>
      <c r="N318" s="209">
        <f t="shared" si="26"/>
        <v>123964.56922155386</v>
      </c>
      <c r="O318" s="214">
        <f t="shared" si="27"/>
        <v>-5.343240699950802E-2</v>
      </c>
      <c r="P318" s="12">
        <f t="shared" si="28"/>
        <v>0.68694056530833658</v>
      </c>
      <c r="Q318" s="63">
        <f t="shared" si="29"/>
        <v>0.36649184169117149</v>
      </c>
    </row>
    <row r="319" spans="2:17" x14ac:dyDescent="0.15">
      <c r="B319" s="182">
        <v>45344</v>
      </c>
      <c r="C319" s="187">
        <v>-2827200</v>
      </c>
      <c r="D319" s="42">
        <v>7276500</v>
      </c>
      <c r="E319" s="188">
        <v>7245599.9999999991</v>
      </c>
      <c r="F319" s="52">
        <v>344572.49457319686</v>
      </c>
      <c r="G319" s="52">
        <v>11694900</v>
      </c>
      <c r="I319" s="199" cm="1">
        <f t="array" ref="I319:K319">TRANSPOSE(F319*MMULT($C$5:$E$7,TRANSPOSE(C319:E319)/MMULT(MMULT(C319:E319,$C$5:$E$7),TRANSPOSE(C319:E319))))</f>
        <v>6.4024276514124505E-3</v>
      </c>
      <c r="J319" s="180">
        <v>3.2678542039408724E-2</v>
      </c>
      <c r="K319" s="200">
        <v>1.7236395450965079E-2</v>
      </c>
      <c r="L319" s="208">
        <f t="shared" si="24"/>
        <v>-18100.943456073281</v>
      </c>
      <c r="M319" s="89">
        <f t="shared" si="25"/>
        <v>237785.41114975759</v>
      </c>
      <c r="N319" s="209">
        <f t="shared" si="26"/>
        <v>124888.02687951256</v>
      </c>
      <c r="O319" s="214">
        <f t="shared" si="27"/>
        <v>-5.2531597098294018E-2</v>
      </c>
      <c r="P319" s="12">
        <f t="shared" si="28"/>
        <v>0.69008819593766302</v>
      </c>
      <c r="Q319" s="63">
        <f t="shared" si="29"/>
        <v>0.36244340116063106</v>
      </c>
    </row>
    <row r="320" spans="2:17" x14ac:dyDescent="0.15">
      <c r="B320" s="182">
        <v>45345</v>
      </c>
      <c r="C320" s="187">
        <v>-2860500</v>
      </c>
      <c r="D320" s="42">
        <v>7455000</v>
      </c>
      <c r="E320" s="188">
        <v>7330400</v>
      </c>
      <c r="F320" s="52">
        <v>351657.73830827919</v>
      </c>
      <c r="G320" s="52">
        <v>11924900</v>
      </c>
      <c r="I320" s="199" cm="1">
        <f t="array" ref="I320:K320">TRANSPOSE(F320*MMULT($C$5:$E$7,TRANSPOSE(C320:E320)/MMULT(MMULT(C320:E320,$C$5:$E$7),TRANSPOSE(C320:E320))))</f>
        <v>6.4086787372798926E-3</v>
      </c>
      <c r="J320" s="180">
        <v>3.275703459906186E-2</v>
      </c>
      <c r="K320" s="200">
        <v>1.7159509835788251E-2</v>
      </c>
      <c r="L320" s="208">
        <f t="shared" si="24"/>
        <v>-18332.025527989132</v>
      </c>
      <c r="M320" s="89">
        <f t="shared" si="25"/>
        <v>244203.69293600618</v>
      </c>
      <c r="N320" s="209">
        <f t="shared" si="26"/>
        <v>125786.07090026219</v>
      </c>
      <c r="O320" s="214">
        <f t="shared" si="27"/>
        <v>-5.2130306064581584E-2</v>
      </c>
      <c r="P320" s="12">
        <f t="shared" si="28"/>
        <v>0.69443571499605705</v>
      </c>
      <c r="Q320" s="63">
        <f t="shared" si="29"/>
        <v>0.35769459106852469</v>
      </c>
    </row>
    <row r="321" spans="2:17" x14ac:dyDescent="0.15">
      <c r="B321" s="182">
        <v>45348</v>
      </c>
      <c r="C321" s="187">
        <v>-2828700</v>
      </c>
      <c r="D321" s="42">
        <v>7409500</v>
      </c>
      <c r="E321" s="188">
        <v>7308800</v>
      </c>
      <c r="F321" s="52">
        <v>350001.14850277698</v>
      </c>
      <c r="G321" s="52">
        <v>11889600</v>
      </c>
      <c r="I321" s="199" cm="1">
        <f t="array" ref="I321:K321">TRANSPOSE(F321*MMULT($C$5:$E$7,TRANSPOSE(C321:E321)/MMULT(MMULT(C321:E321,$C$5:$E$7),TRANSPOSE(C321:E321))))</f>
        <v>6.4508591505466721E-3</v>
      </c>
      <c r="J321" s="180">
        <v>3.2738981587385502E-2</v>
      </c>
      <c r="K321" s="200">
        <v>1.7194232939770623E-2</v>
      </c>
      <c r="L321" s="208">
        <f t="shared" si="24"/>
        <v>-18247.545279151371</v>
      </c>
      <c r="M321" s="89">
        <f t="shared" si="25"/>
        <v>242579.48407173288</v>
      </c>
      <c r="N321" s="209">
        <f t="shared" si="26"/>
        <v>125669.20971019553</v>
      </c>
      <c r="O321" s="214">
        <f t="shared" si="27"/>
        <v>-5.2135672574818971E-2</v>
      </c>
      <c r="P321" s="12">
        <f t="shared" si="28"/>
        <v>0.69308196590048676</v>
      </c>
      <c r="Q321" s="63">
        <f t="shared" si="29"/>
        <v>0.35905370667433234</v>
      </c>
    </row>
    <row r="322" spans="2:17" x14ac:dyDescent="0.15">
      <c r="B322" s="182">
        <v>45349</v>
      </c>
      <c r="C322" s="187">
        <v>-2810400</v>
      </c>
      <c r="D322" s="42">
        <v>7350000</v>
      </c>
      <c r="E322" s="188">
        <v>7252000</v>
      </c>
      <c r="F322" s="52">
        <v>347194.61223312444</v>
      </c>
      <c r="G322" s="52">
        <v>11791600</v>
      </c>
      <c r="I322" s="199" cm="1">
        <f t="array" ref="I322:K322">TRANSPOSE(F322*MMULT($C$5:$E$7,TRANSPOSE(C322:E322)/MMULT(MMULT(C322:E322,$C$5:$E$7),TRANSPOSE(C322:E322))))</f>
        <v>6.4437701686619418E-3</v>
      </c>
      <c r="J322" s="180">
        <v>3.2737114054438736E-2</v>
      </c>
      <c r="K322" s="200">
        <v>1.7193380531578487E-2</v>
      </c>
      <c r="L322" s="208">
        <f t="shared" si="24"/>
        <v>-18109.571682007521</v>
      </c>
      <c r="M322" s="89">
        <f t="shared" si="25"/>
        <v>240617.7883001247</v>
      </c>
      <c r="N322" s="209">
        <f t="shared" si="26"/>
        <v>124686.39561500719</v>
      </c>
      <c r="O322" s="214">
        <f t="shared" si="27"/>
        <v>-5.2159714016091402E-2</v>
      </c>
      <c r="P322" s="12">
        <f t="shared" si="28"/>
        <v>0.69303433815545923</v>
      </c>
      <c r="Q322" s="63">
        <f t="shared" si="29"/>
        <v>0.35912537586063198</v>
      </c>
    </row>
    <row r="323" spans="2:17" x14ac:dyDescent="0.15">
      <c r="B323" s="182">
        <v>45350</v>
      </c>
      <c r="C323" s="187">
        <v>-2761500</v>
      </c>
      <c r="D323" s="42">
        <v>7406000</v>
      </c>
      <c r="E323" s="188">
        <v>7200000</v>
      </c>
      <c r="F323" s="52">
        <v>348454.89665803168</v>
      </c>
      <c r="G323" s="52">
        <v>11844500</v>
      </c>
      <c r="I323" s="199" cm="1">
        <f t="array" ref="I323:K323">TRANSPOSE(F323*MMULT($C$5:$E$7,TRANSPOSE(C323:E323)/MMULT(MMULT(C323:E323,$C$5:$E$7),TRANSPOSE(C323:E323))))</f>
        <v>6.5051466592884874E-3</v>
      </c>
      <c r="J323" s="180">
        <v>3.2829975696159662E-2</v>
      </c>
      <c r="K323" s="200">
        <v>1.7122230437763661E-2</v>
      </c>
      <c r="L323" s="208">
        <f t="shared" si="24"/>
        <v>-17963.962499625159</v>
      </c>
      <c r="M323" s="89">
        <f t="shared" si="25"/>
        <v>243138.80000575844</v>
      </c>
      <c r="N323" s="209">
        <f t="shared" si="26"/>
        <v>123280.05915189836</v>
      </c>
      <c r="O323" s="214">
        <f t="shared" si="27"/>
        <v>-5.1553192886408819E-2</v>
      </c>
      <c r="P323" s="12">
        <f t="shared" si="28"/>
        <v>0.69776261529873451</v>
      </c>
      <c r="Q323" s="63">
        <f t="shared" si="29"/>
        <v>0.35379057758767424</v>
      </c>
    </row>
    <row r="324" spans="2:17" x14ac:dyDescent="0.15">
      <c r="B324" s="182">
        <v>45351</v>
      </c>
      <c r="C324" s="187">
        <v>-2752800</v>
      </c>
      <c r="D324" s="42">
        <v>7462000</v>
      </c>
      <c r="E324" s="188">
        <v>7159200</v>
      </c>
      <c r="F324" s="52">
        <v>349655.32851390954</v>
      </c>
      <c r="G324" s="52">
        <v>11868400</v>
      </c>
      <c r="I324" s="199" cm="1">
        <f t="array" ref="I324:K324">TRANSPOSE(F324*MMULT($C$5:$E$7,TRANSPOSE(C324:E324)/MMULT(MMULT(C324:E324,$C$5:$E$7),TRANSPOSE(C324:E324))))</f>
        <v>6.4979188111083299E-3</v>
      </c>
      <c r="J324" s="180">
        <v>3.2909643443309898E-2</v>
      </c>
      <c r="K324" s="200">
        <v>1.703696503005226E-2</v>
      </c>
      <c r="L324" s="208">
        <f t="shared" si="24"/>
        <v>-17887.470903219011</v>
      </c>
      <c r="M324" s="89">
        <f t="shared" si="25"/>
        <v>245571.75937397845</v>
      </c>
      <c r="N324" s="209">
        <f t="shared" si="26"/>
        <v>121971.04004315015</v>
      </c>
      <c r="O324" s="214">
        <f t="shared" si="27"/>
        <v>-5.115743832431667E-2</v>
      </c>
      <c r="P324" s="12">
        <f t="shared" si="28"/>
        <v>0.70232523101448874</v>
      </c>
      <c r="Q324" s="63">
        <f t="shared" si="29"/>
        <v>0.34883220730982811</v>
      </c>
    </row>
    <row r="325" spans="2:17" x14ac:dyDescent="0.15">
      <c r="B325" s="182">
        <v>45352</v>
      </c>
      <c r="C325" s="187">
        <v>-2776200</v>
      </c>
      <c r="D325" s="42">
        <v>7441000</v>
      </c>
      <c r="E325" s="188">
        <v>7211200</v>
      </c>
      <c r="F325" s="52">
        <v>349700.40227650118</v>
      </c>
      <c r="G325" s="52">
        <v>11876000</v>
      </c>
      <c r="I325" s="199" cm="1">
        <f t="array" ref="I325:K325">TRANSPOSE(F325*MMULT($C$5:$E$7,TRANSPOSE(C325:E325)/MMULT(MMULT(C325:E325,$C$5:$E$7),TRANSPOSE(C325:E325))))</f>
        <v>6.4870482916402827E-3</v>
      </c>
      <c r="J325" s="180">
        <v>3.2848602829325897E-2</v>
      </c>
      <c r="K325" s="200">
        <v>1.7096085546197442E-2</v>
      </c>
      <c r="L325" s="208">
        <f t="shared" si="24"/>
        <v>-18009.343467251754</v>
      </c>
      <c r="M325" s="89">
        <f t="shared" si="25"/>
        <v>244426.453653014</v>
      </c>
      <c r="N325" s="209">
        <f t="shared" si="26"/>
        <v>123283.29209073899</v>
      </c>
      <c r="O325" s="214">
        <f t="shared" si="27"/>
        <v>-5.1499350158059364E-2</v>
      </c>
      <c r="P325" s="12">
        <f t="shared" si="28"/>
        <v>0.69895960102370958</v>
      </c>
      <c r="Q325" s="63">
        <f t="shared" si="29"/>
        <v>0.35253974913434999</v>
      </c>
    </row>
    <row r="326" spans="2:17" x14ac:dyDescent="0.15">
      <c r="B326" s="182">
        <v>45355</v>
      </c>
      <c r="C326" s="187">
        <v>-2760600</v>
      </c>
      <c r="D326" s="42">
        <v>7465500</v>
      </c>
      <c r="E326" s="188">
        <v>7214400.0000000009</v>
      </c>
      <c r="F326" s="52">
        <v>350661.56832432467</v>
      </c>
      <c r="G326" s="52">
        <v>11919300</v>
      </c>
      <c r="I326" s="199" cm="1">
        <f t="array" ref="I326:K326">TRANSPOSE(F326*MMULT($C$5:$E$7,TRANSPOSE(C326:E326)/MMULT(MMULT(C326:E326,$C$5:$E$7),TRANSPOSE(C326:E326))))</f>
        <v>6.5198048071155564E-3</v>
      </c>
      <c r="J326" s="180">
        <v>3.2866871834571744E-2</v>
      </c>
      <c r="K326" s="200">
        <v>1.7089780133323972E-2</v>
      </c>
      <c r="L326" s="208">
        <f t="shared" si="24"/>
        <v>-17998.573150523203</v>
      </c>
      <c r="M326" s="89">
        <f t="shared" si="25"/>
        <v>245367.63168099534</v>
      </c>
      <c r="N326" s="209">
        <f t="shared" si="26"/>
        <v>123292.50979385249</v>
      </c>
      <c r="O326" s="214">
        <f t="shared" si="27"/>
        <v>-5.1327475766823803E-2</v>
      </c>
      <c r="P326" s="12">
        <f t="shared" si="28"/>
        <v>0.69972775418051048</v>
      </c>
      <c r="Q326" s="63">
        <f t="shared" si="29"/>
        <v>0.35159972158631314</v>
      </c>
    </row>
    <row r="327" spans="2:17" x14ac:dyDescent="0.15">
      <c r="B327" s="182">
        <v>45356</v>
      </c>
      <c r="C327" s="187">
        <v>-2757900</v>
      </c>
      <c r="D327" s="42">
        <v>7511000</v>
      </c>
      <c r="E327" s="188">
        <v>7243200.0000000009</v>
      </c>
      <c r="F327" s="52">
        <v>352667.08682507457</v>
      </c>
      <c r="G327" s="52">
        <v>11996300</v>
      </c>
      <c r="I327" s="199" cm="1">
        <f t="array" ref="I327:K327">TRANSPOSE(F327*MMULT($C$5:$E$7,TRANSPOSE(C327:E327)/MMULT(MMULT(C327:E327,$C$5:$E$7),TRANSPOSE(C327:E327))))</f>
        <v>6.5461899326776773E-3</v>
      </c>
      <c r="J327" s="180">
        <v>3.2880305549543035E-2</v>
      </c>
      <c r="K327" s="200">
        <v>1.7085935644161224E-2</v>
      </c>
      <c r="L327" s="208">
        <f t="shared" si="24"/>
        <v>-18053.737215331766</v>
      </c>
      <c r="M327" s="89">
        <f t="shared" si="25"/>
        <v>246963.97498261774</v>
      </c>
      <c r="N327" s="209">
        <f t="shared" si="26"/>
        <v>123756.8490577886</v>
      </c>
      <c r="O327" s="214">
        <f t="shared" si="27"/>
        <v>-5.1192010510145936E-2</v>
      </c>
      <c r="P327" s="12">
        <f t="shared" si="28"/>
        <v>0.70027508721026088</v>
      </c>
      <c r="Q327" s="63">
        <f t="shared" si="29"/>
        <v>0.35091692329988505</v>
      </c>
    </row>
    <row r="328" spans="2:17" x14ac:dyDescent="0.15">
      <c r="B328" s="182">
        <v>45357</v>
      </c>
      <c r="C328" s="187">
        <v>-2784900</v>
      </c>
      <c r="D328" s="42">
        <v>7567000</v>
      </c>
      <c r="E328" s="188">
        <v>7284800</v>
      </c>
      <c r="F328" s="52">
        <v>355042.58493383304</v>
      </c>
      <c r="G328" s="52">
        <v>12066900</v>
      </c>
      <c r="I328" s="199" cm="1">
        <f t="array" ref="I328:K328">TRANSPOSE(F328*MMULT($C$5:$E$7,TRANSPOSE(C328:E328)/MMULT(MMULT(C328:E328,$C$5:$E$7),TRANSPOSE(C328:E328))))</f>
        <v>6.5263001793599484E-3</v>
      </c>
      <c r="J328" s="180">
        <v>3.2889966325962743E-2</v>
      </c>
      <c r="K328" s="200">
        <v>1.7068320765809979E-2</v>
      </c>
      <c r="L328" s="208">
        <f t="shared" si="24"/>
        <v>-18175.093369499522</v>
      </c>
      <c r="M328" s="89">
        <f t="shared" si="25"/>
        <v>248878.37518856008</v>
      </c>
      <c r="N328" s="209">
        <f t="shared" si="26"/>
        <v>124339.30311477254</v>
      </c>
      <c r="O328" s="214">
        <f t="shared" si="27"/>
        <v>-5.1191305327181233E-2</v>
      </c>
      <c r="P328" s="12">
        <f t="shared" si="28"/>
        <v>0.70098175754027336</v>
      </c>
      <c r="Q328" s="63">
        <f t="shared" si="29"/>
        <v>0.35020954778690799</v>
      </c>
    </row>
    <row r="329" spans="2:17" x14ac:dyDescent="0.15">
      <c r="B329" s="182">
        <v>45358</v>
      </c>
      <c r="C329" s="187">
        <v>-2799300</v>
      </c>
      <c r="D329" s="42">
        <v>7630000</v>
      </c>
      <c r="E329" s="188">
        <v>7022400</v>
      </c>
      <c r="F329" s="52">
        <v>352597.22889991017</v>
      </c>
      <c r="G329" s="52">
        <v>11853100</v>
      </c>
      <c r="I329" s="199" cm="1">
        <f t="array" ref="I329:K329">TRANSPOSE(F329*MMULT($C$5:$E$7,TRANSPOSE(C329:E329)/MMULT(MMULT(C329:E329,$C$5:$E$7),TRANSPOSE(C329:E329))))</f>
        <v>6.3310497677641336E-3</v>
      </c>
      <c r="J329" s="180">
        <v>3.3147874623607722E-2</v>
      </c>
      <c r="K329" s="200">
        <v>1.6718138120398351E-2</v>
      </c>
      <c r="L329" s="208">
        <f t="shared" si="24"/>
        <v>-17722.507614902141</v>
      </c>
      <c r="M329" s="89">
        <f t="shared" si="25"/>
        <v>252918.28337812691</v>
      </c>
      <c r="N329" s="209">
        <f t="shared" si="26"/>
        <v>117401.45313668538</v>
      </c>
      <c r="O329" s="214">
        <f t="shared" si="27"/>
        <v>-5.0262753539486636E-2</v>
      </c>
      <c r="P329" s="12">
        <f t="shared" si="28"/>
        <v>0.71730082555447827</v>
      </c>
      <c r="Q329" s="63">
        <f t="shared" si="29"/>
        <v>0.33296192798500829</v>
      </c>
    </row>
    <row r="330" spans="2:17" x14ac:dyDescent="0.15">
      <c r="B330" s="182">
        <v>45359</v>
      </c>
      <c r="C330" s="187">
        <v>-2814300</v>
      </c>
      <c r="D330" s="42">
        <v>7630000</v>
      </c>
      <c r="E330" s="188">
        <v>7048800</v>
      </c>
      <c r="F330" s="52">
        <v>352943.95989076438</v>
      </c>
      <c r="G330" s="52">
        <v>11864500</v>
      </c>
      <c r="I330" s="199" cm="1">
        <f t="array" ref="I330:K330">TRANSPOSE(F330*MMULT($C$5:$E$7,TRANSPOSE(C330:E330)/MMULT(MMULT(C330:E330,$C$5:$E$7),TRANSPOSE(C330:E330))))</f>
        <v>6.3206997098733172E-3</v>
      </c>
      <c r="J330" s="180">
        <v>3.3125897761733532E-2</v>
      </c>
      <c r="K330" s="200">
        <v>1.6737842634524179E-2</v>
      </c>
      <c r="L330" s="208">
        <f t="shared" si="24"/>
        <v>-17788.345193496476</v>
      </c>
      <c r="M330" s="89">
        <f t="shared" si="25"/>
        <v>252750.59992202686</v>
      </c>
      <c r="N330" s="209">
        <f t="shared" si="26"/>
        <v>117981.70516223404</v>
      </c>
      <c r="O330" s="214">
        <f t="shared" si="27"/>
        <v>-5.039991390985113E-2</v>
      </c>
      <c r="P330" s="12">
        <f t="shared" si="28"/>
        <v>0.71612105219268463</v>
      </c>
      <c r="Q330" s="63">
        <f t="shared" si="29"/>
        <v>0.33427886171716664</v>
      </c>
    </row>
    <row r="331" spans="2:17" x14ac:dyDescent="0.15">
      <c r="B331" s="182">
        <v>45362</v>
      </c>
      <c r="C331" s="187">
        <v>-2819700</v>
      </c>
      <c r="D331" s="42">
        <v>7689500</v>
      </c>
      <c r="E331" s="188">
        <v>7104000</v>
      </c>
      <c r="F331" s="52">
        <v>355805.00357696653</v>
      </c>
      <c r="G331" s="52">
        <v>11973800</v>
      </c>
      <c r="I331" s="199" cm="1">
        <f t="array" ref="I331:K331">TRANSPOSE(F331*MMULT($C$5:$E$7,TRANSPOSE(C331:E331)/MMULT(MMULT(C331:E331,$C$5:$E$7),TRANSPOSE(C331:E331))))</f>
        <v>6.3514369708384758E-3</v>
      </c>
      <c r="J331" s="180">
        <v>3.3126860227970359E-2</v>
      </c>
      <c r="K331" s="200">
        <v>1.6749036976444497E-2</v>
      </c>
      <c r="L331" s="208">
        <f t="shared" si="24"/>
        <v>-17909.146826673252</v>
      </c>
      <c r="M331" s="89">
        <f t="shared" si="25"/>
        <v>254728.99172297807</v>
      </c>
      <c r="N331" s="209">
        <f t="shared" si="26"/>
        <v>118985.1586806617</v>
      </c>
      <c r="O331" s="214">
        <f t="shared" si="27"/>
        <v>-5.0334162382849136E-2</v>
      </c>
      <c r="P331" s="12">
        <f t="shared" si="28"/>
        <v>0.71592301727672569</v>
      </c>
      <c r="Q331" s="63">
        <f t="shared" si="29"/>
        <v>0.33441114510612335</v>
      </c>
    </row>
    <row r="332" spans="2:17" x14ac:dyDescent="0.15">
      <c r="B332" s="182">
        <v>45363</v>
      </c>
      <c r="C332" s="187">
        <v>-2828100</v>
      </c>
      <c r="D332" s="42">
        <v>7735000</v>
      </c>
      <c r="E332" s="188">
        <v>7007200</v>
      </c>
      <c r="F332" s="52">
        <v>355647.66130408127</v>
      </c>
      <c r="G332" s="52">
        <v>11914100</v>
      </c>
      <c r="I332" s="199" cm="1">
        <f t="array" ref="I332:K332">TRANSPOSE(F332*MMULT($C$5:$E$7,TRANSPOSE(C332:E332)/MMULT(MMULT(C332:E332,$C$5:$E$7),TRANSPOSE(C332:E332))))</f>
        <v>6.2749024734028817E-3</v>
      </c>
      <c r="J332" s="180">
        <v>3.3235811055377866E-2</v>
      </c>
      <c r="K332" s="200">
        <v>1.6599314201930046E-2</v>
      </c>
      <c r="L332" s="208">
        <f t="shared" si="24"/>
        <v>-17746.051685030689</v>
      </c>
      <c r="M332" s="89">
        <f t="shared" si="25"/>
        <v>257078.99851334779</v>
      </c>
      <c r="N332" s="209">
        <f t="shared" si="26"/>
        <v>116314.71447576422</v>
      </c>
      <c r="O332" s="214">
        <f t="shared" si="27"/>
        <v>-4.9897844456392164E-2</v>
      </c>
      <c r="P332" s="12">
        <f t="shared" si="28"/>
        <v>0.72284743155823372</v>
      </c>
      <c r="Q332" s="63">
        <f t="shared" si="29"/>
        <v>0.32705041289815856</v>
      </c>
    </row>
    <row r="333" spans="2:17" x14ac:dyDescent="0.15">
      <c r="B333" s="182">
        <v>45364</v>
      </c>
      <c r="C333" s="187">
        <v>-2864400</v>
      </c>
      <c r="D333" s="42">
        <v>7826000</v>
      </c>
      <c r="E333" s="188">
        <v>6970400</v>
      </c>
      <c r="F333" s="52">
        <v>357841.70685338881</v>
      </c>
      <c r="G333" s="52">
        <v>11932000</v>
      </c>
      <c r="I333" s="199" cm="1">
        <f t="array" ref="I333:K333">TRANSPOSE(F333*MMULT($C$5:$E$7,TRANSPOSE(C333:E333)/MMULT(MMULT(C333:E333,$C$5:$E$7),TRANSPOSE(C333:E333))))</f>
        <v>6.1902014851805539E-3</v>
      </c>
      <c r="J333" s="180">
        <v>3.3327094724741137E-2</v>
      </c>
      <c r="K333" s="200">
        <v>1.6463198191167778E-2</v>
      </c>
      <c r="L333" s="208">
        <f t="shared" ref="L333:L396" si="30">C333*I333</f>
        <v>-17731.213134151178</v>
      </c>
      <c r="M333" s="89">
        <f t="shared" ref="M333:M396" si="31">D333*J333</f>
        <v>260817.84331582414</v>
      </c>
      <c r="N333" s="209">
        <f t="shared" ref="N333:N396" si="32">E333*K333</f>
        <v>114755.07667171588</v>
      </c>
      <c r="O333" s="214">
        <f t="shared" ref="O333:O396" si="33">L333/F333</f>
        <v>-4.9550437510672354E-2</v>
      </c>
      <c r="P333" s="12">
        <f t="shared" ref="P333:P396" si="34">M333/F333</f>
        <v>0.72886373589393738</v>
      </c>
      <c r="Q333" s="63">
        <f t="shared" ref="Q333:Q396" si="35">N333/F333</f>
        <v>0.32068670161673507</v>
      </c>
    </row>
    <row r="334" spans="2:17" x14ac:dyDescent="0.15">
      <c r="B334" s="182">
        <v>45365</v>
      </c>
      <c r="C334" s="187">
        <v>-2852400</v>
      </c>
      <c r="D334" s="42">
        <v>7920500</v>
      </c>
      <c r="E334" s="188">
        <v>6944000</v>
      </c>
      <c r="F334" s="52">
        <v>360636.21635118627</v>
      </c>
      <c r="G334" s="52">
        <v>12012100</v>
      </c>
      <c r="I334" s="199" cm="1">
        <f t="array" ref="I334:K334">TRANSPOSE(F334*MMULT($C$5:$E$7,TRANSPOSE(C334:E334)/MMULT(MMULT(C334:E334,$C$5:$E$7),TRANSPOSE(C334:E334))))</f>
        <v>6.2019241947937993E-3</v>
      </c>
      <c r="J334" s="180">
        <v>3.3414205430744179E-2</v>
      </c>
      <c r="K334" s="200">
        <v>1.6369437040640398E-2</v>
      </c>
      <c r="L334" s="208">
        <f t="shared" si="30"/>
        <v>-17690.368573229833</v>
      </c>
      <c r="M334" s="89">
        <f t="shared" si="31"/>
        <v>264657.21411420929</v>
      </c>
      <c r="N334" s="209">
        <f t="shared" si="32"/>
        <v>113669.37081020692</v>
      </c>
      <c r="O334" s="214">
        <f t="shared" si="33"/>
        <v>-4.9053222530493205E-2</v>
      </c>
      <c r="P334" s="12">
        <f t="shared" si="34"/>
        <v>0.73386199753295722</v>
      </c>
      <c r="Q334" s="63">
        <f t="shared" si="35"/>
        <v>0.31519122499753627</v>
      </c>
    </row>
    <row r="335" spans="2:17" x14ac:dyDescent="0.15">
      <c r="B335" s="182">
        <v>45366</v>
      </c>
      <c r="C335" s="187">
        <v>-2856900</v>
      </c>
      <c r="D335" s="42">
        <v>7962500</v>
      </c>
      <c r="E335" s="188">
        <v>6851200</v>
      </c>
      <c r="F335" s="52">
        <v>360501.33720003511</v>
      </c>
      <c r="G335" s="52">
        <v>11956800</v>
      </c>
      <c r="I335" s="199" cm="1">
        <f t="array" ref="I335:K335">TRANSPOSE(F335*MMULT($C$5:$E$7,TRANSPOSE(C335:E335)/MMULT(MMULT(C335:E335,$C$5:$E$7),TRANSPOSE(C335:E335))))</f>
        <v>6.1350254039403947E-3</v>
      </c>
      <c r="J335" s="180">
        <v>3.3512066778573255E-2</v>
      </c>
      <c r="K335" s="200">
        <v>1.6229078052335782E-2</v>
      </c>
      <c r="L335" s="208">
        <f t="shared" si="30"/>
        <v>-17527.154076517312</v>
      </c>
      <c r="M335" s="89">
        <f t="shared" si="31"/>
        <v>266839.83172438951</v>
      </c>
      <c r="N335" s="209">
        <f t="shared" si="32"/>
        <v>111188.65955216291</v>
      </c>
      <c r="O335" s="214">
        <f t="shared" si="33"/>
        <v>-4.8618832353434067E-2</v>
      </c>
      <c r="P335" s="12">
        <f t="shared" si="34"/>
        <v>0.74019096238837345</v>
      </c>
      <c r="Q335" s="63">
        <f t="shared" si="35"/>
        <v>0.30842786996506066</v>
      </c>
    </row>
    <row r="336" spans="2:17" x14ac:dyDescent="0.15">
      <c r="B336" s="182">
        <v>45369</v>
      </c>
      <c r="C336" s="187">
        <v>-2840700</v>
      </c>
      <c r="D336" s="42">
        <v>8022000</v>
      </c>
      <c r="E336" s="188">
        <v>6842400</v>
      </c>
      <c r="F336" s="52">
        <v>362453.7117758657</v>
      </c>
      <c r="G336" s="52">
        <v>12023700</v>
      </c>
      <c r="I336" s="199" cm="1">
        <f t="array" ref="I336:K336">TRANSPOSE(F336*MMULT($C$5:$E$7,TRANSPOSE(C336:E336)/MMULT(MMULT(C336:E336,$C$5:$E$7),TRANSPOSE(C336:E336))))</f>
        <v>6.1633762777506557E-3</v>
      </c>
      <c r="J336" s="180">
        <v>3.3559432328762247E-2</v>
      </c>
      <c r="K336" s="200">
        <v>1.6185585266389167E-2</v>
      </c>
      <c r="L336" s="208">
        <f t="shared" si="30"/>
        <v>-17508.302992206289</v>
      </c>
      <c r="M336" s="89">
        <f t="shared" si="31"/>
        <v>269213.76614133077</v>
      </c>
      <c r="N336" s="209">
        <f t="shared" si="32"/>
        <v>110748.24862674123</v>
      </c>
      <c r="O336" s="214">
        <f t="shared" si="33"/>
        <v>-4.8304935012041153E-2</v>
      </c>
      <c r="P336" s="12">
        <f t="shared" si="34"/>
        <v>0.74275350864059386</v>
      </c>
      <c r="Q336" s="63">
        <f t="shared" si="35"/>
        <v>0.30555142637144739</v>
      </c>
    </row>
    <row r="337" spans="2:17" x14ac:dyDescent="0.15">
      <c r="B337" s="182">
        <v>45370</v>
      </c>
      <c r="C337" s="187">
        <v>-2814300</v>
      </c>
      <c r="D337" s="42">
        <v>8120000</v>
      </c>
      <c r="E337" s="188">
        <v>6841600</v>
      </c>
      <c r="F337" s="52">
        <v>365896.30172986188</v>
      </c>
      <c r="G337" s="52">
        <v>12147300</v>
      </c>
      <c r="I337" s="199" cm="1">
        <f t="array" ref="I337:K337">TRANSPOSE(F337*MMULT($C$5:$E$7,TRANSPOSE(C337:E337)/MMULT(MMULT(C337:E337,$C$5:$E$7),TRANSPOSE(C337:E337))))</f>
        <v>6.2177925407689129E-3</v>
      </c>
      <c r="J337" s="180">
        <v>3.3625587125545316E-2</v>
      </c>
      <c r="K337" s="200">
        <v>1.6130037976192672E-2</v>
      </c>
      <c r="L337" s="208">
        <f t="shared" si="30"/>
        <v>-17498.73354748595</v>
      </c>
      <c r="M337" s="89">
        <f t="shared" si="31"/>
        <v>273039.76745942794</v>
      </c>
      <c r="N337" s="209">
        <f t="shared" si="32"/>
        <v>110355.26781791978</v>
      </c>
      <c r="O337" s="214">
        <f t="shared" si="33"/>
        <v>-4.7824297389059474E-2</v>
      </c>
      <c r="P337" s="12">
        <f t="shared" si="34"/>
        <v>0.74622171956526329</v>
      </c>
      <c r="Q337" s="63">
        <f t="shared" si="35"/>
        <v>0.3016025778237959</v>
      </c>
    </row>
    <row r="338" spans="2:17" x14ac:dyDescent="0.15">
      <c r="B338" s="182">
        <v>45371</v>
      </c>
      <c r="C338" s="187">
        <v>-2836500</v>
      </c>
      <c r="D338" s="42">
        <v>8127000</v>
      </c>
      <c r="E338" s="188">
        <v>6808800</v>
      </c>
      <c r="F338" s="52">
        <v>365466.29127422435</v>
      </c>
      <c r="G338" s="52">
        <v>12099300</v>
      </c>
      <c r="I338" s="199" cm="1">
        <f t="array" ref="I338:K338">TRANSPOSE(F338*MMULT($C$5:$E$7,TRANSPOSE(C338:E338)/MMULT(MMULT(C338:E338,$C$5:$E$7),TRANSPOSE(C338:E338))))</f>
        <v>6.1565964611428785E-3</v>
      </c>
      <c r="J338" s="180">
        <v>3.3652387697426095E-2</v>
      </c>
      <c r="K338" s="200">
        <v>1.6072806121383253E-2</v>
      </c>
      <c r="L338" s="208">
        <f t="shared" si="30"/>
        <v>-17463.185862031776</v>
      </c>
      <c r="M338" s="89">
        <f t="shared" si="31"/>
        <v>273492.95481698186</v>
      </c>
      <c r="N338" s="209">
        <f t="shared" si="32"/>
        <v>109436.52231927429</v>
      </c>
      <c r="O338" s="214">
        <f t="shared" si="33"/>
        <v>-4.7783301166148949E-2</v>
      </c>
      <c r="P338" s="12">
        <f t="shared" si="34"/>
        <v>0.74833975484696313</v>
      </c>
      <c r="Q338" s="63">
        <f t="shared" si="35"/>
        <v>0.2994435463191859</v>
      </c>
    </row>
    <row r="339" spans="2:17" x14ac:dyDescent="0.15">
      <c r="B339" s="182">
        <v>45372</v>
      </c>
      <c r="C339" s="187">
        <v>-2848800</v>
      </c>
      <c r="D339" s="42">
        <v>8155000</v>
      </c>
      <c r="E339" s="188">
        <v>6937600</v>
      </c>
      <c r="F339" s="52">
        <v>368409.14343916829</v>
      </c>
      <c r="G339" s="52">
        <v>12243800</v>
      </c>
      <c r="I339" s="199" cm="1">
        <f t="array" ref="I339:K339">TRANSPOSE(F339*MMULT($C$5:$E$7,TRANSPOSE(C339:E339)/MMULT(MMULT(C339:E339,$C$5:$E$7),TRANSPOSE(C339:E339))))</f>
        <v>6.2212350227602515E-3</v>
      </c>
      <c r="J339" s="180">
        <v>3.3575553097634783E-2</v>
      </c>
      <c r="K339" s="200">
        <v>1.6190550372001278E-2</v>
      </c>
      <c r="L339" s="208">
        <f t="shared" si="30"/>
        <v>-17723.054332839405</v>
      </c>
      <c r="M339" s="89">
        <f t="shared" si="31"/>
        <v>273808.63551121164</v>
      </c>
      <c r="N339" s="209">
        <f t="shared" si="32"/>
        <v>112323.56226079607</v>
      </c>
      <c r="O339" s="214">
        <f t="shared" si="33"/>
        <v>-4.8106988245165079E-2</v>
      </c>
      <c r="P339" s="12">
        <f t="shared" si="34"/>
        <v>0.74321889233029559</v>
      </c>
      <c r="Q339" s="63">
        <f t="shared" si="35"/>
        <v>0.30488809591486954</v>
      </c>
    </row>
    <row r="340" spans="2:17" x14ac:dyDescent="0.15">
      <c r="B340" s="182">
        <v>45373</v>
      </c>
      <c r="C340" s="187">
        <v>-2830800</v>
      </c>
      <c r="D340" s="42">
        <v>8092000</v>
      </c>
      <c r="E340" s="188">
        <v>6920800</v>
      </c>
      <c r="F340" s="52">
        <v>366134.54897392081</v>
      </c>
      <c r="G340" s="52">
        <v>12182000</v>
      </c>
      <c r="I340" s="199" cm="1">
        <f t="array" ref="I340:K340">TRANSPOSE(F340*MMULT($C$5:$E$7,TRANSPOSE(C340:E340)/MMULT(MMULT(C340:E340,$C$5:$E$7),TRANSPOSE(C340:E340))))</f>
        <v>6.2381766538221516E-3</v>
      </c>
      <c r="J340" s="180">
        <v>3.3548194797849339E-2</v>
      </c>
      <c r="K340" s="200">
        <v>1.6229566978003072E-2</v>
      </c>
      <c r="L340" s="208">
        <f t="shared" si="30"/>
        <v>-17659.030471639748</v>
      </c>
      <c r="M340" s="89">
        <f t="shared" si="31"/>
        <v>271471.99230419687</v>
      </c>
      <c r="N340" s="209">
        <f t="shared" si="32"/>
        <v>112321.58714136366</v>
      </c>
      <c r="O340" s="214">
        <f t="shared" si="33"/>
        <v>-4.8230986453282158E-2</v>
      </c>
      <c r="P340" s="12">
        <f t="shared" si="34"/>
        <v>0.74145418143408637</v>
      </c>
      <c r="Q340" s="63">
        <f t="shared" si="35"/>
        <v>0.30677680501919569</v>
      </c>
    </row>
    <row r="341" spans="2:17" x14ac:dyDescent="0.15">
      <c r="B341" s="182">
        <v>45376</v>
      </c>
      <c r="C341" s="187">
        <v>-2842500</v>
      </c>
      <c r="D341" s="42">
        <v>8078000</v>
      </c>
      <c r="E341" s="188">
        <v>6912800</v>
      </c>
      <c r="F341" s="52">
        <v>365462.26496366796</v>
      </c>
      <c r="G341" s="52">
        <v>12148300</v>
      </c>
      <c r="I341" s="199" cm="1">
        <f t="array" ref="I341:K341">TRANSPOSE(F341*MMULT($C$5:$E$7,TRANSPOSE(C341:E341)/MMULT(MMULT(C341:E341,$C$5:$E$7),TRANSPOSE(C341:E341))))</f>
        <v>6.2108630450066647E-3</v>
      </c>
      <c r="J341" s="180">
        <v>3.3544096899258732E-2</v>
      </c>
      <c r="K341" s="200">
        <v>1.6223155366405416E-2</v>
      </c>
      <c r="L341" s="208">
        <f t="shared" si="30"/>
        <v>-17654.378205431443</v>
      </c>
      <c r="M341" s="89">
        <f t="shared" si="31"/>
        <v>270969.21475221205</v>
      </c>
      <c r="N341" s="209">
        <f t="shared" si="32"/>
        <v>112147.42841688736</v>
      </c>
      <c r="O341" s="214">
        <f t="shared" si="33"/>
        <v>-4.8306979674595227E-2</v>
      </c>
      <c r="P341" s="12">
        <f t="shared" si="34"/>
        <v>0.74144238880353397</v>
      </c>
      <c r="Q341" s="63">
        <f t="shared" si="35"/>
        <v>0.30686459087106127</v>
      </c>
    </row>
    <row r="342" spans="2:17" x14ac:dyDescent="0.15">
      <c r="B342" s="182">
        <v>45377</v>
      </c>
      <c r="C342" s="187">
        <v>-2864400</v>
      </c>
      <c r="D342" s="42">
        <v>8127000</v>
      </c>
      <c r="E342" s="188">
        <v>6892000</v>
      </c>
      <c r="F342" s="52">
        <v>366634.89743286313</v>
      </c>
      <c r="G342" s="52">
        <v>12154600</v>
      </c>
      <c r="I342" s="199" cm="1">
        <f t="array" ref="I342:K342">TRANSPOSE(F342*MMULT($C$5:$E$7,TRANSPOSE(C342:E342)/MMULT(MMULT(C342:E342,$C$5:$E$7),TRANSPOSE(C342:E342))))</f>
        <v>6.1613080387836966E-3</v>
      </c>
      <c r="J342" s="180">
        <v>3.358963681991773E-2</v>
      </c>
      <c r="K342" s="200">
        <v>1.6149212092815404E-2</v>
      </c>
      <c r="L342" s="208">
        <f t="shared" si="30"/>
        <v>-17648.450746292019</v>
      </c>
      <c r="M342" s="89">
        <f t="shared" si="31"/>
        <v>272982.97843547142</v>
      </c>
      <c r="N342" s="209">
        <f t="shared" si="32"/>
        <v>111300.36974368377</v>
      </c>
      <c r="O342" s="214">
        <f t="shared" si="33"/>
        <v>-4.8136309090772628E-2</v>
      </c>
      <c r="P342" s="12">
        <f t="shared" si="34"/>
        <v>0.7445635435875525</v>
      </c>
      <c r="Q342" s="63">
        <f t="shared" si="35"/>
        <v>0.30357276550322027</v>
      </c>
    </row>
    <row r="343" spans="2:17" x14ac:dyDescent="0.15">
      <c r="B343" s="182">
        <v>45378</v>
      </c>
      <c r="C343" s="187">
        <v>-2880000</v>
      </c>
      <c r="D343" s="42">
        <v>8172500</v>
      </c>
      <c r="E343" s="188">
        <v>6932800</v>
      </c>
      <c r="F343" s="52">
        <v>368726.00092694687</v>
      </c>
      <c r="G343" s="52">
        <v>12225300</v>
      </c>
      <c r="I343" s="199" cm="1">
        <f t="array" ref="I343:K343">TRANSPOSE(F343*MMULT($C$5:$E$7,TRANSPOSE(C343:E343)/MMULT(MMULT(C343:E343,$C$5:$E$7),TRANSPOSE(C343:E343))))</f>
        <v>6.1635408097089244E-3</v>
      </c>
      <c r="J343" s="180">
        <v>3.358806179302367E-2</v>
      </c>
      <c r="K343" s="200">
        <v>1.615199680582487E-2</v>
      </c>
      <c r="L343" s="208">
        <f t="shared" si="30"/>
        <v>-17750.997531961701</v>
      </c>
      <c r="M343" s="89">
        <f t="shared" si="31"/>
        <v>274498.43500348594</v>
      </c>
      <c r="N343" s="209">
        <f t="shared" si="32"/>
        <v>111978.56345542266</v>
      </c>
      <c r="O343" s="214">
        <f t="shared" si="33"/>
        <v>-4.8141431543577487E-2</v>
      </c>
      <c r="P343" s="12">
        <f t="shared" si="34"/>
        <v>0.74445098613447225</v>
      </c>
      <c r="Q343" s="63">
        <f t="shared" si="35"/>
        <v>0.30369044540910528</v>
      </c>
    </row>
    <row r="344" spans="2:17" x14ac:dyDescent="0.15">
      <c r="B344" s="182">
        <v>45379</v>
      </c>
      <c r="C344" s="187">
        <v>-2872500</v>
      </c>
      <c r="D344" s="42">
        <v>8116500</v>
      </c>
      <c r="E344" s="188">
        <v>6989600</v>
      </c>
      <c r="F344" s="52">
        <v>367814.17748167447</v>
      </c>
      <c r="G344" s="52">
        <v>12233600</v>
      </c>
      <c r="I344" s="199" cm="1">
        <f t="array" ref="I344:K344">TRANSPOSE(F344*MMULT($C$5:$E$7,TRANSPOSE(C344:E344)/MMULT(MMULT(C344:E344,$C$5:$E$7),TRANSPOSE(C344:E344))))</f>
        <v>6.2100326037726802E-3</v>
      </c>
      <c r="J344" s="180">
        <v>3.3510728607377971E-2</v>
      </c>
      <c r="K344" s="200">
        <v>1.6261684129882721E-2</v>
      </c>
      <c r="L344" s="208">
        <f t="shared" si="30"/>
        <v>-17838.318654337025</v>
      </c>
      <c r="M344" s="89">
        <f t="shared" si="31"/>
        <v>271989.82874178328</v>
      </c>
      <c r="N344" s="209">
        <f t="shared" si="32"/>
        <v>113662.66739422827</v>
      </c>
      <c r="O344" s="214">
        <f t="shared" si="33"/>
        <v>-4.8498181273139693E-2</v>
      </c>
      <c r="P344" s="12">
        <f t="shared" si="34"/>
        <v>0.73947619584439361</v>
      </c>
      <c r="Q344" s="63">
        <f t="shared" si="35"/>
        <v>0.30902198542874615</v>
      </c>
    </row>
    <row r="345" spans="2:17" x14ac:dyDescent="0.15">
      <c r="B345" s="182">
        <v>45384</v>
      </c>
      <c r="C345" s="187">
        <v>-2844600</v>
      </c>
      <c r="D345" s="42">
        <v>8074500</v>
      </c>
      <c r="E345" s="188">
        <v>6856000</v>
      </c>
      <c r="F345" s="52">
        <v>364412.11406991142</v>
      </c>
      <c r="G345" s="52">
        <v>12085900</v>
      </c>
      <c r="I345" s="199" cm="1">
        <f t="array" ref="I345:K345">TRANSPOSE(F345*MMULT($C$5:$E$7,TRANSPOSE(C345:E345)/MMULT(MMULT(C345:E345,$C$5:$E$7),TRANSPOSE(C345:E345))))</f>
        <v>6.1693060332503645E-3</v>
      </c>
      <c r="J345" s="180">
        <v>3.3583470953154344E-2</v>
      </c>
      <c r="K345" s="200">
        <v>1.6159799562551147E-2</v>
      </c>
      <c r="L345" s="208">
        <f t="shared" si="30"/>
        <v>-17549.207942183988</v>
      </c>
      <c r="M345" s="89">
        <f t="shared" si="31"/>
        <v>271169.73621124477</v>
      </c>
      <c r="N345" s="209">
        <f t="shared" si="32"/>
        <v>110791.58580085066</v>
      </c>
      <c r="O345" s="214">
        <f t="shared" si="33"/>
        <v>-4.8157586602121639E-2</v>
      </c>
      <c r="P345" s="12">
        <f t="shared" si="34"/>
        <v>0.74412931332799115</v>
      </c>
      <c r="Q345" s="63">
        <f t="shared" si="35"/>
        <v>0.30402827327413057</v>
      </c>
    </row>
    <row r="346" spans="2:17" x14ac:dyDescent="0.15">
      <c r="B346" s="182">
        <v>45385</v>
      </c>
      <c r="C346" s="187">
        <v>-2827200</v>
      </c>
      <c r="D346" s="42">
        <v>7787500</v>
      </c>
      <c r="E346" s="188">
        <v>6864000</v>
      </c>
      <c r="F346" s="52">
        <v>355039.54951198492</v>
      </c>
      <c r="G346" s="52">
        <v>11824300</v>
      </c>
      <c r="I346" s="199" cm="1">
        <f t="array" ref="I346:K346">TRANSPOSE(F346*MMULT($C$5:$E$7,TRANSPOSE(C346:E346)/MMULT(MMULT(C346:E346,$C$5:$E$7),TRANSPOSE(C346:E346))))</f>
        <v>6.1844777648535848E-3</v>
      </c>
      <c r="J346" s="180">
        <v>3.3384336184822887E-2</v>
      </c>
      <c r="K346" s="200">
        <v>1.6396239366181634E-2</v>
      </c>
      <c r="L346" s="208">
        <f t="shared" si="30"/>
        <v>-17484.755536794055</v>
      </c>
      <c r="M346" s="89">
        <f t="shared" si="31"/>
        <v>259980.51803930823</v>
      </c>
      <c r="N346" s="209">
        <f t="shared" si="32"/>
        <v>112543.78700947073</v>
      </c>
      <c r="O346" s="214">
        <f t="shared" si="33"/>
        <v>-4.9247345995192655E-2</v>
      </c>
      <c r="P346" s="12">
        <f t="shared" si="34"/>
        <v>0.73225790872217233</v>
      </c>
      <c r="Q346" s="63">
        <f t="shared" si="35"/>
        <v>0.31698943727302031</v>
      </c>
    </row>
    <row r="347" spans="2:17" x14ac:dyDescent="0.15">
      <c r="B347" s="182">
        <v>45386</v>
      </c>
      <c r="C347" s="187">
        <v>-2843400</v>
      </c>
      <c r="D347" s="42">
        <v>7731500</v>
      </c>
      <c r="E347" s="188">
        <v>7059200</v>
      </c>
      <c r="F347" s="52">
        <v>356299.85394726408</v>
      </c>
      <c r="G347" s="52">
        <v>11947300</v>
      </c>
      <c r="I347" s="199" cm="1">
        <f t="array" ref="I347:K347">TRANSPOSE(F347*MMULT($C$5:$E$7,TRANSPOSE(C347:E347)/MMULT(MMULT(C347:E347,$C$5:$E$7),TRANSPOSE(C347:E347))))</f>
        <v>6.280949034736201E-3</v>
      </c>
      <c r="J347" s="180">
        <v>3.319159997272797E-2</v>
      </c>
      <c r="K347" s="200">
        <v>1.6650363956749584E-2</v>
      </c>
      <c r="L347" s="208">
        <f t="shared" si="30"/>
        <v>-17859.250485368913</v>
      </c>
      <c r="M347" s="89">
        <f t="shared" si="31"/>
        <v>256620.8551891463</v>
      </c>
      <c r="N347" s="209">
        <f t="shared" si="32"/>
        <v>117538.24924348666</v>
      </c>
      <c r="O347" s="214">
        <f t="shared" si="33"/>
        <v>-5.0124215004624335E-2</v>
      </c>
      <c r="P347" s="12">
        <f t="shared" si="34"/>
        <v>0.72023845181572466</v>
      </c>
      <c r="Q347" s="63">
        <f t="shared" si="35"/>
        <v>0.32988576318889956</v>
      </c>
    </row>
    <row r="348" spans="2:17" x14ac:dyDescent="0.15">
      <c r="B348" s="182">
        <v>45387</v>
      </c>
      <c r="C348" s="187">
        <v>-2787600</v>
      </c>
      <c r="D348" s="42">
        <v>7602000</v>
      </c>
      <c r="E348" s="188">
        <v>6884800</v>
      </c>
      <c r="F348" s="52">
        <v>349449.75081235153</v>
      </c>
      <c r="G348" s="52">
        <v>11699200</v>
      </c>
      <c r="I348" s="199" cm="1">
        <f t="array" ref="I348:K348">TRANSPOSE(F348*MMULT($C$5:$E$7,TRANSPOSE(C348:E348)/MMULT(MMULT(C348:E348,$C$5:$E$7),TRANSPOSE(C348:E348))))</f>
        <v>6.2582903926816013E-3</v>
      </c>
      <c r="J348" s="180">
        <v>3.3236716878514851E-2</v>
      </c>
      <c r="K348" s="200">
        <v>1.6591598797426343E-2</v>
      </c>
      <c r="L348" s="208">
        <f t="shared" si="30"/>
        <v>-17445.610298639232</v>
      </c>
      <c r="M348" s="89">
        <f t="shared" si="31"/>
        <v>252665.52171046988</v>
      </c>
      <c r="N348" s="209">
        <f t="shared" si="32"/>
        <v>114229.83940052088</v>
      </c>
      <c r="O348" s="214">
        <f t="shared" si="33"/>
        <v>-4.9923086961957013E-2</v>
      </c>
      <c r="P348" s="12">
        <f t="shared" si="34"/>
        <v>0.72303820827775289</v>
      </c>
      <c r="Q348" s="63">
        <f t="shared" si="35"/>
        <v>0.32688487868420413</v>
      </c>
    </row>
    <row r="349" spans="2:17" x14ac:dyDescent="0.15">
      <c r="B349" s="182">
        <v>45390</v>
      </c>
      <c r="C349" s="187">
        <v>-2797800</v>
      </c>
      <c r="D349" s="42">
        <v>7612500</v>
      </c>
      <c r="E349" s="188">
        <v>6908000</v>
      </c>
      <c r="F349" s="52">
        <v>350119.91334393708</v>
      </c>
      <c r="G349" s="52">
        <v>11722700</v>
      </c>
      <c r="I349" s="199" cm="1">
        <f t="array" ref="I349:K349">TRANSPOSE(F349*MMULT($C$5:$E$7,TRANSPOSE(C349:E349)/MMULT(MMULT(C349:E349,$C$5:$E$7),TRANSPOSE(C349:E349))))</f>
        <v>6.25562737905713E-3</v>
      </c>
      <c r="J349" s="180">
        <v>3.3225409832794081E-2</v>
      </c>
      <c r="K349" s="200">
        <v>1.6602992946282306E-2</v>
      </c>
      <c r="L349" s="208">
        <f t="shared" si="30"/>
        <v>-17501.994281126037</v>
      </c>
      <c r="M349" s="89">
        <f t="shared" si="31"/>
        <v>252928.43235214494</v>
      </c>
      <c r="N349" s="209">
        <f t="shared" si="32"/>
        <v>114693.47527291818</v>
      </c>
      <c r="O349" s="214">
        <f t="shared" si="33"/>
        <v>-4.9988571383922153E-2</v>
      </c>
      <c r="P349" s="12">
        <f t="shared" si="34"/>
        <v>0.72240516095319329</v>
      </c>
      <c r="Q349" s="63">
        <f t="shared" si="35"/>
        <v>0.32758341043072892</v>
      </c>
    </row>
    <row r="350" spans="2:17" x14ac:dyDescent="0.15">
      <c r="B350" s="182">
        <v>45391</v>
      </c>
      <c r="C350" s="187">
        <v>-2805000</v>
      </c>
      <c r="D350" s="42">
        <v>7427000</v>
      </c>
      <c r="E350" s="188">
        <v>6909600</v>
      </c>
      <c r="F350" s="52">
        <v>343951.56719111156</v>
      </c>
      <c r="G350" s="52">
        <v>11531600</v>
      </c>
      <c r="I350" s="199" cm="1">
        <f t="array" ref="I350:K350">TRANSPOSE(F350*MMULT($C$5:$E$7,TRANSPOSE(C350:E350)/MMULT(MMULT(C350:E350,$C$5:$E$7),TRANSPOSE(C350:E350))))</f>
        <v>6.2283186950212888E-3</v>
      </c>
      <c r="J350" s="180">
        <v>3.3081486564708537E-2</v>
      </c>
      <c r="K350" s="200">
        <v>1.6748552798216399E-2</v>
      </c>
      <c r="L350" s="208">
        <f t="shared" si="30"/>
        <v>-17470.433939534716</v>
      </c>
      <c r="M350" s="89">
        <f t="shared" si="31"/>
        <v>245696.2007160903</v>
      </c>
      <c r="N350" s="209">
        <f t="shared" si="32"/>
        <v>115725.80041455603</v>
      </c>
      <c r="O350" s="214">
        <f t="shared" si="33"/>
        <v>-5.0793296516156092E-2</v>
      </c>
      <c r="P350" s="12">
        <f t="shared" si="34"/>
        <v>0.71433371483832453</v>
      </c>
      <c r="Q350" s="63">
        <f t="shared" si="35"/>
        <v>0.33645958167783174</v>
      </c>
    </row>
    <row r="351" spans="2:17" x14ac:dyDescent="0.15">
      <c r="B351" s="182">
        <v>45392</v>
      </c>
      <c r="C351" s="187">
        <v>-2803800</v>
      </c>
      <c r="D351" s="42">
        <v>7458500</v>
      </c>
      <c r="E351" s="188">
        <v>6890400</v>
      </c>
      <c r="F351" s="52">
        <v>344680.61589701899</v>
      </c>
      <c r="G351" s="52">
        <v>11545100</v>
      </c>
      <c r="I351" s="199" cm="1">
        <f t="array" ref="I351:K351">TRANSPOSE(F351*MMULT($C$5:$E$7,TRANSPOSE(C351:E351)/MMULT(MMULT(C351:E351,$C$5:$E$7),TRANSPOSE(C351:E351))))</f>
        <v>6.2199996652567173E-3</v>
      </c>
      <c r="J351" s="180">
        <v>3.3121766085756503E-2</v>
      </c>
      <c r="K351" s="200">
        <v>1.6701723935889191E-2</v>
      </c>
      <c r="L351" s="208">
        <f t="shared" si="30"/>
        <v>-17439.635061446785</v>
      </c>
      <c r="M351" s="89">
        <f t="shared" si="31"/>
        <v>247038.69235061487</v>
      </c>
      <c r="N351" s="209">
        <f t="shared" si="32"/>
        <v>115081.55860785088</v>
      </c>
      <c r="O351" s="214">
        <f t="shared" si="33"/>
        <v>-5.0596506612536819E-2</v>
      </c>
      <c r="P351" s="12">
        <f t="shared" si="34"/>
        <v>0.71671768285462034</v>
      </c>
      <c r="Q351" s="63">
        <f t="shared" si="35"/>
        <v>0.33387882375791639</v>
      </c>
    </row>
    <row r="352" spans="2:17" x14ac:dyDescent="0.15">
      <c r="B352" s="182">
        <v>45393</v>
      </c>
      <c r="C352" s="187">
        <v>-2814600</v>
      </c>
      <c r="D352" s="42">
        <v>7378000</v>
      </c>
      <c r="E352" s="188">
        <v>6850400</v>
      </c>
      <c r="F352" s="52">
        <v>341280.40395147982</v>
      </c>
      <c r="G352" s="52">
        <v>11413800</v>
      </c>
      <c r="I352" s="199" cm="1">
        <f t="array" ref="I352:K352">TRANSPOSE(F352*MMULT($C$5:$E$7,TRANSPOSE(C352:E352)/MMULT(MMULT(C352:E352,$C$5:$E$7),TRANSPOSE(C352:E352))))</f>
        <v>6.164584089751084E-3</v>
      </c>
      <c r="J352" s="180">
        <v>3.3090171946689118E-2</v>
      </c>
      <c r="K352" s="200">
        <v>1.671317787396662E-2</v>
      </c>
      <c r="L352" s="208">
        <f t="shared" si="30"/>
        <v>-17350.838379013399</v>
      </c>
      <c r="M352" s="89">
        <f t="shared" si="31"/>
        <v>244139.28862267232</v>
      </c>
      <c r="N352" s="209">
        <f t="shared" si="32"/>
        <v>114491.95370782094</v>
      </c>
      <c r="O352" s="214">
        <f t="shared" si="33"/>
        <v>-5.0840417961648295E-2</v>
      </c>
      <c r="P352" s="12">
        <f t="shared" si="34"/>
        <v>0.71536275096938129</v>
      </c>
      <c r="Q352" s="63">
        <f t="shared" si="35"/>
        <v>0.33547766699226711</v>
      </c>
    </row>
    <row r="353" spans="2:17" x14ac:dyDescent="0.15">
      <c r="B353" s="182">
        <v>45394</v>
      </c>
      <c r="C353" s="187">
        <v>-2791200</v>
      </c>
      <c r="D353" s="42">
        <v>7420000</v>
      </c>
      <c r="E353" s="188">
        <v>6888000</v>
      </c>
      <c r="F353" s="52">
        <v>343444.31349070679</v>
      </c>
      <c r="G353" s="52">
        <v>11516800</v>
      </c>
      <c r="I353" s="199" cm="1">
        <f t="array" ref="I353:K353">TRANSPOSE(F353*MMULT($C$5:$E$7,TRANSPOSE(C353:E353)/MMULT(MMULT(C353:E353,$C$5:$E$7),TRANSPOSE(C353:E353))))</f>
        <v>6.2393134577142231E-3</v>
      </c>
      <c r="J353" s="180">
        <v>3.3094667133615197E-2</v>
      </c>
      <c r="K353" s="200">
        <v>1.6738829135083327E-2</v>
      </c>
      <c r="L353" s="208">
        <f t="shared" si="30"/>
        <v>-17415.171723171941</v>
      </c>
      <c r="M353" s="89">
        <f t="shared" si="31"/>
        <v>245562.43013142477</v>
      </c>
      <c r="N353" s="209">
        <f t="shared" si="32"/>
        <v>115297.05508245395</v>
      </c>
      <c r="O353" s="214">
        <f t="shared" si="33"/>
        <v>-5.0707410311055204E-2</v>
      </c>
      <c r="P353" s="12">
        <f t="shared" si="34"/>
        <v>0.71499926039121742</v>
      </c>
      <c r="Q353" s="63">
        <f t="shared" si="35"/>
        <v>0.33570814991983777</v>
      </c>
    </row>
    <row r="354" spans="2:17" x14ac:dyDescent="0.15">
      <c r="B354" s="182">
        <v>45397</v>
      </c>
      <c r="C354" s="187">
        <v>-2775000</v>
      </c>
      <c r="D354" s="42">
        <v>7518000</v>
      </c>
      <c r="E354" s="188">
        <v>6920000</v>
      </c>
      <c r="F354" s="52">
        <v>347326.83351967711</v>
      </c>
      <c r="G354" s="52">
        <v>11663000</v>
      </c>
      <c r="I354" s="199" cm="1">
        <f t="array" ref="I354:K354">TRANSPOSE(F354*MMULT($C$5:$E$7,TRANSPOSE(C354:E354)/MMULT(MMULT(C354:E354,$C$5:$E$7),TRANSPOSE(C354:E354))))</f>
        <v>6.2997155607313216E-3</v>
      </c>
      <c r="J354" s="180">
        <v>3.3146110251646897E-2</v>
      </c>
      <c r="K354" s="200">
        <v>1.670752707063948E-2</v>
      </c>
      <c r="L354" s="208">
        <f t="shared" si="30"/>
        <v>-17481.710681029417</v>
      </c>
      <c r="M354" s="89">
        <f t="shared" si="31"/>
        <v>249192.45687188138</v>
      </c>
      <c r="N354" s="209">
        <f t="shared" si="32"/>
        <v>115616.0873288252</v>
      </c>
      <c r="O354" s="214">
        <f t="shared" si="33"/>
        <v>-5.0332162660386634E-2</v>
      </c>
      <c r="P354" s="12">
        <f t="shared" si="34"/>
        <v>0.71745811962369987</v>
      </c>
      <c r="Q354" s="63">
        <f t="shared" si="35"/>
        <v>0.33287404303668694</v>
      </c>
    </row>
    <row r="355" spans="2:17" x14ac:dyDescent="0.15">
      <c r="B355" s="182">
        <v>45398</v>
      </c>
      <c r="C355" s="187">
        <v>-2757600</v>
      </c>
      <c r="D355" s="42">
        <v>6848800</v>
      </c>
      <c r="E355" s="188">
        <v>6800000</v>
      </c>
      <c r="F355" s="52">
        <v>323372.01211723808</v>
      </c>
      <c r="G355" s="52">
        <v>10891200</v>
      </c>
      <c r="I355" s="199" cm="1">
        <f t="array" ref="I355:K355">TRANSPOSE(F355*MMULT($C$5:$E$7,TRANSPOSE(C355:E355)/MMULT(MMULT(C355:E355,$C$5:$E$7),TRANSPOSE(C355:E355))))</f>
        <v>6.1920010781991667E-3</v>
      </c>
      <c r="J355" s="180">
        <v>3.2687459214448294E-2</v>
      </c>
      <c r="K355" s="200">
        <v>1.714370641508333E-2</v>
      </c>
      <c r="L355" s="208">
        <f t="shared" si="30"/>
        <v>-17075.062173242022</v>
      </c>
      <c r="M355" s="89">
        <f t="shared" si="31"/>
        <v>223869.87066791349</v>
      </c>
      <c r="N355" s="209">
        <f t="shared" si="32"/>
        <v>116577.20362256665</v>
      </c>
      <c r="O355" s="214">
        <f t="shared" si="33"/>
        <v>-5.280315405605196E-2</v>
      </c>
      <c r="P355" s="12">
        <f t="shared" si="34"/>
        <v>0.69229822705481936</v>
      </c>
      <c r="Q355" s="63">
        <f t="shared" si="35"/>
        <v>0.36050492700123271</v>
      </c>
    </row>
    <row r="356" spans="2:17" x14ac:dyDescent="0.15">
      <c r="B356" s="182">
        <v>45399</v>
      </c>
      <c r="C356" s="187">
        <v>-2800800</v>
      </c>
      <c r="D356" s="42">
        <v>6862800</v>
      </c>
      <c r="E356" s="188">
        <v>6788000</v>
      </c>
      <c r="F356" s="52">
        <v>323358.96062531392</v>
      </c>
      <c r="G356" s="52">
        <v>10850000</v>
      </c>
      <c r="I356" s="199" cm="1">
        <f t="array" ref="I356:K356">TRANSPOSE(F356*MMULT($C$5:$E$7,TRANSPOSE(C356:E356)/MMULT(MMULT(C356:E356,$C$5:$E$7),TRANSPOSE(C356:E356))))</f>
        <v>6.0965307775409736E-3</v>
      </c>
      <c r="J356" s="180">
        <v>3.2706347073264343E-2</v>
      </c>
      <c r="K356" s="200">
        <v>1.7085593007167381E-2</v>
      </c>
      <c r="L356" s="208">
        <f t="shared" si="30"/>
        <v>-17075.163401736758</v>
      </c>
      <c r="M356" s="89">
        <f t="shared" si="31"/>
        <v>224457.11869439852</v>
      </c>
      <c r="N356" s="209">
        <f t="shared" si="32"/>
        <v>115977.00533265219</v>
      </c>
      <c r="O356" s="214">
        <f t="shared" si="33"/>
        <v>-5.2805598362626729E-2</v>
      </c>
      <c r="P356" s="12">
        <f t="shared" si="34"/>
        <v>0.69414225682919595</v>
      </c>
      <c r="Q356" s="63">
        <f t="shared" si="35"/>
        <v>0.35866334153343088</v>
      </c>
    </row>
    <row r="357" spans="2:17" x14ac:dyDescent="0.15">
      <c r="B357" s="182">
        <v>45400</v>
      </c>
      <c r="C357" s="187">
        <v>-2797200</v>
      </c>
      <c r="D357" s="42">
        <v>6860000</v>
      </c>
      <c r="E357" s="188">
        <v>6761600</v>
      </c>
      <c r="F357" s="52">
        <v>322838.56716845598</v>
      </c>
      <c r="G357" s="52">
        <v>10824400</v>
      </c>
      <c r="I357" s="199" cm="1">
        <f t="array" ref="I357:K357">TRANSPOSE(F357*MMULT($C$5:$E$7,TRANSPOSE(C357:E357)/MMULT(MMULT(C357:E357,$C$5:$E$7),TRANSPOSE(C357:E357))))</f>
        <v>6.0842025286218194E-3</v>
      </c>
      <c r="J357" s="180">
        <v>3.2727373192697279E-2</v>
      </c>
      <c r="K357" s="200">
        <v>1.7059204682266564E-2</v>
      </c>
      <c r="L357" s="208">
        <f t="shared" si="30"/>
        <v>-17018.731313060955</v>
      </c>
      <c r="M357" s="89">
        <f t="shared" si="31"/>
        <v>224509.78010190334</v>
      </c>
      <c r="N357" s="209">
        <f t="shared" si="32"/>
        <v>115347.5183796136</v>
      </c>
      <c r="O357" s="214">
        <f t="shared" si="33"/>
        <v>-5.271591762511027E-2</v>
      </c>
      <c r="P357" s="12">
        <f t="shared" si="34"/>
        <v>0.69542428611001406</v>
      </c>
      <c r="Q357" s="63">
        <f t="shared" si="35"/>
        <v>0.35729163151509619</v>
      </c>
    </row>
    <row r="358" spans="2:17" x14ac:dyDescent="0.15">
      <c r="B358" s="182">
        <v>45401</v>
      </c>
      <c r="C358" s="187">
        <v>-2857200</v>
      </c>
      <c r="D358" s="42">
        <v>6868400</v>
      </c>
      <c r="E358" s="188">
        <v>6842400</v>
      </c>
      <c r="F358" s="52">
        <v>324130.19597934652</v>
      </c>
      <c r="G358" s="52">
        <v>10853600</v>
      </c>
      <c r="I358" s="199" cm="1">
        <f t="array" ref="I358:K358">TRANSPOSE(F358*MMULT($C$5:$E$7,TRANSPOSE(C358:E358)/MMULT(MMULT(C358:E358,$C$5:$E$7),TRANSPOSE(C358:E358))))</f>
        <v>6.0219383621335802E-3</v>
      </c>
      <c r="J358" s="180">
        <v>3.2657420987007524E-2</v>
      </c>
      <c r="K358" s="200">
        <v>1.7103917917758692E-2</v>
      </c>
      <c r="L358" s="208">
        <f t="shared" si="30"/>
        <v>-17205.882288288067</v>
      </c>
      <c r="M358" s="89">
        <f t="shared" si="31"/>
        <v>224304.23030716248</v>
      </c>
      <c r="N358" s="209">
        <f t="shared" si="32"/>
        <v>117031.84796047208</v>
      </c>
      <c r="O358" s="214">
        <f t="shared" si="33"/>
        <v>-5.3083244022671741E-2</v>
      </c>
      <c r="P358" s="12">
        <f t="shared" si="34"/>
        <v>0.69201892662124909</v>
      </c>
      <c r="Q358" s="63">
        <f t="shared" si="35"/>
        <v>0.36106431740142259</v>
      </c>
    </row>
    <row r="359" spans="2:17" x14ac:dyDescent="0.15">
      <c r="B359" s="182">
        <v>45404</v>
      </c>
      <c r="C359" s="187">
        <v>-2815200</v>
      </c>
      <c r="D359" s="42">
        <v>6951000</v>
      </c>
      <c r="E359" s="188">
        <v>6988800</v>
      </c>
      <c r="F359" s="52">
        <v>329596.41967208969</v>
      </c>
      <c r="G359" s="52">
        <v>11124600</v>
      </c>
      <c r="I359" s="199" cm="1">
        <f t="array" ref="I359:K359">TRANSPOSE(F359*MMULT($C$5:$E$7,TRANSPOSE(C359:E359)/MMULT(MMULT(C359:E359,$C$5:$E$7),TRANSPOSE(C359:E359))))</f>
        <v>6.221300225698191E-3</v>
      </c>
      <c r="J359" s="180">
        <v>3.2609822611350488E-2</v>
      </c>
      <c r="K359" s="200">
        <v>1.723325135874227E-2</v>
      </c>
      <c r="L359" s="208">
        <f t="shared" si="30"/>
        <v>-17514.204395385546</v>
      </c>
      <c r="M359" s="89">
        <f t="shared" si="31"/>
        <v>226670.87697149723</v>
      </c>
      <c r="N359" s="209">
        <f t="shared" si="32"/>
        <v>120439.74709597797</v>
      </c>
      <c r="O359" s="214">
        <f t="shared" si="33"/>
        <v>-5.3138333276830353E-2</v>
      </c>
      <c r="P359" s="12">
        <f t="shared" si="34"/>
        <v>0.68772250984100047</v>
      </c>
      <c r="Q359" s="63">
        <f t="shared" si="35"/>
        <v>0.36541582343582979</v>
      </c>
    </row>
    <row r="360" spans="2:17" x14ac:dyDescent="0.15">
      <c r="B360" s="182">
        <v>45405</v>
      </c>
      <c r="C360" s="187">
        <v>-2827800</v>
      </c>
      <c r="D360" s="42">
        <v>7129500</v>
      </c>
      <c r="E360" s="188">
        <v>7115200</v>
      </c>
      <c r="F360" s="52">
        <v>337520.03503382433</v>
      </c>
      <c r="G360" s="52">
        <v>11416900</v>
      </c>
      <c r="I360" s="199" cm="1">
        <f t="array" ref="I360:K360">TRANSPOSE(F360*MMULT($C$5:$E$7,TRANSPOSE(C360:E360)/MMULT(MMULT(C360:E360,$C$5:$E$7),TRANSPOSE(C360:E360))))</f>
        <v>6.3010058512306339E-3</v>
      </c>
      <c r="J360" s="180">
        <v>3.2660296669824999E-2</v>
      </c>
      <c r="K360" s="200">
        <v>1.7214756334666206E-2</v>
      </c>
      <c r="L360" s="208">
        <f t="shared" si="30"/>
        <v>-17817.984346109988</v>
      </c>
      <c r="M360" s="89">
        <f t="shared" si="31"/>
        <v>232851.58510751734</v>
      </c>
      <c r="N360" s="209">
        <f t="shared" si="32"/>
        <v>122486.43427241698</v>
      </c>
      <c r="O360" s="214">
        <f t="shared" si="33"/>
        <v>-5.2790893863009856E-2</v>
      </c>
      <c r="P360" s="12">
        <f t="shared" si="34"/>
        <v>0.689889668576807</v>
      </c>
      <c r="Q360" s="63">
        <f t="shared" si="35"/>
        <v>0.36290122528620289</v>
      </c>
    </row>
    <row r="361" spans="2:17" x14ac:dyDescent="0.15">
      <c r="B361" s="182">
        <v>45406</v>
      </c>
      <c r="C361" s="187">
        <v>-2819400</v>
      </c>
      <c r="D361" s="42">
        <v>7052500</v>
      </c>
      <c r="E361" s="188">
        <v>7129600</v>
      </c>
      <c r="F361" s="52">
        <v>335309.81609118957</v>
      </c>
      <c r="G361" s="52">
        <v>11362700</v>
      </c>
      <c r="I361" s="199" cm="1">
        <f t="array" ref="I361:K361">TRANSPOSE(F361*MMULT($C$5:$E$7,TRANSPOSE(C361:E361)/MMULT(MMULT(C361:E361,$C$5:$E$7),TRANSPOSE(C361:E361))))</f>
        <v>6.3208176487817604E-3</v>
      </c>
      <c r="J361" s="180">
        <v>3.2579808656225118E-2</v>
      </c>
      <c r="K361" s="200">
        <v>1.7302741924110358E-2</v>
      </c>
      <c r="L361" s="208">
        <f t="shared" si="30"/>
        <v>-17820.913278975295</v>
      </c>
      <c r="M361" s="89">
        <f t="shared" si="31"/>
        <v>229769.10054802764</v>
      </c>
      <c r="N361" s="209">
        <f t="shared" si="32"/>
        <v>123361.62882213721</v>
      </c>
      <c r="O361" s="214">
        <f t="shared" si="33"/>
        <v>-5.3147603868920999E-2</v>
      </c>
      <c r="P361" s="12">
        <f t="shared" si="34"/>
        <v>0.68524418171384671</v>
      </c>
      <c r="Q361" s="63">
        <f t="shared" si="35"/>
        <v>0.36790342215507421</v>
      </c>
    </row>
    <row r="362" spans="2:17" x14ac:dyDescent="0.15">
      <c r="B362" s="182">
        <v>45407</v>
      </c>
      <c r="C362" s="187">
        <v>-2762400</v>
      </c>
      <c r="D362" s="42">
        <v>6965000</v>
      </c>
      <c r="E362" s="188">
        <v>7200000</v>
      </c>
      <c r="F362" s="52">
        <v>334054.64593177428</v>
      </c>
      <c r="G362" s="52">
        <v>11402600</v>
      </c>
      <c r="I362" s="199" cm="1">
        <f t="array" ref="I362:K362">TRANSPOSE(F362*MMULT($C$5:$E$7,TRANSPOSE(C362:E362)/MMULT(MMULT(C362:E362,$C$5:$E$7),TRANSPOSE(C362:E362))))</f>
        <v>6.4740962896468243E-3</v>
      </c>
      <c r="J362" s="180">
        <v>3.2442621468872258E-2</v>
      </c>
      <c r="K362" s="200">
        <v>1.7496643193277702E-2</v>
      </c>
      <c r="L362" s="208">
        <f t="shared" si="30"/>
        <v>-17884.043590520389</v>
      </c>
      <c r="M362" s="89">
        <f t="shared" si="31"/>
        <v>225962.85853069529</v>
      </c>
      <c r="N362" s="209">
        <f t="shared" si="32"/>
        <v>125975.83099159946</v>
      </c>
      <c r="O362" s="214">
        <f t="shared" si="33"/>
        <v>-5.3536281588410957E-2</v>
      </c>
      <c r="P362" s="12">
        <f t="shared" si="34"/>
        <v>0.67642483432738987</v>
      </c>
      <c r="Q362" s="63">
        <f t="shared" si="35"/>
        <v>0.37711144726102136</v>
      </c>
    </row>
    <row r="363" spans="2:17" x14ac:dyDescent="0.15">
      <c r="B363" s="182">
        <v>45408</v>
      </c>
      <c r="C363" s="187">
        <v>-2781000</v>
      </c>
      <c r="D363" s="42">
        <v>6965000</v>
      </c>
      <c r="E363" s="188">
        <v>7160000</v>
      </c>
      <c r="F363" s="52">
        <v>333236.10133686353</v>
      </c>
      <c r="G363" s="52">
        <v>11344000</v>
      </c>
      <c r="I363" s="199" cm="1">
        <f t="array" ref="I363:K363">TRANSPOSE(F363*MMULT($C$5:$E$7,TRANSPOSE(C363:E363)/MMULT(MMULT(C363:E363,$C$5:$E$7),TRANSPOSE(C363:E363))))</f>
        <v>6.4100996291705263E-3</v>
      </c>
      <c r="J363" s="180">
        <v>3.2476237665623367E-2</v>
      </c>
      <c r="K363" s="200">
        <v>1.7439328640296094E-2</v>
      </c>
      <c r="L363" s="208">
        <f t="shared" si="30"/>
        <v>-17826.487068723232</v>
      </c>
      <c r="M363" s="89">
        <f t="shared" si="31"/>
        <v>226196.99534106674</v>
      </c>
      <c r="N363" s="209">
        <f t="shared" si="32"/>
        <v>124865.59306452004</v>
      </c>
      <c r="O363" s="214">
        <f t="shared" si="33"/>
        <v>-5.3495065502229891E-2</v>
      </c>
      <c r="P363" s="12">
        <f t="shared" si="34"/>
        <v>0.67878898604808569</v>
      </c>
      <c r="Q363" s="63">
        <f t="shared" si="35"/>
        <v>0.37470607945414425</v>
      </c>
    </row>
    <row r="364" spans="2:17" x14ac:dyDescent="0.15">
      <c r="B364" s="182">
        <v>45411</v>
      </c>
      <c r="C364" s="187">
        <v>-2762400</v>
      </c>
      <c r="D364" s="42">
        <v>7021000</v>
      </c>
      <c r="E364" s="188">
        <v>7109600</v>
      </c>
      <c r="F364" s="52">
        <v>334300.16785065335</v>
      </c>
      <c r="G364" s="52">
        <v>11368200</v>
      </c>
      <c r="I364" s="199" cm="1">
        <f t="array" ref="I364:K364">TRANSPOSE(F364*MMULT($C$5:$E$7,TRANSPOSE(C364:E364)/MMULT(MMULT(C364:E364,$C$5:$E$7),TRANSPOSE(C364:E364))))</f>
        <v>6.4163595098766252E-3</v>
      </c>
      <c r="J364" s="180">
        <v>3.2573136233096087E-2</v>
      </c>
      <c r="K364" s="200">
        <v>1.73467888303377E-2</v>
      </c>
      <c r="L364" s="208">
        <f t="shared" si="30"/>
        <v>-17724.551510083191</v>
      </c>
      <c r="M364" s="89">
        <f t="shared" si="31"/>
        <v>228695.98949256763</v>
      </c>
      <c r="N364" s="209">
        <f t="shared" si="32"/>
        <v>123328.72986816891</v>
      </c>
      <c r="O364" s="214">
        <f t="shared" si="33"/>
        <v>-5.3019870208385687E-2</v>
      </c>
      <c r="P364" s="12">
        <f t="shared" si="34"/>
        <v>0.68410372319865609</v>
      </c>
      <c r="Q364" s="63">
        <f t="shared" si="35"/>
        <v>0.36891614700972958</v>
      </c>
    </row>
    <row r="365" spans="2:17" x14ac:dyDescent="0.15">
      <c r="B365" s="182">
        <v>45412</v>
      </c>
      <c r="C365" s="187">
        <v>-2766000</v>
      </c>
      <c r="D365" s="42">
        <v>6987399.9999999991</v>
      </c>
      <c r="E365" s="188">
        <v>7124000</v>
      </c>
      <c r="F365" s="52">
        <v>333433.4442514276</v>
      </c>
      <c r="G365" s="52">
        <v>11345400</v>
      </c>
      <c r="I365" s="199" cm="1">
        <f t="array" ref="I365:K365">TRANSPOSE(F365*MMULT($C$5:$E$7,TRANSPOSE(C365:E365)/MMULT(MMULT(C365:E365,$C$5:$E$7),TRANSPOSE(C365:E365))))</f>
        <v>6.4166088516993593E-3</v>
      </c>
      <c r="J365" s="180">
        <v>3.2529595547876329E-2</v>
      </c>
      <c r="K365" s="200">
        <v>1.7389737282986664E-2</v>
      </c>
      <c r="L365" s="208">
        <f t="shared" si="30"/>
        <v>-17748.340083800427</v>
      </c>
      <c r="M365" s="89">
        <f t="shared" si="31"/>
        <v>227297.29593123103</v>
      </c>
      <c r="N365" s="209">
        <f t="shared" si="32"/>
        <v>123884.48840399699</v>
      </c>
      <c r="O365" s="214">
        <f t="shared" si="33"/>
        <v>-5.3229033829063584E-2</v>
      </c>
      <c r="P365" s="12">
        <f t="shared" si="34"/>
        <v>0.68168715481292885</v>
      </c>
      <c r="Q365" s="63">
        <f t="shared" si="35"/>
        <v>0.37154187901613467</v>
      </c>
    </row>
    <row r="366" spans="2:17" x14ac:dyDescent="0.15">
      <c r="B366" s="182">
        <v>45414</v>
      </c>
      <c r="C366" s="187">
        <v>-2754600</v>
      </c>
      <c r="D366" s="42">
        <v>6944000</v>
      </c>
      <c r="E366" s="188">
        <v>7109600</v>
      </c>
      <c r="F366" s="52">
        <v>331844.81327616161</v>
      </c>
      <c r="G366" s="52">
        <v>11299000</v>
      </c>
      <c r="I366" s="199" cm="1">
        <f t="array" ref="I366:K366">TRANSPOSE(F366*MMULT($C$5:$E$7,TRANSPOSE(C366:E366)/MMULT(MMULT(C366:E366,$C$5:$E$7),TRANSPOSE(C366:E366))))</f>
        <v>6.4258187535577473E-3</v>
      </c>
      <c r="J366" s="180">
        <v>3.2502940974408458E-2</v>
      </c>
      <c r="K366" s="200">
        <v>1.7419397925118072E-2</v>
      </c>
      <c r="L366" s="208">
        <f t="shared" si="30"/>
        <v>-17700.560338550171</v>
      </c>
      <c r="M366" s="89">
        <f t="shared" si="31"/>
        <v>225700.42212629234</v>
      </c>
      <c r="N366" s="209">
        <f t="shared" si="32"/>
        <v>123844.95148841945</v>
      </c>
      <c r="O366" s="214">
        <f t="shared" si="33"/>
        <v>-5.3339873429993148E-2</v>
      </c>
      <c r="P366" s="12">
        <f t="shared" si="34"/>
        <v>0.68013846562207436</v>
      </c>
      <c r="Q366" s="63">
        <f t="shared" si="35"/>
        <v>0.37320140780791877</v>
      </c>
    </row>
    <row r="367" spans="2:17" x14ac:dyDescent="0.15">
      <c r="B367" s="182">
        <v>45415</v>
      </c>
      <c r="C367" s="187">
        <v>-2751600</v>
      </c>
      <c r="D367" s="42">
        <v>6970600</v>
      </c>
      <c r="E367" s="188">
        <v>7037600</v>
      </c>
      <c r="F367" s="52">
        <v>331479.27093782043</v>
      </c>
      <c r="G367" s="52">
        <v>11256600</v>
      </c>
      <c r="I367" s="199" cm="1">
        <f t="array" ref="I367:K367">TRANSPOSE(F367*MMULT($C$5:$E$7,TRANSPOSE(C367:E367)/MMULT(MMULT(C367:E367,$C$5:$E$7),TRANSPOSE(C367:E367))))</f>
        <v>6.3839264048545924E-3</v>
      </c>
      <c r="J367" s="180">
        <v>3.2590752292107054E-2</v>
      </c>
      <c r="K367" s="200">
        <v>1.7316725148638294E-2</v>
      </c>
      <c r="L367" s="208">
        <f t="shared" si="30"/>
        <v>-17566.011895597898</v>
      </c>
      <c r="M367" s="89">
        <f t="shared" si="31"/>
        <v>227177.09792736144</v>
      </c>
      <c r="N367" s="209">
        <f t="shared" si="32"/>
        <v>121868.18490605686</v>
      </c>
      <c r="O367" s="214">
        <f t="shared" si="33"/>
        <v>-5.2992791512724687E-2</v>
      </c>
      <c r="P367" s="12">
        <f t="shared" si="34"/>
        <v>0.68534330151213529</v>
      </c>
      <c r="Q367" s="63">
        <f t="shared" si="35"/>
        <v>0.36764949000058939</v>
      </c>
    </row>
    <row r="368" spans="2:17" x14ac:dyDescent="0.15">
      <c r="B368" s="182">
        <v>45418</v>
      </c>
      <c r="C368" s="187">
        <v>-2740800</v>
      </c>
      <c r="D368" s="42">
        <v>7108500</v>
      </c>
      <c r="E368" s="188">
        <v>7048000</v>
      </c>
      <c r="F368" s="52">
        <v>336230.27263634565</v>
      </c>
      <c r="G368" s="52">
        <v>11415700</v>
      </c>
      <c r="I368" s="199" cm="1">
        <f t="array" ref="I368:K368">TRANSPOSE(F368*MMULT($C$5:$E$7,TRANSPOSE(C368:E368)/MMULT(MMULT(C368:E368,$C$5:$E$7),TRANSPOSE(C368:E368))))</f>
        <v>6.4228670211861341E-3</v>
      </c>
      <c r="J368" s="180">
        <v>3.270608844472396E-2</v>
      </c>
      <c r="K368" s="200">
        <v>1.7216634060540904E-2</v>
      </c>
      <c r="L368" s="208">
        <f t="shared" si="30"/>
        <v>-17603.793931666958</v>
      </c>
      <c r="M368" s="89">
        <f t="shared" si="31"/>
        <v>232491.22970932027</v>
      </c>
      <c r="N368" s="209">
        <f t="shared" si="32"/>
        <v>121342.83685869229</v>
      </c>
      <c r="O368" s="214">
        <f t="shared" si="33"/>
        <v>-5.2356362184872558E-2</v>
      </c>
      <c r="P368" s="12">
        <f t="shared" si="34"/>
        <v>0.69146429881634797</v>
      </c>
      <c r="Q368" s="63">
        <f t="shared" si="35"/>
        <v>0.36089206336852442</v>
      </c>
    </row>
    <row r="369" spans="2:17" x14ac:dyDescent="0.15">
      <c r="B369" s="182">
        <v>45419</v>
      </c>
      <c r="C369" s="187">
        <v>-2764800</v>
      </c>
      <c r="D369" s="42">
        <v>7175000</v>
      </c>
      <c r="E369" s="188">
        <v>7182400</v>
      </c>
      <c r="F369" s="52">
        <v>340567.69127645739</v>
      </c>
      <c r="G369" s="52">
        <v>11592600</v>
      </c>
      <c r="I369" s="199" cm="1">
        <f t="array" ref="I369:K369">TRANSPOSE(F369*MMULT($C$5:$E$7,TRANSPOSE(C369:E369)/MMULT(MMULT(C369:E369,$C$5:$E$7),TRANSPOSE(C369:E369))))</f>
        <v>6.4723405723197593E-3</v>
      </c>
      <c r="J369" s="180">
        <v>3.2647989362646103E-2</v>
      </c>
      <c r="K369" s="200">
        <v>1.7294093174123039E-2</v>
      </c>
      <c r="L369" s="208">
        <f t="shared" si="30"/>
        <v>-17894.72721434967</v>
      </c>
      <c r="M369" s="89">
        <f t="shared" si="31"/>
        <v>234249.32367698578</v>
      </c>
      <c r="N369" s="209">
        <f t="shared" si="32"/>
        <v>124213.09481382131</v>
      </c>
      <c r="O369" s="214">
        <f t="shared" si="33"/>
        <v>-5.2543819254491593E-2</v>
      </c>
      <c r="P369" s="12">
        <f t="shared" si="34"/>
        <v>0.68782015933165197</v>
      </c>
      <c r="Q369" s="63">
        <f t="shared" si="35"/>
        <v>0.36472365992283973</v>
      </c>
    </row>
    <row r="370" spans="2:17" x14ac:dyDescent="0.15">
      <c r="B370" s="182">
        <v>45420</v>
      </c>
      <c r="C370" s="187">
        <v>-2826000</v>
      </c>
      <c r="D370" s="42">
        <v>7245000</v>
      </c>
      <c r="E370" s="188">
        <v>7243200.0000000009</v>
      </c>
      <c r="F370" s="52">
        <v>343509.80147227849</v>
      </c>
      <c r="G370" s="52">
        <v>11662200</v>
      </c>
      <c r="I370" s="199" cm="1">
        <f t="array" ref="I370:K370">TRANSPOSE(F370*MMULT($C$5:$E$7,TRANSPOSE(C370:E370)/MMULT(MMULT(C370:E370,$C$5:$E$7),TRANSPOSE(C370:E370))))</f>
        <v>6.4007828910724067E-3</v>
      </c>
      <c r="J370" s="180">
        <v>3.265336958002573E-2</v>
      </c>
      <c r="K370" s="200">
        <v>1.7260982896394227E-2</v>
      </c>
      <c r="L370" s="208">
        <f t="shared" si="30"/>
        <v>-18088.612450170622</v>
      </c>
      <c r="M370" s="89">
        <f t="shared" si="31"/>
        <v>236573.66260728642</v>
      </c>
      <c r="N370" s="209">
        <f t="shared" si="32"/>
        <v>125024.75131516268</v>
      </c>
      <c r="O370" s="214">
        <f t="shared" si="33"/>
        <v>-5.2658213456044246E-2</v>
      </c>
      <c r="P370" s="12">
        <f t="shared" si="34"/>
        <v>0.68869552365997944</v>
      </c>
      <c r="Q370" s="63">
        <f t="shared" si="35"/>
        <v>0.36396268979606472</v>
      </c>
    </row>
    <row r="371" spans="2:17" x14ac:dyDescent="0.15">
      <c r="B371" s="182">
        <v>45422</v>
      </c>
      <c r="C371" s="187">
        <v>-2855400</v>
      </c>
      <c r="D371" s="42">
        <v>7423500</v>
      </c>
      <c r="E371" s="188">
        <v>7385599.9999999991</v>
      </c>
      <c r="F371" s="52">
        <v>351609.46886414941</v>
      </c>
      <c r="G371" s="52">
        <v>11953700</v>
      </c>
      <c r="I371" s="199" cm="1">
        <f t="array" ref="I371:K371">TRANSPOSE(F371*MMULT($C$5:$E$7,TRANSPOSE(C371:E371)/MMULT(MMULT(C371:E371,$C$5:$E$7),TRANSPOSE(C371:E371))))</f>
        <v>6.4522349822740471E-3</v>
      </c>
      <c r="J371" s="180">
        <v>3.2685789369337574E-2</v>
      </c>
      <c r="K371" s="200">
        <v>1.7248459603723097E-2</v>
      </c>
      <c r="L371" s="208">
        <f t="shared" si="30"/>
        <v>-18423.711768385314</v>
      </c>
      <c r="M371" s="89">
        <f t="shared" si="31"/>
        <v>242642.95738327748</v>
      </c>
      <c r="N371" s="209">
        <f t="shared" si="32"/>
        <v>127390.22324925728</v>
      </c>
      <c r="O371" s="214">
        <f t="shared" si="33"/>
        <v>-5.2398224165867507E-2</v>
      </c>
      <c r="P371" s="12">
        <f t="shared" si="34"/>
        <v>0.69009221556836664</v>
      </c>
      <c r="Q371" s="63">
        <f t="shared" si="35"/>
        <v>0.36230600859750101</v>
      </c>
    </row>
    <row r="372" spans="2:17" x14ac:dyDescent="0.15">
      <c r="B372" s="182">
        <v>45425</v>
      </c>
      <c r="C372" s="187">
        <v>-2850000</v>
      </c>
      <c r="D372" s="42">
        <v>7339500</v>
      </c>
      <c r="E372" s="188">
        <v>7445599.9999999991</v>
      </c>
      <c r="F372" s="52">
        <v>349942.92550937785</v>
      </c>
      <c r="G372" s="52">
        <v>11935100</v>
      </c>
      <c r="I372" s="199" cm="1">
        <f t="array" ref="I372:K372">TRANSPOSE(F372*MMULT($C$5:$E$7,TRANSPOSE(C372:E372)/MMULT(MMULT(C372:E372,$C$5:$E$7),TRANSPOSE(C372:E372))))</f>
        <v>6.4959378472630325E-3</v>
      </c>
      <c r="J372" s="180">
        <v>3.2564540176913258E-2</v>
      </c>
      <c r="K372" s="200">
        <v>1.7385960264535115E-2</v>
      </c>
      <c r="L372" s="208">
        <f t="shared" si="30"/>
        <v>-18513.422864699642</v>
      </c>
      <c r="M372" s="89">
        <f t="shared" si="31"/>
        <v>239007.44262845485</v>
      </c>
      <c r="N372" s="209">
        <f t="shared" si="32"/>
        <v>129448.90574562263</v>
      </c>
      <c r="O372" s="214">
        <f t="shared" si="33"/>
        <v>-5.2904120972731353E-2</v>
      </c>
      <c r="P372" s="12">
        <f t="shared" si="34"/>
        <v>0.68298978263542542</v>
      </c>
      <c r="Q372" s="63">
        <f t="shared" si="35"/>
        <v>0.36991433833730591</v>
      </c>
    </row>
    <row r="373" spans="2:17" x14ac:dyDescent="0.15">
      <c r="B373" s="182">
        <v>45426</v>
      </c>
      <c r="C373" s="187">
        <v>-2839200</v>
      </c>
      <c r="D373" s="42">
        <v>7238000</v>
      </c>
      <c r="E373" s="188">
        <v>7479200</v>
      </c>
      <c r="F373" s="52">
        <v>347300.21173882252</v>
      </c>
      <c r="G373" s="52">
        <v>11878000</v>
      </c>
      <c r="I373" s="199" cm="1">
        <f t="array" ref="I373:K373">TRANSPOSE(F373*MMULT($C$5:$E$7,TRANSPOSE(C373:E373)/MMULT(MMULT(C373:E373,$C$5:$E$7),TRANSPOSE(C373:E373))))</f>
        <v>6.5315363718315561E-3</v>
      </c>
      <c r="J373" s="180">
        <v>3.2447296646340426E-2</v>
      </c>
      <c r="K373" s="200">
        <v>1.751404116476556E-2</v>
      </c>
      <c r="L373" s="208">
        <f t="shared" si="30"/>
        <v>-18544.338066904154</v>
      </c>
      <c r="M373" s="89">
        <f t="shared" si="31"/>
        <v>234853.53312621202</v>
      </c>
      <c r="N373" s="209">
        <f t="shared" si="32"/>
        <v>130991.01667951458</v>
      </c>
      <c r="O373" s="214">
        <f t="shared" si="33"/>
        <v>-5.3395700434671511E-2</v>
      </c>
      <c r="P373" s="12">
        <f t="shared" si="34"/>
        <v>0.67622628834682974</v>
      </c>
      <c r="Q373" s="63">
        <f t="shared" si="35"/>
        <v>0.37716941208784155</v>
      </c>
    </row>
    <row r="374" spans="2:17" x14ac:dyDescent="0.15">
      <c r="B374" s="182">
        <v>45427</v>
      </c>
      <c r="C374" s="187">
        <v>-2866200</v>
      </c>
      <c r="D374" s="42">
        <v>7259000</v>
      </c>
      <c r="E374" s="188">
        <v>7464000</v>
      </c>
      <c r="F374" s="52">
        <v>347540.54867866985</v>
      </c>
      <c r="G374" s="52">
        <v>11856800</v>
      </c>
      <c r="I374" s="199" cm="1">
        <f t="array" ref="I374:K374">TRANSPOSE(F374*MMULT($C$5:$E$7,TRANSPOSE(C374:E374)/MMULT(MMULT(C374:E374,$C$5:$E$7),TRANSPOSE(C374:E374))))</f>
        <v>6.4720635138032145E-3</v>
      </c>
      <c r="J374" s="180">
        <v>3.247709788590851E-2</v>
      </c>
      <c r="K374" s="200">
        <v>1.7462422771720623E-2</v>
      </c>
      <c r="L374" s="208">
        <f t="shared" si="30"/>
        <v>-18550.228443262775</v>
      </c>
      <c r="M374" s="89">
        <f t="shared" si="31"/>
        <v>235751.25355380986</v>
      </c>
      <c r="N374" s="209">
        <f t="shared" si="32"/>
        <v>130339.52356812274</v>
      </c>
      <c r="O374" s="214">
        <f t="shared" si="33"/>
        <v>-5.3375724109862084E-2</v>
      </c>
      <c r="P374" s="12">
        <f t="shared" si="34"/>
        <v>0.67834171998094395</v>
      </c>
      <c r="Q374" s="63">
        <f t="shared" si="35"/>
        <v>0.37503400412891813</v>
      </c>
    </row>
    <row r="375" spans="2:17" x14ac:dyDescent="0.15">
      <c r="B375" s="182">
        <v>45428</v>
      </c>
      <c r="C375" s="187">
        <v>-2862600</v>
      </c>
      <c r="D375" s="42">
        <v>7535500</v>
      </c>
      <c r="E375" s="188">
        <v>7409600</v>
      </c>
      <c r="F375" s="52">
        <v>355641.02047426952</v>
      </c>
      <c r="G375" s="52">
        <v>12082500</v>
      </c>
      <c r="I375" s="199" cm="1">
        <f t="array" ref="I375:K375">TRANSPOSE(F375*MMULT($C$5:$E$7,TRANSPOSE(C375:E375)/MMULT(MMULT(C375:E375,$C$5:$E$7),TRANSPOSE(C375:E375))))</f>
        <v>6.4618467552645872E-3</v>
      </c>
      <c r="J375" s="180">
        <v>3.2758917329056593E-2</v>
      </c>
      <c r="K375" s="200">
        <v>1.7178239238661189E-2</v>
      </c>
      <c r="L375" s="208">
        <f t="shared" si="30"/>
        <v>-18497.682521620409</v>
      </c>
      <c r="M375" s="89">
        <f t="shared" si="31"/>
        <v>246854.82153310595</v>
      </c>
      <c r="N375" s="209">
        <f t="shared" si="32"/>
        <v>127283.88146278395</v>
      </c>
      <c r="O375" s="214">
        <f t="shared" si="33"/>
        <v>-5.2012229907991474E-2</v>
      </c>
      <c r="P375" s="12">
        <f t="shared" si="34"/>
        <v>0.69411234172005698</v>
      </c>
      <c r="Q375" s="63">
        <f t="shared" si="35"/>
        <v>0.35789988818793439</v>
      </c>
    </row>
    <row r="376" spans="2:17" x14ac:dyDescent="0.15">
      <c r="B376" s="182">
        <v>45429</v>
      </c>
      <c r="C376" s="187">
        <v>-2898600</v>
      </c>
      <c r="D376" s="42">
        <v>7707000</v>
      </c>
      <c r="E376" s="188">
        <v>7469600</v>
      </c>
      <c r="F376" s="52">
        <v>362062.22107312904</v>
      </c>
      <c r="G376" s="52">
        <v>12278000</v>
      </c>
      <c r="I376" s="199" cm="1">
        <f t="array" ref="I376:K376">TRANSPOSE(F376*MMULT($C$5:$E$7,TRANSPOSE(C376:E376)/MMULT(MMULT(C376:E376,$C$5:$E$7),TRANSPOSE(C376:E376))))</f>
        <v>6.4454987356184993E-3</v>
      </c>
      <c r="J376" s="180">
        <v>3.2846702395137234E-2</v>
      </c>
      <c r="K376" s="200">
        <v>1.7081986766208389E-2</v>
      </c>
      <c r="L376" s="208">
        <f t="shared" si="30"/>
        <v>-18682.922635063784</v>
      </c>
      <c r="M376" s="89">
        <f t="shared" si="31"/>
        <v>253149.53535932268</v>
      </c>
      <c r="N376" s="209">
        <f t="shared" si="32"/>
        <v>127595.60834887018</v>
      </c>
      <c r="O376" s="214">
        <f t="shared" si="33"/>
        <v>-5.160141419805913E-2</v>
      </c>
      <c r="P376" s="12">
        <f t="shared" si="34"/>
        <v>0.69918793131468893</v>
      </c>
      <c r="Q376" s="63">
        <f t="shared" si="35"/>
        <v>0.35241348288337027</v>
      </c>
    </row>
    <row r="377" spans="2:17" x14ac:dyDescent="0.15">
      <c r="B377" s="182">
        <v>45433</v>
      </c>
      <c r="C377" s="187">
        <v>-2859000</v>
      </c>
      <c r="D377" s="42">
        <v>7721000</v>
      </c>
      <c r="E377" s="188">
        <v>7511200</v>
      </c>
      <c r="F377" s="52">
        <v>363490.95990063972</v>
      </c>
      <c r="G377" s="52">
        <v>12373200</v>
      </c>
      <c r="I377" s="199" cm="1">
        <f t="array" ref="I377:K377">TRANSPOSE(F377*MMULT($C$5:$E$7,TRANSPOSE(C377:E377)/MMULT(MMULT(C377:E377,$C$5:$E$7),TRANSPOSE(C377:E377))))</f>
        <v>6.5442557031497404E-3</v>
      </c>
      <c r="J377" s="180">
        <v>3.2827164339055442E-2</v>
      </c>
      <c r="K377" s="200">
        <v>1.7140064316500399E-2</v>
      </c>
      <c r="L377" s="208">
        <f t="shared" si="30"/>
        <v>-18710.027055305109</v>
      </c>
      <c r="M377" s="89">
        <f t="shared" si="31"/>
        <v>253458.53586184708</v>
      </c>
      <c r="N377" s="209">
        <f t="shared" si="32"/>
        <v>128742.45109409779</v>
      </c>
      <c r="O377" s="214">
        <f t="shared" si="33"/>
        <v>-5.1473156472500711E-2</v>
      </c>
      <c r="P377" s="12">
        <f t="shared" si="34"/>
        <v>0.69728979210687936</v>
      </c>
      <c r="Q377" s="63">
        <f t="shared" si="35"/>
        <v>0.35418336436562148</v>
      </c>
    </row>
    <row r="378" spans="2:17" x14ac:dyDescent="0.15">
      <c r="B378" s="182">
        <v>45434</v>
      </c>
      <c r="C378" s="187">
        <v>-2851800</v>
      </c>
      <c r="D378" s="42">
        <v>7749000</v>
      </c>
      <c r="E378" s="188">
        <v>7452800</v>
      </c>
      <c r="F378" s="52">
        <v>363459.45443535683</v>
      </c>
      <c r="G378" s="52">
        <v>12350000</v>
      </c>
      <c r="I378" s="199" cm="1">
        <f t="array" ref="I378:K378">TRANSPOSE(F378*MMULT($C$5:$E$7,TRANSPOSE(C378:E378)/MMULT(MMULT(C378:E378,$C$5:$E$7),TRANSPOSE(C378:E378))))</f>
        <v>6.5218868733294116E-3</v>
      </c>
      <c r="J378" s="180">
        <v>3.2895655403380214E-2</v>
      </c>
      <c r="K378" s="200">
        <v>1.7060720494300723E-2</v>
      </c>
      <c r="L378" s="208">
        <f t="shared" si="30"/>
        <v>-18599.116985360815</v>
      </c>
      <c r="M378" s="89">
        <f t="shared" si="31"/>
        <v>254908.43372079328</v>
      </c>
      <c r="N378" s="209">
        <f t="shared" si="32"/>
        <v>127150.13769992442</v>
      </c>
      <c r="O378" s="214">
        <f t="shared" si="33"/>
        <v>-5.1172467130494649E-2</v>
      </c>
      <c r="P378" s="12">
        <f t="shared" si="34"/>
        <v>0.70133939455997862</v>
      </c>
      <c r="Q378" s="63">
        <f t="shared" si="35"/>
        <v>0.34983307257051621</v>
      </c>
    </row>
    <row r="379" spans="2:17" x14ac:dyDescent="0.15">
      <c r="B379" s="182">
        <v>45435</v>
      </c>
      <c r="C379" s="187">
        <v>-2799000</v>
      </c>
      <c r="D379" s="42">
        <v>7784000</v>
      </c>
      <c r="E379" s="188">
        <v>7421600</v>
      </c>
      <c r="F379" s="52">
        <v>364426.28033673193</v>
      </c>
      <c r="G379" s="52">
        <v>12406600</v>
      </c>
      <c r="I379" s="199" cm="1">
        <f t="array" ref="I379:K379">TRANSPOSE(F379*MMULT($C$5:$E$7,TRANSPOSE(C379:E379)/MMULT(MMULT(C379:E379,$C$5:$E$7),TRANSPOSE(C379:E379))))</f>
        <v>6.5989824346692587E-3</v>
      </c>
      <c r="J379" s="180">
        <v>3.2949926874524672E-2</v>
      </c>
      <c r="K379" s="200">
        <v>1.7033335315844431E-2</v>
      </c>
      <c r="L379" s="208">
        <f t="shared" si="30"/>
        <v>-18470.551834639256</v>
      </c>
      <c r="M379" s="89">
        <f t="shared" si="31"/>
        <v>256482.23079130004</v>
      </c>
      <c r="N379" s="209">
        <f t="shared" si="32"/>
        <v>126414.60138007102</v>
      </c>
      <c r="O379" s="214">
        <f t="shared" si="33"/>
        <v>-5.0683918343024992E-2</v>
      </c>
      <c r="P379" s="12">
        <f t="shared" si="34"/>
        <v>0.70379729627157794</v>
      </c>
      <c r="Q379" s="63">
        <f t="shared" si="35"/>
        <v>0.34688662207144672</v>
      </c>
    </row>
    <row r="380" spans="2:17" x14ac:dyDescent="0.15">
      <c r="B380" s="182">
        <v>45436</v>
      </c>
      <c r="C380" s="187">
        <v>-2772600</v>
      </c>
      <c r="D380" s="42">
        <v>7843500</v>
      </c>
      <c r="E380" s="188">
        <v>7339200</v>
      </c>
      <c r="F380" s="52">
        <v>365165.59722431604</v>
      </c>
      <c r="G380" s="52">
        <v>12410100</v>
      </c>
      <c r="I380" s="199" cm="1">
        <f t="array" ref="I380:K380">TRANSPOSE(F380*MMULT($C$5:$E$7,TRANSPOSE(C380:E380)/MMULT(MMULT(C380:E380,$C$5:$E$7),TRANSPOSE(C380:E380))))</f>
        <v>6.5972822179913206E-3</v>
      </c>
      <c r="J380" s="180">
        <v>3.3060569489952889E-2</v>
      </c>
      <c r="K380" s="200">
        <v>1.6915555524781078E-2</v>
      </c>
      <c r="L380" s="208">
        <f t="shared" si="30"/>
        <v>-18291.624677602736</v>
      </c>
      <c r="M380" s="89">
        <f t="shared" si="31"/>
        <v>259310.57679444549</v>
      </c>
      <c r="N380" s="209">
        <f t="shared" si="32"/>
        <v>124146.64510747329</v>
      </c>
      <c r="O380" s="214">
        <f t="shared" si="33"/>
        <v>-5.0091314232886104E-2</v>
      </c>
      <c r="P380" s="12">
        <f t="shared" si="34"/>
        <v>0.71011776236728752</v>
      </c>
      <c r="Q380" s="63">
        <f t="shared" si="35"/>
        <v>0.33997355186559858</v>
      </c>
    </row>
    <row r="381" spans="2:17" x14ac:dyDescent="0.15">
      <c r="B381" s="182">
        <v>45440</v>
      </c>
      <c r="C381" s="187">
        <v>-2749200</v>
      </c>
      <c r="D381" s="42">
        <v>7826000</v>
      </c>
      <c r="E381" s="188">
        <v>7288800</v>
      </c>
      <c r="F381" s="52">
        <v>363889.38800605334</v>
      </c>
      <c r="G381" s="52">
        <v>12365600</v>
      </c>
      <c r="I381" s="199" cm="1">
        <f t="array" ref="I381:K381">TRANSPOSE(F381*MMULT($C$5:$E$7,TRANSPOSE(C381:E381)/MMULT(MMULT(C381:E381,$C$5:$E$7),TRANSPOSE(C381:E381))))</f>
        <v>6.6067499721512279E-3</v>
      </c>
      <c r="J381" s="180">
        <v>3.3087895288894401E-2</v>
      </c>
      <c r="K381" s="200">
        <v>1.6889857932527154E-2</v>
      </c>
      <c r="L381" s="208">
        <f t="shared" si="30"/>
        <v>-18163.277023438157</v>
      </c>
      <c r="M381" s="89">
        <f t="shared" si="31"/>
        <v>258945.86853088759</v>
      </c>
      <c r="N381" s="209">
        <f t="shared" si="32"/>
        <v>123106.79649860392</v>
      </c>
      <c r="O381" s="214">
        <f t="shared" si="33"/>
        <v>-4.9914280608633767E-2</v>
      </c>
      <c r="P381" s="12">
        <f t="shared" si="34"/>
        <v>0.71160599090232335</v>
      </c>
      <c r="Q381" s="63">
        <f t="shared" si="35"/>
        <v>0.33830828970631049</v>
      </c>
    </row>
    <row r="382" spans="2:17" x14ac:dyDescent="0.15">
      <c r="B382" s="182">
        <v>45441</v>
      </c>
      <c r="C382" s="187">
        <v>-2735400</v>
      </c>
      <c r="D382" s="42">
        <v>7934500</v>
      </c>
      <c r="E382" s="188">
        <v>7240800</v>
      </c>
      <c r="F382" s="52">
        <v>366769.30382626754</v>
      </c>
      <c r="G382" s="52">
        <v>12439900</v>
      </c>
      <c r="I382" s="199" cm="1">
        <f t="array" ref="I382:K382">TRANSPOSE(F382*MMULT($C$5:$E$7,TRANSPOSE(C382:E382)/MMULT(MMULT(C382:E382,$C$5:$E$7),TRANSPOSE(C382:E382))))</f>
        <v>6.605845923125706E-3</v>
      </c>
      <c r="J382" s="180">
        <v>3.3204736694052502E-2</v>
      </c>
      <c r="K382" s="200">
        <v>1.6762781939209218E-2</v>
      </c>
      <c r="L382" s="208">
        <f t="shared" si="30"/>
        <v>-18069.630938118054</v>
      </c>
      <c r="M382" s="89">
        <f t="shared" si="31"/>
        <v>263462.98329895956</v>
      </c>
      <c r="N382" s="209">
        <f t="shared" si="32"/>
        <v>121375.95146542611</v>
      </c>
      <c r="O382" s="214">
        <f t="shared" si="33"/>
        <v>-4.9267020848280517E-2</v>
      </c>
      <c r="P382" s="12">
        <f t="shared" si="34"/>
        <v>0.71833433319097373</v>
      </c>
      <c r="Q382" s="63">
        <f t="shared" si="35"/>
        <v>0.33093268765730693</v>
      </c>
    </row>
    <row r="383" spans="2:17" x14ac:dyDescent="0.15">
      <c r="B383" s="182">
        <v>45442</v>
      </c>
      <c r="C383" s="187">
        <v>-2824200</v>
      </c>
      <c r="D383" s="42">
        <v>7850500</v>
      </c>
      <c r="E383" s="188">
        <v>7298400</v>
      </c>
      <c r="F383" s="52">
        <v>364371.28107988893</v>
      </c>
      <c r="G383" s="52">
        <v>12324700</v>
      </c>
      <c r="I383" s="199" cm="1">
        <f t="array" ref="I383:K383">TRANSPOSE(F383*MMULT($C$5:$E$7,TRANSPOSE(C383:E383)/MMULT(MMULT(C383:E383,$C$5:$E$7),TRANSPOSE(C383:E383))))</f>
        <v>6.4791593921938962E-3</v>
      </c>
      <c r="J383" s="180">
        <v>3.3094883049662953E-2</v>
      </c>
      <c r="K383" s="200">
        <v>1.6833599645668086E-2</v>
      </c>
      <c r="L383" s="208">
        <f t="shared" si="30"/>
        <v>-18298.441955434002</v>
      </c>
      <c r="M383" s="89">
        <f t="shared" si="31"/>
        <v>259811.37938137903</v>
      </c>
      <c r="N383" s="209">
        <f t="shared" si="32"/>
        <v>122858.34365394396</v>
      </c>
      <c r="O383" s="214">
        <f t="shared" si="33"/>
        <v>-5.0219221177922754E-2</v>
      </c>
      <c r="P383" s="12">
        <f t="shared" si="34"/>
        <v>0.7130402226305399</v>
      </c>
      <c r="Q383" s="63">
        <f t="shared" si="35"/>
        <v>0.33717899854738304</v>
      </c>
    </row>
    <row r="384" spans="2:17" x14ac:dyDescent="0.15">
      <c r="B384" s="182">
        <v>45443</v>
      </c>
      <c r="C384" s="187">
        <v>-2866800</v>
      </c>
      <c r="D384" s="42">
        <v>8029000</v>
      </c>
      <c r="E384" s="188">
        <v>7453600</v>
      </c>
      <c r="F384" s="52">
        <v>372615.60754043178</v>
      </c>
      <c r="G384" s="52">
        <v>12615800</v>
      </c>
      <c r="I384" s="199" cm="1">
        <f t="array" ref="I384:K384">TRANSPOSE(F384*MMULT($C$5:$E$7,TRANSPOSE(C384:E384)/MMULT(MMULT(C384:E384,$C$5:$E$7),TRANSPOSE(C384:E384))))</f>
        <v>6.5104963883287773E-3</v>
      </c>
      <c r="J384" s="180">
        <v>3.3104161440240268E-2</v>
      </c>
      <c r="K384" s="200">
        <v>1.6835701725716919E-2</v>
      </c>
      <c r="L384" s="208">
        <f t="shared" si="30"/>
        <v>-18664.291046060938</v>
      </c>
      <c r="M384" s="89">
        <f t="shared" si="31"/>
        <v>265793.31220368913</v>
      </c>
      <c r="N384" s="209">
        <f t="shared" si="32"/>
        <v>125486.58638280362</v>
      </c>
      <c r="O384" s="214">
        <f t="shared" si="33"/>
        <v>-5.0089933616201822E-2</v>
      </c>
      <c r="P384" s="12">
        <f t="shared" si="34"/>
        <v>0.71331771086601203</v>
      </c>
      <c r="Q384" s="63">
        <f t="shared" si="35"/>
        <v>0.33677222275018986</v>
      </c>
    </row>
    <row r="385" spans="2:17" x14ac:dyDescent="0.15">
      <c r="B385" s="182">
        <v>45446</v>
      </c>
      <c r="C385" s="187">
        <v>-2893800</v>
      </c>
      <c r="D385" s="42">
        <v>7948500</v>
      </c>
      <c r="E385" s="188">
        <v>7418400</v>
      </c>
      <c r="F385" s="52">
        <v>369184.53054988966</v>
      </c>
      <c r="G385" s="52">
        <v>12473100</v>
      </c>
      <c r="I385" s="199" cm="1">
        <f t="array" ref="I385:K385">TRANSPOSE(F385*MMULT($C$5:$E$7,TRANSPOSE(C385:E385)/MMULT(MMULT(C385:E385,$C$5:$E$7),TRANSPOSE(C385:E385))))</f>
        <v>6.436309722175633E-3</v>
      </c>
      <c r="J385" s="180">
        <v>3.3070842942130543E-2</v>
      </c>
      <c r="K385" s="200">
        <v>1.6842759691900799E-2</v>
      </c>
      <c r="L385" s="208">
        <f t="shared" si="30"/>
        <v>-18625.393074031846</v>
      </c>
      <c r="M385" s="89">
        <f t="shared" si="31"/>
        <v>262863.59512552462</v>
      </c>
      <c r="N385" s="209">
        <f t="shared" si="32"/>
        <v>124946.32849839689</v>
      </c>
      <c r="O385" s="214">
        <f t="shared" si="33"/>
        <v>-5.0450090761630408E-2</v>
      </c>
      <c r="P385" s="12">
        <f t="shared" si="34"/>
        <v>0.71201140181577194</v>
      </c>
      <c r="Q385" s="63">
        <f t="shared" si="35"/>
        <v>0.33843868894585849</v>
      </c>
    </row>
    <row r="386" spans="2:17" x14ac:dyDescent="0.15">
      <c r="B386" s="182">
        <v>45447</v>
      </c>
      <c r="C386" s="187">
        <v>-2928000</v>
      </c>
      <c r="D386" s="42">
        <v>7808500</v>
      </c>
      <c r="E386" s="188">
        <v>7418400</v>
      </c>
      <c r="F386" s="52">
        <v>364343.1256235544</v>
      </c>
      <c r="G386" s="52">
        <v>12298900</v>
      </c>
      <c r="I386" s="199" cm="1">
        <f t="array" ref="I386:K386">TRANSPOSE(F386*MMULT($C$5:$E$7,TRANSPOSE(C386:E386)/MMULT(MMULT(C386:E386,$C$5:$E$7),TRANSPOSE(C386:E386))))</f>
        <v>6.3662315426806773E-3</v>
      </c>
      <c r="J386" s="180">
        <v>3.2963787063822032E-2</v>
      </c>
      <c r="K386" s="200">
        <v>1.6928949678187893E-2</v>
      </c>
      <c r="L386" s="208">
        <f t="shared" si="30"/>
        <v>-18640.325956969024</v>
      </c>
      <c r="M386" s="89">
        <f t="shared" si="31"/>
        <v>257397.73128785435</v>
      </c>
      <c r="N386" s="209">
        <f t="shared" si="32"/>
        <v>125585.72029266907</v>
      </c>
      <c r="O386" s="214">
        <f t="shared" si="33"/>
        <v>-5.1161459201589356E-2</v>
      </c>
      <c r="P386" s="12">
        <f t="shared" si="34"/>
        <v>0.70647066785555912</v>
      </c>
      <c r="Q386" s="63">
        <f t="shared" si="35"/>
        <v>0.3446907913460302</v>
      </c>
    </row>
    <row r="387" spans="2:17" x14ac:dyDescent="0.15">
      <c r="B387" s="182">
        <v>45448</v>
      </c>
      <c r="C387" s="187">
        <v>-2931600</v>
      </c>
      <c r="D387" s="42">
        <v>7896000</v>
      </c>
      <c r="E387" s="188">
        <v>7560000</v>
      </c>
      <c r="F387" s="52">
        <v>369605.32015663444</v>
      </c>
      <c r="G387" s="52">
        <v>12524400</v>
      </c>
      <c r="I387" s="199" cm="1">
        <f t="array" ref="I387:K387">TRANSPOSE(F387*MMULT($C$5:$E$7,TRANSPOSE(C387:E387)/MMULT(MMULT(C387:E387,$C$5:$E$7),TRANSPOSE(C387:E387))))</f>
        <v>6.4550343018926377E-3</v>
      </c>
      <c r="J387" s="180">
        <v>3.2920600847346909E-2</v>
      </c>
      <c r="K387" s="200">
        <v>1.7008972807594138E-2</v>
      </c>
      <c r="L387" s="208">
        <f t="shared" si="30"/>
        <v>-18923.578559428457</v>
      </c>
      <c r="M387" s="89">
        <f t="shared" si="31"/>
        <v>259941.06429065121</v>
      </c>
      <c r="N387" s="209">
        <f t="shared" si="32"/>
        <v>128587.83442541168</v>
      </c>
      <c r="O387" s="214">
        <f t="shared" si="33"/>
        <v>-5.1199421456944574E-2</v>
      </c>
      <c r="P387" s="12">
        <f t="shared" si="34"/>
        <v>0.70329362191131661</v>
      </c>
      <c r="Q387" s="63">
        <f t="shared" si="35"/>
        <v>0.34790579954562789</v>
      </c>
    </row>
    <row r="388" spans="2:17" x14ac:dyDescent="0.15">
      <c r="B388" s="182">
        <v>45449</v>
      </c>
      <c r="C388" s="187">
        <v>-2950200</v>
      </c>
      <c r="D388" s="42">
        <v>7917000</v>
      </c>
      <c r="E388" s="188">
        <v>7599200</v>
      </c>
      <c r="F388" s="52">
        <v>370843.50588810648</v>
      </c>
      <c r="G388" s="52">
        <v>12566000</v>
      </c>
      <c r="I388" s="199" cm="1">
        <f t="array" ref="I388:K388">TRANSPOSE(F388*MMULT($C$5:$E$7,TRANSPOSE(C388:E388)/MMULT(MMULT(C388:E388,$C$5:$E$7),TRANSPOSE(C388:E388))))</f>
        <v>6.4478347081888829E-3</v>
      </c>
      <c r="J388" s="180">
        <v>3.290526329511706E-2</v>
      </c>
      <c r="K388" s="200">
        <v>1.7022178431514313E-2</v>
      </c>
      <c r="L388" s="208">
        <f t="shared" si="30"/>
        <v>-19022.401956098842</v>
      </c>
      <c r="M388" s="89">
        <f t="shared" si="31"/>
        <v>260510.96950744177</v>
      </c>
      <c r="N388" s="209">
        <f t="shared" si="32"/>
        <v>129354.93833676356</v>
      </c>
      <c r="O388" s="214">
        <f t="shared" si="33"/>
        <v>-5.1294957722243129E-2</v>
      </c>
      <c r="P388" s="12">
        <f t="shared" si="34"/>
        <v>0.70248222058941756</v>
      </c>
      <c r="Q388" s="63">
        <f t="shared" si="35"/>
        <v>0.34881273713282562</v>
      </c>
    </row>
    <row r="389" spans="2:17" x14ac:dyDescent="0.15">
      <c r="B389" s="182">
        <v>45450</v>
      </c>
      <c r="C389" s="187">
        <v>-2940600</v>
      </c>
      <c r="D389" s="42">
        <v>7955500</v>
      </c>
      <c r="E389" s="188">
        <v>7596000</v>
      </c>
      <c r="F389" s="52">
        <v>372118.53293903463</v>
      </c>
      <c r="G389" s="52">
        <v>12610900</v>
      </c>
      <c r="I389" s="199" cm="1">
        <f t="array" ref="I389:K389">TRANSPOSE(F389*MMULT($C$5:$E$7,TRANSPOSE(C389:E389)/MMULT(MMULT(C389:E389,$C$5:$E$7),TRANSPOSE(C389:E389))))</f>
        <v>6.465070336037302E-3</v>
      </c>
      <c r="J389" s="180">
        <v>3.2937424447816895E-2</v>
      </c>
      <c r="K389" s="200">
        <v>1.6995265741782346E-2</v>
      </c>
      <c r="L389" s="208">
        <f t="shared" si="30"/>
        <v>-19011.185830151291</v>
      </c>
      <c r="M389" s="89">
        <f t="shared" si="31"/>
        <v>262033.6801946073</v>
      </c>
      <c r="N389" s="209">
        <f t="shared" si="32"/>
        <v>129096.03857457871</v>
      </c>
      <c r="O389" s="214">
        <f t="shared" si="33"/>
        <v>-5.1089059391906055E-2</v>
      </c>
      <c r="P389" s="12">
        <f t="shared" si="34"/>
        <v>0.70416723973685313</v>
      </c>
      <c r="Q389" s="63">
        <f t="shared" si="35"/>
        <v>0.34692181965505309</v>
      </c>
    </row>
    <row r="390" spans="2:17" x14ac:dyDescent="0.15">
      <c r="B390" s="182">
        <v>45453</v>
      </c>
      <c r="C390" s="187">
        <v>-2868000</v>
      </c>
      <c r="D390" s="42">
        <v>7857500</v>
      </c>
      <c r="E390" s="188">
        <v>7544000</v>
      </c>
      <c r="F390" s="52">
        <v>368479.31261835812</v>
      </c>
      <c r="G390" s="52">
        <v>12533500</v>
      </c>
      <c r="I390" s="199" cm="1">
        <f t="array" ref="I390:K390">TRANSPOSE(F390*MMULT($C$5:$E$7,TRANSPOSE(C390:E390)/MMULT(MMULT(C390:E390,$C$5:$E$7),TRANSPOSE(C390:E390))))</f>
        <v>6.5558658156969398E-3</v>
      </c>
      <c r="J390" s="180">
        <v>3.2907130228931651E-2</v>
      </c>
      <c r="K390" s="200">
        <v>1.7061739130957911E-2</v>
      </c>
      <c r="L390" s="208">
        <f t="shared" si="30"/>
        <v>-18802.223159418823</v>
      </c>
      <c r="M390" s="89">
        <f t="shared" si="31"/>
        <v>258567.77577383045</v>
      </c>
      <c r="N390" s="209">
        <f t="shared" si="32"/>
        <v>128713.76000394647</v>
      </c>
      <c r="O390" s="214">
        <f t="shared" si="33"/>
        <v>-5.1026536675323989E-2</v>
      </c>
      <c r="P390" s="12">
        <f t="shared" si="34"/>
        <v>0.70171585464727193</v>
      </c>
      <c r="Q390" s="63">
        <f t="shared" si="35"/>
        <v>0.34931068202805204</v>
      </c>
    </row>
    <row r="391" spans="2:17" x14ac:dyDescent="0.15">
      <c r="B391" s="182">
        <v>45454</v>
      </c>
      <c r="C391" s="187">
        <v>-2838000</v>
      </c>
      <c r="D391" s="42">
        <v>7805000</v>
      </c>
      <c r="E391" s="188">
        <v>7526400</v>
      </c>
      <c r="F391" s="52">
        <v>366648.97105158924</v>
      </c>
      <c r="G391" s="52">
        <v>12493400</v>
      </c>
      <c r="I391" s="199" cm="1">
        <f t="array" ref="I391:K391">TRANSPOSE(F391*MMULT($C$5:$E$7,TRANSPOSE(C391:E391)/MMULT(MMULT(C391:E391,$C$5:$E$7),TRANSPOSE(C391:E391))))</f>
        <v>6.5957226404588622E-3</v>
      </c>
      <c r="J391" s="180">
        <v>3.2881956511948147E-2</v>
      </c>
      <c r="K391" s="200">
        <v>1.7102992310992784E-2</v>
      </c>
      <c r="L391" s="208">
        <f t="shared" si="30"/>
        <v>-18718.660853622252</v>
      </c>
      <c r="M391" s="89">
        <f t="shared" si="31"/>
        <v>256643.6705757553</v>
      </c>
      <c r="N391" s="209">
        <f t="shared" si="32"/>
        <v>128723.9613294561</v>
      </c>
      <c r="O391" s="214">
        <f t="shared" si="33"/>
        <v>-5.1053357111394831E-2</v>
      </c>
      <c r="P391" s="12">
        <f t="shared" si="34"/>
        <v>0.69997106452985058</v>
      </c>
      <c r="Q391" s="63">
        <f t="shared" si="35"/>
        <v>0.351082292581544</v>
      </c>
    </row>
    <row r="392" spans="2:17" x14ac:dyDescent="0.15">
      <c r="B392" s="182">
        <v>45455</v>
      </c>
      <c r="C392" s="187">
        <v>-2848200</v>
      </c>
      <c r="D392" s="42">
        <v>7843500</v>
      </c>
      <c r="E392" s="188">
        <v>7572800</v>
      </c>
      <c r="F392" s="52">
        <v>368641.30832496099</v>
      </c>
      <c r="G392" s="52">
        <v>12568100</v>
      </c>
      <c r="I392" s="199" cm="1">
        <f t="array" ref="I392:K392">TRANSPOSE(F392*MMULT($C$5:$E$7,TRANSPOSE(C392:E392)/MMULT(MMULT(C392:E392,$C$5:$E$7),TRANSPOSE(C392:E392))))</f>
        <v>6.6082091425854212E-3</v>
      </c>
      <c r="J392" s="180">
        <v>3.2874896006619789E-2</v>
      </c>
      <c r="K392" s="200">
        <v>1.7115011987237281E-2</v>
      </c>
      <c r="L392" s="208">
        <f t="shared" si="30"/>
        <v>-18821.501279911798</v>
      </c>
      <c r="M392" s="89">
        <f t="shared" si="31"/>
        <v>257854.24682792232</v>
      </c>
      <c r="N392" s="209">
        <f t="shared" si="32"/>
        <v>129608.56277695048</v>
      </c>
      <c r="O392" s="214">
        <f t="shared" si="33"/>
        <v>-5.1056408641324741E-2</v>
      </c>
      <c r="P392" s="12">
        <f t="shared" si="34"/>
        <v>0.69947192841617534</v>
      </c>
      <c r="Q392" s="63">
        <f t="shared" si="35"/>
        <v>0.35158448022514949</v>
      </c>
    </row>
    <row r="393" spans="2:17" x14ac:dyDescent="0.15">
      <c r="B393" s="182">
        <v>45456</v>
      </c>
      <c r="C393" s="187">
        <v>-2853000</v>
      </c>
      <c r="D393" s="42">
        <v>7742000</v>
      </c>
      <c r="E393" s="188">
        <v>7540800</v>
      </c>
      <c r="F393" s="52">
        <v>364727.23566654115</v>
      </c>
      <c r="G393" s="52">
        <v>12429800</v>
      </c>
      <c r="I393" s="199" cm="1">
        <f t="array" ref="I393:K393">TRANSPOSE(F393*MMULT($C$5:$E$7,TRANSPOSE(C393:E393)/MMULT(MMULT(C393:E393,$C$5:$E$7),TRANSPOSE(C393:E393))))</f>
        <v>6.5747443946304615E-3</v>
      </c>
      <c r="J393" s="180">
        <v>3.2820643264845177E-2</v>
      </c>
      <c r="K393" s="200">
        <v>1.7158333501483991E-2</v>
      </c>
      <c r="L393" s="208">
        <f t="shared" si="30"/>
        <v>-18757.745757880708</v>
      </c>
      <c r="M393" s="89">
        <f t="shared" si="31"/>
        <v>254097.42015643136</v>
      </c>
      <c r="N393" s="209">
        <f t="shared" si="32"/>
        <v>129387.56126799047</v>
      </c>
      <c r="O393" s="214">
        <f t="shared" si="33"/>
        <v>-5.1429517523145257E-2</v>
      </c>
      <c r="P393" s="12">
        <f t="shared" si="34"/>
        <v>0.69667794260570326</v>
      </c>
      <c r="Q393" s="63">
        <f t="shared" si="35"/>
        <v>0.35475157491744191</v>
      </c>
    </row>
    <row r="394" spans="2:17" x14ac:dyDescent="0.15">
      <c r="B394" s="182">
        <v>45457</v>
      </c>
      <c r="C394" s="187">
        <v>-2858400</v>
      </c>
      <c r="D394" s="42">
        <v>7623000</v>
      </c>
      <c r="E394" s="188">
        <v>7600800</v>
      </c>
      <c r="F394" s="52">
        <v>361828.65478789934</v>
      </c>
      <c r="G394" s="52">
        <v>12365400</v>
      </c>
      <c r="I394" s="199" cm="1">
        <f t="array" ref="I394:K394">TRANSPOSE(F394*MMULT($C$5:$E$7,TRANSPOSE(C394:E394)/MMULT(MMULT(C394:E394,$C$5:$E$7),TRANSPOSE(C394:E394))))</f>
        <v>6.5964531650182486E-3</v>
      </c>
      <c r="J394" s="180">
        <v>3.2676720026420136E-2</v>
      </c>
      <c r="K394" s="200">
        <v>1.7312561803150568E-2</v>
      </c>
      <c r="L394" s="208">
        <f t="shared" si="30"/>
        <v>-18855.301726888163</v>
      </c>
      <c r="M394" s="89">
        <f t="shared" si="31"/>
        <v>249094.6367614007</v>
      </c>
      <c r="N394" s="209">
        <f t="shared" si="32"/>
        <v>131589.31975338684</v>
      </c>
      <c r="O394" s="214">
        <f t="shared" si="33"/>
        <v>-5.211113458645493E-2</v>
      </c>
      <c r="P394" s="12">
        <f t="shared" si="34"/>
        <v>0.68843258670991025</v>
      </c>
      <c r="Q394" s="63">
        <f t="shared" si="35"/>
        <v>0.36367854787654474</v>
      </c>
    </row>
    <row r="395" spans="2:17" x14ac:dyDescent="0.15">
      <c r="B395" s="182">
        <v>45460</v>
      </c>
      <c r="C395" s="187">
        <v>-2853000</v>
      </c>
      <c r="D395" s="42">
        <v>7710500</v>
      </c>
      <c r="E395" s="188">
        <v>7483200.0000000009</v>
      </c>
      <c r="F395" s="52">
        <v>362705.76576193731</v>
      </c>
      <c r="G395" s="52">
        <v>12340700</v>
      </c>
      <c r="I395" s="199" cm="1">
        <f t="array" ref="I395:K395">TRANSPOSE(F395*MMULT($C$5:$E$7,TRANSPOSE(C395:E395)/MMULT(MMULT(C395:E395,$C$5:$E$7),TRANSPOSE(C395:E395))))</f>
        <v>6.5368356239855147E-3</v>
      </c>
      <c r="J395" s="180">
        <v>3.2841381268553189E-2</v>
      </c>
      <c r="K395" s="200">
        <v>1.7122606308262324E-2</v>
      </c>
      <c r="L395" s="208">
        <f t="shared" si="30"/>
        <v>-18649.592035230675</v>
      </c>
      <c r="M395" s="89">
        <f t="shared" si="31"/>
        <v>253223.47027117937</v>
      </c>
      <c r="N395" s="209">
        <f t="shared" si="32"/>
        <v>128131.88752598864</v>
      </c>
      <c r="O395" s="214">
        <f t="shared" si="33"/>
        <v>-5.1417964079102547E-2</v>
      </c>
      <c r="P395" s="12">
        <f t="shared" si="34"/>
        <v>0.69815121284116322</v>
      </c>
      <c r="Q395" s="63">
        <f t="shared" si="35"/>
        <v>0.35326675123793944</v>
      </c>
    </row>
    <row r="396" spans="2:17" x14ac:dyDescent="0.15">
      <c r="B396" s="182">
        <v>45461</v>
      </c>
      <c r="C396" s="187">
        <v>-2847000</v>
      </c>
      <c r="D396" s="42">
        <v>7787500</v>
      </c>
      <c r="E396" s="188">
        <v>7452000</v>
      </c>
      <c r="F396" s="52">
        <v>364744.22125596745</v>
      </c>
      <c r="G396" s="52">
        <v>12392500</v>
      </c>
      <c r="I396" s="199" cm="1">
        <f t="array" ref="I396:K396">TRANSPOSE(F396*MMULT($C$5:$E$7,TRANSPOSE(C396:E396)/MMULT(MMULT(C396:E396,$C$5:$E$7),TRANSPOSE(C396:E396))))</f>
        <v>6.5321013381813234E-3</v>
      </c>
      <c r="J396" s="180">
        <v>3.29263438980303E-2</v>
      </c>
      <c r="K396" s="200">
        <v>1.7032636964554308E-2</v>
      </c>
      <c r="L396" s="208">
        <f t="shared" si="30"/>
        <v>-18596.892509802226</v>
      </c>
      <c r="M396" s="89">
        <f t="shared" si="31"/>
        <v>256413.90310591095</v>
      </c>
      <c r="N396" s="209">
        <f t="shared" si="32"/>
        <v>126927.2106598587</v>
      </c>
      <c r="O396" s="214">
        <f t="shared" si="33"/>
        <v>-5.0986119658771617E-2</v>
      </c>
      <c r="P396" s="12">
        <f t="shared" si="34"/>
        <v>0.70299647852670633</v>
      </c>
      <c r="Q396" s="63">
        <f t="shared" si="35"/>
        <v>0.34798964113206521</v>
      </c>
    </row>
    <row r="397" spans="2:17" x14ac:dyDescent="0.15">
      <c r="B397" s="182">
        <v>45463</v>
      </c>
      <c r="C397" s="187">
        <v>-2847000</v>
      </c>
      <c r="D397" s="42">
        <v>7920500</v>
      </c>
      <c r="E397" s="188">
        <v>7546400</v>
      </c>
      <c r="F397" s="52">
        <v>370732.96680854406</v>
      </c>
      <c r="G397" s="52">
        <v>12619900</v>
      </c>
      <c r="I397" s="199" cm="1">
        <f t="array" ref="I397:K397">TRANSPOSE(F397*MMULT($C$5:$E$7,TRANSPOSE(C397:E397)/MMULT(MMULT(C397:E397,$C$5:$E$7),TRANSPOSE(C397:E397))))</f>
        <v>6.5975948258168758E-3</v>
      </c>
      <c r="J397" s="180">
        <v>3.2954105585970388E-2</v>
      </c>
      <c r="K397" s="200">
        <v>1.7028427592489962E-2</v>
      </c>
      <c r="L397" s="208">
        <f t="shared" ref="L397:L460" si="36">C397*I397</f>
        <v>-18783.352469100646</v>
      </c>
      <c r="M397" s="89">
        <f t="shared" ref="M397:M460" si="37">D397*J397</f>
        <v>261012.99329367845</v>
      </c>
      <c r="N397" s="209">
        <f t="shared" ref="N397:N460" si="38">E397*K397</f>
        <v>128503.32598396625</v>
      </c>
      <c r="O397" s="214">
        <f t="shared" ref="O397:O460" si="39">L397/F397</f>
        <v>-5.066544966528657E-2</v>
      </c>
      <c r="P397" s="12">
        <f t="shared" ref="P397:P460" si="40">M397/F397</f>
        <v>0.70404581373113273</v>
      </c>
      <c r="Q397" s="63">
        <f t="shared" ref="Q397:Q460" si="41">N397/F397</f>
        <v>0.34661963593415374</v>
      </c>
    </row>
    <row r="398" spans="2:17" x14ac:dyDescent="0.15">
      <c r="B398" s="182">
        <v>45464</v>
      </c>
      <c r="C398" s="187">
        <v>-2811000</v>
      </c>
      <c r="D398" s="42">
        <v>7871500</v>
      </c>
      <c r="E398" s="188">
        <v>7519200</v>
      </c>
      <c r="F398" s="52">
        <v>368893.27697491256</v>
      </c>
      <c r="G398" s="52">
        <v>12579700</v>
      </c>
      <c r="I398" s="199" cm="1">
        <f t="array" ref="I398:K398">TRANSPOSE(F398*MMULT($C$5:$E$7,TRANSPOSE(C398:E398)/MMULT(MMULT(C398:E398,$C$5:$E$7),TRANSPOSE(C398:E398))))</f>
        <v>6.6422771139834124E-3</v>
      </c>
      <c r="J398" s="180">
        <v>3.2939766915099165E-2</v>
      </c>
      <c r="K398" s="200">
        <v>1.7060238146360897E-2</v>
      </c>
      <c r="L398" s="208">
        <f t="shared" si="36"/>
        <v>-18671.440967407372</v>
      </c>
      <c r="M398" s="89">
        <f t="shared" si="37"/>
        <v>259285.37527220309</v>
      </c>
      <c r="N398" s="209">
        <f t="shared" si="38"/>
        <v>128279.34267011686</v>
      </c>
      <c r="O398" s="214">
        <f t="shared" si="39"/>
        <v>-5.061474993667929E-2</v>
      </c>
      <c r="P398" s="12">
        <f t="shared" si="40"/>
        <v>0.70287368042718867</v>
      </c>
      <c r="Q398" s="63">
        <f t="shared" si="41"/>
        <v>0.34774106950949069</v>
      </c>
    </row>
    <row r="399" spans="2:17" x14ac:dyDescent="0.15">
      <c r="B399" s="182">
        <v>45467</v>
      </c>
      <c r="C399" s="187">
        <v>-2840400</v>
      </c>
      <c r="D399" s="42">
        <v>7917000</v>
      </c>
      <c r="E399" s="188">
        <v>7680800</v>
      </c>
      <c r="F399" s="52">
        <v>372960.10884769482</v>
      </c>
      <c r="G399" s="52">
        <v>12757400</v>
      </c>
      <c r="I399" s="199" cm="1">
        <f t="array" ref="I399:K399">TRANSPOSE(F399*MMULT($C$5:$E$7,TRANSPOSE(C399:E399)/MMULT(MMULT(C399:E399,$C$5:$E$7),TRANSPOSE(C399:E399))))</f>
        <v>6.6912985565841824E-3</v>
      </c>
      <c r="J399" s="180">
        <v>3.2847683819893773E-2</v>
      </c>
      <c r="K399" s="200">
        <v>1.7174117340084036E-2</v>
      </c>
      <c r="L399" s="208">
        <f t="shared" si="36"/>
        <v>-19005.964420121712</v>
      </c>
      <c r="M399" s="89">
        <f t="shared" si="37"/>
        <v>260055.112802099</v>
      </c>
      <c r="N399" s="209">
        <f t="shared" si="38"/>
        <v>131910.96046571748</v>
      </c>
      <c r="O399" s="214">
        <f t="shared" si="39"/>
        <v>-5.0959778188726212E-2</v>
      </c>
      <c r="P399" s="12">
        <f t="shared" si="40"/>
        <v>0.69727326497616759</v>
      </c>
      <c r="Q399" s="63">
        <f t="shared" si="41"/>
        <v>0.35368651321255851</v>
      </c>
    </row>
    <row r="400" spans="2:17" x14ac:dyDescent="0.15">
      <c r="B400" s="182">
        <v>45468</v>
      </c>
      <c r="C400" s="187">
        <v>-2817000</v>
      </c>
      <c r="D400" s="42">
        <v>7871500</v>
      </c>
      <c r="E400" s="188">
        <v>7671200</v>
      </c>
      <c r="F400" s="52">
        <v>371458.05038409488</v>
      </c>
      <c r="G400" s="52">
        <v>12725700</v>
      </c>
      <c r="I400" s="199" cm="1">
        <f t="array" ref="I400:K400">TRANSPOSE(F400*MMULT($C$5:$E$7,TRANSPOSE(C400:E400)/MMULT(MMULT(C400:E400,$C$5:$E$7),TRANSPOSE(C400:E400))))</f>
        <v>6.7247641897885254E-3</v>
      </c>
      <c r="J400" s="180">
        <v>3.2820986815748653E-2</v>
      </c>
      <c r="K400" s="200">
        <v>1.7213905697487181E-2</v>
      </c>
      <c r="L400" s="208">
        <f t="shared" si="36"/>
        <v>-18943.660722634275</v>
      </c>
      <c r="M400" s="89">
        <f t="shared" si="37"/>
        <v>258350.39772016552</v>
      </c>
      <c r="N400" s="209">
        <f t="shared" si="38"/>
        <v>132051.31338656365</v>
      </c>
      <c r="O400" s="214">
        <f t="shared" si="39"/>
        <v>-5.0998115946191393E-2</v>
      </c>
      <c r="P400" s="12">
        <f t="shared" si="40"/>
        <v>0.69550356346571618</v>
      </c>
      <c r="Q400" s="63">
        <f t="shared" si="41"/>
        <v>0.35549455248047529</v>
      </c>
    </row>
    <row r="401" spans="2:17" x14ac:dyDescent="0.15">
      <c r="B401" s="182">
        <v>45469</v>
      </c>
      <c r="C401" s="187">
        <v>-2787000</v>
      </c>
      <c r="D401" s="42">
        <v>7805000</v>
      </c>
      <c r="E401" s="188">
        <v>7674400.0000000009</v>
      </c>
      <c r="F401" s="52">
        <v>369534.95489948301</v>
      </c>
      <c r="G401" s="52">
        <v>12692400</v>
      </c>
      <c r="I401" s="199" cm="1">
        <f t="array" ref="I401:K401">TRANSPOSE(F401*MMULT($C$5:$E$7,TRANSPOSE(C401:E401)/MMULT(MMULT(C401:E401,$C$5:$E$7),TRANSPOSE(C401:E401))))</f>
        <v>6.7771547993361646E-3</v>
      </c>
      <c r="J401" s="180">
        <v>3.2767576281732547E-2</v>
      </c>
      <c r="K401" s="200">
        <v>1.7287599349305526E-2</v>
      </c>
      <c r="L401" s="208">
        <f t="shared" si="36"/>
        <v>-18887.930425749892</v>
      </c>
      <c r="M401" s="89">
        <f t="shared" si="37"/>
        <v>255750.93287892253</v>
      </c>
      <c r="N401" s="209">
        <f t="shared" si="38"/>
        <v>132671.95244631034</v>
      </c>
      <c r="O401" s="214">
        <f t="shared" si="39"/>
        <v>-5.1112703075376416E-2</v>
      </c>
      <c r="P401" s="12">
        <f t="shared" si="40"/>
        <v>0.69208860890707669</v>
      </c>
      <c r="Q401" s="63">
        <f t="shared" si="41"/>
        <v>0.35902409416829961</v>
      </c>
    </row>
    <row r="402" spans="2:17" x14ac:dyDescent="0.15">
      <c r="B402" s="182">
        <v>45470</v>
      </c>
      <c r="C402" s="187">
        <v>-2764200</v>
      </c>
      <c r="D402" s="42">
        <v>7822500</v>
      </c>
      <c r="E402" s="188">
        <v>7636000</v>
      </c>
      <c r="F402" s="52">
        <v>369600.40891542332</v>
      </c>
      <c r="G402" s="52">
        <v>12694300</v>
      </c>
      <c r="I402" s="199" cm="1">
        <f t="array" ref="I402:K402">TRANSPOSE(F402*MMULT($C$5:$E$7,TRANSPOSE(C402:E402)/MMULT(MMULT(C402:E402,$C$5:$E$7),TRANSPOSE(C402:E402))))</f>
        <v>6.7946490196563788E-3</v>
      </c>
      <c r="J402" s="180">
        <v>3.28123189268767E-2</v>
      </c>
      <c r="K402" s="200">
        <v>1.7248273039557945E-2</v>
      </c>
      <c r="L402" s="208">
        <f t="shared" si="36"/>
        <v>-18781.768820134163</v>
      </c>
      <c r="M402" s="89">
        <f t="shared" si="37"/>
        <v>256674.36480549298</v>
      </c>
      <c r="N402" s="209">
        <f t="shared" si="38"/>
        <v>131707.81293006448</v>
      </c>
      <c r="O402" s="214">
        <f t="shared" si="39"/>
        <v>-5.0816417858542053E-2</v>
      </c>
      <c r="P402" s="12">
        <f t="shared" si="40"/>
        <v>0.69446450440542795</v>
      </c>
      <c r="Q402" s="63">
        <f t="shared" si="41"/>
        <v>0.35635191345311401</v>
      </c>
    </row>
    <row r="403" spans="2:17" x14ac:dyDescent="0.15">
      <c r="B403" s="182">
        <v>45471</v>
      </c>
      <c r="C403" s="187">
        <v>-2751600</v>
      </c>
      <c r="D403" s="42">
        <v>7805000</v>
      </c>
      <c r="E403" s="188">
        <v>7693600</v>
      </c>
      <c r="F403" s="52">
        <v>370108.4912080245</v>
      </c>
      <c r="G403" s="52">
        <v>12747000</v>
      </c>
      <c r="I403" s="199" cm="1">
        <f t="array" ref="I403:K403">TRANSPOSE(F403*MMULT($C$5:$E$7,TRANSPOSE(C403:E403)/MMULT(MMULT(C403:E403,$C$5:$E$7),TRANSPOSE(C403:E403))))</f>
        <v>6.8510866423116094E-3</v>
      </c>
      <c r="J403" s="180">
        <v>3.2753484111851409E-2</v>
      </c>
      <c r="K403" s="200">
        <v>1.7328558505772182E-2</v>
      </c>
      <c r="L403" s="208">
        <f t="shared" si="36"/>
        <v>-18851.450004984625</v>
      </c>
      <c r="M403" s="89">
        <f t="shared" si="37"/>
        <v>255640.94349300026</v>
      </c>
      <c r="N403" s="209">
        <f t="shared" si="38"/>
        <v>133318.99772000886</v>
      </c>
      <c r="O403" s="214">
        <f t="shared" si="39"/>
        <v>-5.0934929764658958E-2</v>
      </c>
      <c r="P403" s="12">
        <f t="shared" si="40"/>
        <v>0.69071893665177708</v>
      </c>
      <c r="Q403" s="63">
        <f t="shared" si="41"/>
        <v>0.36021599311288188</v>
      </c>
    </row>
    <row r="404" spans="2:17" x14ac:dyDescent="0.15">
      <c r="B404" s="182">
        <v>45474</v>
      </c>
      <c r="C404" s="187">
        <v>-2756400</v>
      </c>
      <c r="D404" s="42">
        <v>7868000</v>
      </c>
      <c r="E404" s="188">
        <v>7737600</v>
      </c>
      <c r="F404" s="52">
        <v>372901.77397502324</v>
      </c>
      <c r="G404" s="52">
        <v>12849200</v>
      </c>
      <c r="I404" s="199" cm="1">
        <f t="array" ref="I404:K404">TRANSPOSE(F404*MMULT($C$5:$E$7,TRANSPOSE(C404:E404)/MMULT(MMULT(C404:E404,$C$5:$E$7),TRANSPOSE(C404:E404))))</f>
        <v>6.8706660803764565E-3</v>
      </c>
      <c r="J404" s="180">
        <v>3.276814680421667E-2</v>
      </c>
      <c r="K404" s="200">
        <v>1.7320654841733375E-2</v>
      </c>
      <c r="L404" s="208">
        <f t="shared" si="36"/>
        <v>-18938.303983949663</v>
      </c>
      <c r="M404" s="89">
        <f t="shared" si="37"/>
        <v>257819.77905557677</v>
      </c>
      <c r="N404" s="209">
        <f t="shared" si="38"/>
        <v>134020.29890339618</v>
      </c>
      <c r="O404" s="214">
        <f t="shared" si="39"/>
        <v>-5.0786307026842246E-2</v>
      </c>
      <c r="P404" s="12">
        <f t="shared" si="40"/>
        <v>0.6913879124448612</v>
      </c>
      <c r="Q404" s="63">
        <f t="shared" si="41"/>
        <v>0.3593983945819812</v>
      </c>
    </row>
    <row r="405" spans="2:17" x14ac:dyDescent="0.15">
      <c r="B405" s="182">
        <v>45475</v>
      </c>
      <c r="C405" s="187">
        <v>-2775600</v>
      </c>
      <c r="D405" s="42">
        <v>7556500</v>
      </c>
      <c r="E405" s="188">
        <v>7716799.9999999991</v>
      </c>
      <c r="F405" s="52">
        <v>362237.03317053535</v>
      </c>
      <c r="G405" s="52">
        <v>12497700</v>
      </c>
      <c r="I405" s="199" cm="1">
        <f t="array" ref="I405:K405">TRANSPOSE(F405*MMULT($C$5:$E$7,TRANSPOSE(C405:E405)/MMULT(MMULT(C405:E405,$C$5:$E$7),TRANSPOSE(C405:E405))))</f>
        <v>6.8147085742063587E-3</v>
      </c>
      <c r="J405" s="180">
        <v>3.2530902112909807E-2</v>
      </c>
      <c r="K405" s="200">
        <v>1.7537344038059764E-2</v>
      </c>
      <c r="L405" s="208">
        <f t="shared" si="36"/>
        <v>-18914.905118567171</v>
      </c>
      <c r="M405" s="89">
        <f t="shared" si="37"/>
        <v>245819.76181620295</v>
      </c>
      <c r="N405" s="209">
        <f t="shared" si="38"/>
        <v>135332.17647289956</v>
      </c>
      <c r="O405" s="214">
        <f t="shared" si="39"/>
        <v>-5.2216928106470932E-2</v>
      </c>
      <c r="P405" s="12">
        <f t="shared" si="40"/>
        <v>0.67861576621425945</v>
      </c>
      <c r="Q405" s="63">
        <f t="shared" si="41"/>
        <v>0.37360116189221149</v>
      </c>
    </row>
    <row r="406" spans="2:17" x14ac:dyDescent="0.15">
      <c r="B406" s="182">
        <v>45476</v>
      </c>
      <c r="C406" s="187">
        <v>-2776800</v>
      </c>
      <c r="D406" s="42">
        <v>7497000</v>
      </c>
      <c r="E406" s="188">
        <v>7688800</v>
      </c>
      <c r="F406" s="52">
        <v>359802.7877348609</v>
      </c>
      <c r="G406" s="52">
        <v>12409000</v>
      </c>
      <c r="I406" s="199" cm="1">
        <f t="array" ref="I406:K406">TRANSPOSE(F406*MMULT($C$5:$E$7,TRANSPOSE(C406:E406)/MMULT(MMULT(C406:E406,$C$5:$E$7),TRANSPOSE(C406:E406))))</f>
        <v>6.7931530129819477E-3</v>
      </c>
      <c r="J406" s="180">
        <v>3.2503102572837388E-2</v>
      </c>
      <c r="K406" s="200">
        <v>1.7556739027253587E-2</v>
      </c>
      <c r="L406" s="208">
        <f t="shared" si="36"/>
        <v>-18863.227286448273</v>
      </c>
      <c r="M406" s="89">
        <f t="shared" si="37"/>
        <v>243675.75998856188</v>
      </c>
      <c r="N406" s="209">
        <f t="shared" si="38"/>
        <v>134990.25503274737</v>
      </c>
      <c r="O406" s="214">
        <f t="shared" si="39"/>
        <v>-5.2426573471544662E-2</v>
      </c>
      <c r="P406" s="12">
        <f t="shared" si="40"/>
        <v>0.6772481156208463</v>
      </c>
      <c r="Q406" s="63">
        <f t="shared" si="41"/>
        <v>0.37517845785069864</v>
      </c>
    </row>
    <row r="407" spans="2:17" x14ac:dyDescent="0.15">
      <c r="B407" s="182">
        <v>45478</v>
      </c>
      <c r="C407" s="187">
        <v>-2776800</v>
      </c>
      <c r="D407" s="42">
        <v>7518000</v>
      </c>
      <c r="E407" s="188">
        <v>7728800</v>
      </c>
      <c r="F407" s="52">
        <v>361187.93920644518</v>
      </c>
      <c r="G407" s="52">
        <v>12470000</v>
      </c>
      <c r="I407" s="199" cm="1">
        <f t="array" ref="I407:K407">TRANSPOSE(F407*MMULT($C$5:$E$7,TRANSPOSE(C407:E407)/MMULT(MMULT(C407:E407,$C$5:$E$7),TRANSPOSE(C407:E407))))</f>
        <v>6.8185228940075742E-3</v>
      </c>
      <c r="J407" s="180">
        <v>3.2488246166701158E-2</v>
      </c>
      <c r="K407" s="200">
        <v>1.7580346094771E-2</v>
      </c>
      <c r="L407" s="208">
        <f t="shared" si="36"/>
        <v>-18933.674372080233</v>
      </c>
      <c r="M407" s="89">
        <f t="shared" si="37"/>
        <v>244246.63468125931</v>
      </c>
      <c r="N407" s="209">
        <f t="shared" si="38"/>
        <v>135874.97889726612</v>
      </c>
      <c r="O407" s="214">
        <f t="shared" si="39"/>
        <v>-5.2420560923708642E-2</v>
      </c>
      <c r="P407" s="12">
        <f t="shared" si="40"/>
        <v>0.67623142460926577</v>
      </c>
      <c r="Q407" s="63">
        <f t="shared" si="41"/>
        <v>0.3761891363144429</v>
      </c>
    </row>
    <row r="408" spans="2:17" x14ac:dyDescent="0.15">
      <c r="B408" s="182">
        <v>45481</v>
      </c>
      <c r="C408" s="187">
        <v>-2785200</v>
      </c>
      <c r="D408" s="42">
        <v>7714000</v>
      </c>
      <c r="E408" s="188">
        <v>7777600</v>
      </c>
      <c r="F408" s="52">
        <v>368365.66957813752</v>
      </c>
      <c r="G408" s="52">
        <v>12706400</v>
      </c>
      <c r="I408" s="199" cm="1">
        <f t="array" ref="I408:K408">TRANSPOSE(F408*MMULT($C$5:$E$7,TRANSPOSE(C408:E408)/MMULT(MMULT(C408:E408,$C$5:$E$7),TRANSPOSE(C408:E408))))</f>
        <v>6.8397328150907313E-3</v>
      </c>
      <c r="J408" s="180">
        <v>3.2612524106646515E-2</v>
      </c>
      <c r="K408" s="200">
        <v>1.7465886964623659E-2</v>
      </c>
      <c r="L408" s="208">
        <f t="shared" si="36"/>
        <v>-19050.023836590706</v>
      </c>
      <c r="M408" s="89">
        <f t="shared" si="37"/>
        <v>251573.01095867122</v>
      </c>
      <c r="N408" s="209">
        <f t="shared" si="38"/>
        <v>135842.68245605697</v>
      </c>
      <c r="O408" s="214">
        <f t="shared" si="39"/>
        <v>-5.1714981633351767E-2</v>
      </c>
      <c r="P408" s="12">
        <f t="shared" si="40"/>
        <v>0.68294369354988904</v>
      </c>
      <c r="Q408" s="63">
        <f t="shared" si="41"/>
        <v>0.36877128808346266</v>
      </c>
    </row>
    <row r="409" spans="2:17" x14ac:dyDescent="0.15">
      <c r="B409" s="182">
        <v>45482</v>
      </c>
      <c r="C409" s="187">
        <v>-2776800</v>
      </c>
      <c r="D409" s="42">
        <v>7724500</v>
      </c>
      <c r="E409" s="188">
        <v>7767200</v>
      </c>
      <c r="F409" s="52">
        <v>368584.10907410388</v>
      </c>
      <c r="G409" s="52">
        <v>12714900</v>
      </c>
      <c r="I409" s="199" cm="1">
        <f t="array" ref="I409:K409">TRANSPOSE(F409*MMULT($C$5:$E$7,TRANSPOSE(C409:E409)/MMULT(MMULT(C409:E409,$C$5:$E$7),TRANSPOSE(C409:E409))))</f>
        <v>6.8486331650433269E-3</v>
      </c>
      <c r="J409" s="180">
        <v>3.2629671541115332E-2</v>
      </c>
      <c r="K409" s="200">
        <v>1.7452041382666962E-2</v>
      </c>
      <c r="L409" s="208">
        <f t="shared" si="36"/>
        <v>-19017.284572692311</v>
      </c>
      <c r="M409" s="89">
        <f t="shared" si="37"/>
        <v>252047.89781934538</v>
      </c>
      <c r="N409" s="209">
        <f t="shared" si="38"/>
        <v>135553.49582745082</v>
      </c>
      <c r="O409" s="214">
        <f t="shared" si="39"/>
        <v>-5.159550860850836E-2</v>
      </c>
      <c r="P409" s="12">
        <f t="shared" si="40"/>
        <v>0.68382735884218793</v>
      </c>
      <c r="Q409" s="63">
        <f t="shared" si="41"/>
        <v>0.36776814976632044</v>
      </c>
    </row>
    <row r="410" spans="2:17" x14ac:dyDescent="0.15">
      <c r="B410" s="182">
        <v>45483</v>
      </c>
      <c r="C410" s="187">
        <v>-2799000</v>
      </c>
      <c r="D410" s="42">
        <v>7749000</v>
      </c>
      <c r="E410" s="188">
        <v>7864000</v>
      </c>
      <c r="F410" s="52">
        <v>370923.04721208429</v>
      </c>
      <c r="G410" s="52">
        <v>12814000</v>
      </c>
      <c r="I410" s="199" cm="1">
        <f t="array" ref="I410:K410">TRANSPOSE(F410*MMULT($C$5:$E$7,TRANSPOSE(C410:E410)/MMULT(MMULT(C410:E410,$C$5:$E$7),TRANSPOSE(C410:E410))))</f>
        <v>6.8682230964649434E-3</v>
      </c>
      <c r="J410" s="180">
        <v>3.2571751959470978E-2</v>
      </c>
      <c r="K410" s="200">
        <v>1.7516365427918248E-2</v>
      </c>
      <c r="L410" s="208">
        <f t="shared" si="36"/>
        <v>-19224.156447005378</v>
      </c>
      <c r="M410" s="89">
        <f t="shared" si="37"/>
        <v>252398.50593394061</v>
      </c>
      <c r="N410" s="209">
        <f t="shared" si="38"/>
        <v>137748.6977251491</v>
      </c>
      <c r="O410" s="214">
        <f t="shared" si="39"/>
        <v>-5.1827883415433873E-2</v>
      </c>
      <c r="P410" s="12">
        <f t="shared" si="40"/>
        <v>0.680460564073889</v>
      </c>
      <c r="Q410" s="63">
        <f t="shared" si="41"/>
        <v>0.37136731934154504</v>
      </c>
    </row>
    <row r="411" spans="2:17" x14ac:dyDescent="0.15">
      <c r="B411" s="182">
        <v>45484</v>
      </c>
      <c r="C411" s="187">
        <v>-2809800</v>
      </c>
      <c r="D411" s="42">
        <v>7742000</v>
      </c>
      <c r="E411" s="188">
        <v>7942400</v>
      </c>
      <c r="F411" s="52">
        <v>371997.26607743325</v>
      </c>
      <c r="G411" s="52">
        <v>12874600</v>
      </c>
      <c r="I411" s="199" cm="1">
        <f t="array" ref="I411:K411">TRANSPOSE(F411*MMULT($C$5:$E$7,TRANSPOSE(C411:E411)/MMULT(MMULT(C411:E411,$C$5:$E$7),TRANSPOSE(C411:E411))))</f>
        <v>6.8956304138300464E-3</v>
      </c>
      <c r="J411" s="180">
        <v>3.250311438443497E-2</v>
      </c>
      <c r="K411" s="200">
        <v>1.7593359293150347E-2</v>
      </c>
      <c r="L411" s="208">
        <f t="shared" si="36"/>
        <v>-19375.342336779664</v>
      </c>
      <c r="M411" s="89">
        <f t="shared" si="37"/>
        <v>251639.11156429554</v>
      </c>
      <c r="N411" s="209">
        <f t="shared" si="38"/>
        <v>139733.49684991731</v>
      </c>
      <c r="O411" s="214">
        <f t="shared" si="39"/>
        <v>-5.208463637672698E-2</v>
      </c>
      <c r="P411" s="12">
        <f t="shared" si="40"/>
        <v>0.67645419606905255</v>
      </c>
      <c r="Q411" s="63">
        <f t="shared" si="41"/>
        <v>0.37563044030767428</v>
      </c>
    </row>
    <row r="412" spans="2:17" x14ac:dyDescent="0.15">
      <c r="B412" s="182">
        <v>45485</v>
      </c>
      <c r="C412" s="187">
        <v>-2839800</v>
      </c>
      <c r="D412" s="42">
        <v>7756000</v>
      </c>
      <c r="E412" s="188">
        <v>8004800</v>
      </c>
      <c r="F412" s="52">
        <v>373344.2373061768</v>
      </c>
      <c r="G412" s="52">
        <v>12921000</v>
      </c>
      <c r="I412" s="199" cm="1">
        <f t="array" ref="I412:K412">TRANSPOSE(F412*MMULT($C$5:$E$7,TRANSPOSE(C412:E412)/MMULT(MMULT(C412:E412,$C$5:$E$7),TRANSPOSE(C412:E412))))</f>
        <v>6.8805099608176858E-3</v>
      </c>
      <c r="J412" s="180">
        <v>3.2464116148598933E-2</v>
      </c>
      <c r="K412" s="200">
        <v>1.7625902539023283E-2</v>
      </c>
      <c r="L412" s="208">
        <f t="shared" si="36"/>
        <v>-19539.272186730064</v>
      </c>
      <c r="M412" s="89">
        <f t="shared" si="37"/>
        <v>251791.68484853333</v>
      </c>
      <c r="N412" s="209">
        <f t="shared" si="38"/>
        <v>141091.82464437358</v>
      </c>
      <c r="O412" s="214">
        <f t="shared" si="39"/>
        <v>-5.2335807638852219E-2</v>
      </c>
      <c r="P412" s="12">
        <f t="shared" si="40"/>
        <v>0.674422315087298</v>
      </c>
      <c r="Q412" s="63">
        <f t="shared" si="41"/>
        <v>0.37791349255155432</v>
      </c>
    </row>
    <row r="413" spans="2:17" x14ac:dyDescent="0.15">
      <c r="B413" s="182">
        <v>45488</v>
      </c>
      <c r="C413" s="187">
        <v>-2794200</v>
      </c>
      <c r="D413" s="42">
        <v>7763000</v>
      </c>
      <c r="E413" s="188">
        <v>7928000</v>
      </c>
      <c r="F413" s="52">
        <v>372534.67379903555</v>
      </c>
      <c r="G413" s="52">
        <v>12896800</v>
      </c>
      <c r="I413" s="199" cm="1">
        <f t="array" ref="I413:K413">TRANSPOSE(F413*MMULT($C$5:$E$7,TRANSPOSE(C413:E413)/MMULT(MMULT(C413:E413,$C$5:$E$7),TRANSPOSE(C413:E413))))</f>
        <v>6.9149302884792237E-3</v>
      </c>
      <c r="J413" s="180">
        <v>3.2532368291823002E-2</v>
      </c>
      <c r="K413" s="200">
        <v>1.7571593965903409E-2</v>
      </c>
      <c r="L413" s="208">
        <f t="shared" si="36"/>
        <v>-19321.698212068648</v>
      </c>
      <c r="M413" s="89">
        <f t="shared" si="37"/>
        <v>252548.77504942197</v>
      </c>
      <c r="N413" s="209">
        <f t="shared" si="38"/>
        <v>139307.59696168223</v>
      </c>
      <c r="O413" s="214">
        <f t="shared" si="39"/>
        <v>-5.1865502920922124E-2</v>
      </c>
      <c r="P413" s="12">
        <f t="shared" si="40"/>
        <v>0.67792018518431874</v>
      </c>
      <c r="Q413" s="63">
        <f t="shared" si="41"/>
        <v>0.37394531773660333</v>
      </c>
    </row>
    <row r="414" spans="2:17" x14ac:dyDescent="0.15">
      <c r="B414" s="182">
        <v>45489</v>
      </c>
      <c r="C414" s="187">
        <v>-2778600</v>
      </c>
      <c r="D414" s="42">
        <v>7658000</v>
      </c>
      <c r="E414" s="188">
        <v>7912000</v>
      </c>
      <c r="F414" s="52">
        <v>368948.88281006302</v>
      </c>
      <c r="G414" s="52">
        <v>12791400</v>
      </c>
      <c r="I414" s="199" cm="1">
        <f t="array" ref="I414:K414">TRANSPOSE(F414*MMULT($C$5:$E$7,TRANSPOSE(C414:E414)/MMULT(MMULT(C414:E414,$C$5:$E$7),TRANSPOSE(C414:E414))))</f>
        <v>6.9300991752140649E-3</v>
      </c>
      <c r="J414" s="180">
        <v>3.2458090982052372E-2</v>
      </c>
      <c r="K414" s="200">
        <v>1.7649241106895319E-2</v>
      </c>
      <c r="L414" s="208">
        <f t="shared" si="36"/>
        <v>-19255.973568249799</v>
      </c>
      <c r="M414" s="89">
        <f t="shared" si="37"/>
        <v>248564.06074055706</v>
      </c>
      <c r="N414" s="209">
        <f t="shared" si="38"/>
        <v>139640.79563775577</v>
      </c>
      <c r="O414" s="214">
        <f t="shared" si="39"/>
        <v>-5.219144023851912E-2</v>
      </c>
      <c r="P414" s="12">
        <f t="shared" si="40"/>
        <v>0.67370866892831671</v>
      </c>
      <c r="Q414" s="63">
        <f t="shared" si="41"/>
        <v>0.37848277131020247</v>
      </c>
    </row>
    <row r="415" spans="2:17" x14ac:dyDescent="0.15">
      <c r="B415" s="182">
        <v>45490</v>
      </c>
      <c r="C415" s="187">
        <v>-2808600</v>
      </c>
      <c r="D415" s="42">
        <v>7616000</v>
      </c>
      <c r="E415" s="188">
        <v>7924800</v>
      </c>
      <c r="F415" s="52">
        <v>367605.51431342523</v>
      </c>
      <c r="G415" s="52">
        <v>12732200</v>
      </c>
      <c r="I415" s="199" cm="1">
        <f t="array" ref="I415:K415">TRANSPOSE(F415*MMULT($C$5:$E$7,TRANSPOSE(C415:E415)/MMULT(MMULT(C415:E415,$C$5:$E$7),TRANSPOSE(C415:E415))))</f>
        <v>6.8835721794835549E-3</v>
      </c>
      <c r="J415" s="180">
        <v>3.241118442588304E-2</v>
      </c>
      <c r="K415" s="200">
        <v>1.767806563562456E-2</v>
      </c>
      <c r="L415" s="208">
        <f t="shared" si="36"/>
        <v>-19333.200823297513</v>
      </c>
      <c r="M415" s="89">
        <f t="shared" si="37"/>
        <v>246843.58058752524</v>
      </c>
      <c r="N415" s="209">
        <f t="shared" si="38"/>
        <v>140095.13454919751</v>
      </c>
      <c r="O415" s="214">
        <f t="shared" si="39"/>
        <v>-5.2592249219672413E-2</v>
      </c>
      <c r="P415" s="12">
        <f t="shared" si="40"/>
        <v>0.67149041833214507</v>
      </c>
      <c r="Q415" s="63">
        <f t="shared" si="41"/>
        <v>0.38110183088752736</v>
      </c>
    </row>
    <row r="416" spans="2:17" x14ac:dyDescent="0.15">
      <c r="B416" s="182">
        <v>45491</v>
      </c>
      <c r="C416" s="187">
        <v>-2827200</v>
      </c>
      <c r="D416" s="42">
        <v>7595000</v>
      </c>
      <c r="E416" s="188">
        <v>7607200</v>
      </c>
      <c r="F416" s="52">
        <v>361231.76564119005</v>
      </c>
      <c r="G416" s="52">
        <v>12375000</v>
      </c>
      <c r="I416" s="199" cm="1">
        <f t="array" ref="I416:K416">TRANSPOSE(F416*MMULT($C$5:$E$7,TRANSPOSE(C416:E416)/MMULT(MMULT(C416:E416,$C$5:$E$7),TRANSPOSE(C416:E416))))</f>
        <v>6.6554817405471414E-3</v>
      </c>
      <c r="J416" s="180">
        <v>3.2650036449559626E-2</v>
      </c>
      <c r="K416" s="200">
        <v>1.7361330947478652E-2</v>
      </c>
      <c r="L416" s="208">
        <f t="shared" si="36"/>
        <v>-18816.377976874879</v>
      </c>
      <c r="M416" s="89">
        <f t="shared" si="37"/>
        <v>247977.02683440535</v>
      </c>
      <c r="N416" s="209">
        <f t="shared" si="38"/>
        <v>132071.11678365961</v>
      </c>
      <c r="O416" s="214">
        <f t="shared" si="39"/>
        <v>-5.2089488706718846E-2</v>
      </c>
      <c r="P416" s="12">
        <f t="shared" si="40"/>
        <v>0.68647624716570432</v>
      </c>
      <c r="Q416" s="63">
        <f t="shared" si="41"/>
        <v>0.36561324154101466</v>
      </c>
    </row>
    <row r="417" spans="2:17" x14ac:dyDescent="0.15">
      <c r="B417" s="182">
        <v>45492</v>
      </c>
      <c r="C417" s="187">
        <v>-2813400</v>
      </c>
      <c r="D417" s="42">
        <v>7451500</v>
      </c>
      <c r="E417" s="188">
        <v>7536000</v>
      </c>
      <c r="F417" s="52">
        <v>355404.6013685409</v>
      </c>
      <c r="G417" s="52">
        <v>12174100</v>
      </c>
      <c r="I417" s="199" cm="1">
        <f t="array" ref="I417:K417">TRANSPOSE(F417*MMULT($C$5:$E$7,TRANSPOSE(C417:E417)/MMULT(MMULT(C417:E417,$C$5:$E$7),TRANSPOSE(C417:E417))))</f>
        <v>6.6286522714361041E-3</v>
      </c>
      <c r="J417" s="180">
        <v>3.2588295115257883E-2</v>
      </c>
      <c r="K417" s="200">
        <v>1.7412681876015804E-2</v>
      </c>
      <c r="L417" s="208">
        <f t="shared" si="36"/>
        <v>-18649.050300458337</v>
      </c>
      <c r="M417" s="89">
        <f t="shared" si="37"/>
        <v>242831.68105134412</v>
      </c>
      <c r="N417" s="209">
        <f t="shared" si="38"/>
        <v>131221.97061765511</v>
      </c>
      <c r="O417" s="214">
        <f t="shared" si="39"/>
        <v>-5.2472731722232234E-2</v>
      </c>
      <c r="P417" s="12">
        <f t="shared" si="40"/>
        <v>0.68325418443172325</v>
      </c>
      <c r="Q417" s="63">
        <f t="shared" si="41"/>
        <v>0.36921854729050896</v>
      </c>
    </row>
    <row r="418" spans="2:17" x14ac:dyDescent="0.15">
      <c r="B418" s="182">
        <v>45495</v>
      </c>
      <c r="C418" s="187">
        <v>-2835000</v>
      </c>
      <c r="D418" s="42">
        <v>7423500</v>
      </c>
      <c r="E418" s="188">
        <v>7706400</v>
      </c>
      <c r="F418" s="52">
        <v>357333.62580665189</v>
      </c>
      <c r="G418" s="52">
        <v>12294900</v>
      </c>
      <c r="I418" s="199" cm="1">
        <f t="array" ref="I418:K418">TRANSPOSE(F418*MMULT($C$5:$E$7,TRANSPOSE(C418:E418)/MMULT(MMULT(C418:E418,$C$5:$E$7),TRANSPOSE(C418:E418))))</f>
        <v>6.6950248890246056E-3</v>
      </c>
      <c r="J418" s="180">
        <v>3.2422278104099443E-2</v>
      </c>
      <c r="K418" s="200">
        <v>1.7599299265708301E-2</v>
      </c>
      <c r="L418" s="208">
        <f t="shared" si="36"/>
        <v>-18980.395560384757</v>
      </c>
      <c r="M418" s="89">
        <f t="shared" si="37"/>
        <v>240686.78150578222</v>
      </c>
      <c r="N418" s="209">
        <f t="shared" si="38"/>
        <v>135627.23986125446</v>
      </c>
      <c r="O418" s="214">
        <f t="shared" si="39"/>
        <v>-5.31167351450288E-2</v>
      </c>
      <c r="P418" s="12">
        <f t="shared" si="40"/>
        <v>0.67356320291002891</v>
      </c>
      <c r="Q418" s="63">
        <f t="shared" si="41"/>
        <v>0.37955353223499994</v>
      </c>
    </row>
    <row r="419" spans="2:17" x14ac:dyDescent="0.15">
      <c r="B419" s="182">
        <v>45496</v>
      </c>
      <c r="C419" s="187">
        <v>-2827800</v>
      </c>
      <c r="D419" s="42">
        <v>7500500</v>
      </c>
      <c r="E419" s="188">
        <v>7694400.0000000009</v>
      </c>
      <c r="F419" s="52">
        <v>359670.59360122017</v>
      </c>
      <c r="G419" s="52">
        <v>12367100</v>
      </c>
      <c r="I419" s="199" cm="1">
        <f t="array" ref="I419:K419">TRANSPOSE(F419*MMULT($C$5:$E$7,TRANSPOSE(C419:E419)/MMULT(MMULT(C419:E419,$C$5:$E$7),TRANSPOSE(C419:E419))))</f>
        <v>6.7043125574417729E-3</v>
      </c>
      <c r="J419" s="180">
        <v>3.2499356724851429E-2</v>
      </c>
      <c r="K419" s="200">
        <v>1.7528023437357806E-2</v>
      </c>
      <c r="L419" s="208">
        <f t="shared" si="36"/>
        <v>-18958.455049933844</v>
      </c>
      <c r="M419" s="89">
        <f t="shared" si="37"/>
        <v>243761.42511474816</v>
      </c>
      <c r="N419" s="209">
        <f t="shared" si="38"/>
        <v>134867.62353640591</v>
      </c>
      <c r="O419" s="214">
        <f t="shared" si="39"/>
        <v>-5.271060628035043E-2</v>
      </c>
      <c r="P419" s="12">
        <f t="shared" si="40"/>
        <v>0.67773520952623467</v>
      </c>
      <c r="Q419" s="63">
        <f t="shared" si="41"/>
        <v>0.3749753967541159</v>
      </c>
    </row>
    <row r="420" spans="2:17" x14ac:dyDescent="0.15">
      <c r="B420" s="182">
        <v>45497</v>
      </c>
      <c r="C420" s="187">
        <v>-2806800</v>
      </c>
      <c r="D420" s="42">
        <v>7511000</v>
      </c>
      <c r="E420" s="188">
        <v>7700800</v>
      </c>
      <c r="F420" s="52">
        <v>360265.31315989076</v>
      </c>
      <c r="G420" s="52">
        <v>12405000</v>
      </c>
      <c r="I420" s="199" cm="1">
        <f t="array" ref="I420:K420">TRANSPOSE(F420*MMULT($C$5:$E$7,TRANSPOSE(C420:E420)/MMULT(MMULT(C420:E420,$C$5:$E$7),TRANSPOSE(C420:E420))))</f>
        <v>6.7468108219848298E-3</v>
      </c>
      <c r="J420" s="180">
        <v>3.2504040756928483E-2</v>
      </c>
      <c r="K420" s="200">
        <v>1.7539010446933821E-2</v>
      </c>
      <c r="L420" s="208">
        <f t="shared" si="36"/>
        <v>-18936.948615147019</v>
      </c>
      <c r="M420" s="89">
        <f t="shared" si="37"/>
        <v>244137.85012528984</v>
      </c>
      <c r="N420" s="209">
        <f t="shared" si="38"/>
        <v>135064.41164974796</v>
      </c>
      <c r="O420" s="214">
        <f t="shared" si="39"/>
        <v>-5.256389644912203E-2</v>
      </c>
      <c r="P420" s="12">
        <f t="shared" si="40"/>
        <v>0.67766127131128517</v>
      </c>
      <c r="Q420" s="63">
        <f t="shared" si="41"/>
        <v>0.37490262513783695</v>
      </c>
    </row>
    <row r="421" spans="2:17" x14ac:dyDescent="0.15">
      <c r="B421" s="182">
        <v>45498</v>
      </c>
      <c r="C421" s="187">
        <v>-2664600</v>
      </c>
      <c r="D421" s="42">
        <v>7507500</v>
      </c>
      <c r="E421" s="188">
        <v>7754400.0000000009</v>
      </c>
      <c r="F421" s="52">
        <v>362075.54234159103</v>
      </c>
      <c r="G421" s="52">
        <v>12597300</v>
      </c>
      <c r="I421" s="199" cm="1">
        <f t="array" ref="I421:K421">TRANSPOSE(F421*MMULT($C$5:$E$7,TRANSPOSE(C421:E421)/MMULT(MMULT(C421:E421,$C$5:$E$7),TRANSPOSE(C421:E421))))</f>
        <v>7.0353353187186819E-3</v>
      </c>
      <c r="J421" s="180">
        <v>3.246112011335666E-2</v>
      </c>
      <c r="K421" s="200">
        <v>1.7682868768805281E-2</v>
      </c>
      <c r="L421" s="208">
        <f t="shared" si="36"/>
        <v>-18746.3544902578</v>
      </c>
      <c r="M421" s="89">
        <f t="shared" si="37"/>
        <v>243701.85925102513</v>
      </c>
      <c r="N421" s="209">
        <f t="shared" si="38"/>
        <v>137120.03758082367</v>
      </c>
      <c r="O421" s="214">
        <f t="shared" si="39"/>
        <v>-5.1774705270128479E-2</v>
      </c>
      <c r="P421" s="12">
        <f t="shared" si="40"/>
        <v>0.67306909954473193</v>
      </c>
      <c r="Q421" s="63">
        <f t="shared" si="41"/>
        <v>0.37870560572539647</v>
      </c>
    </row>
    <row r="422" spans="2:17" x14ac:dyDescent="0.15">
      <c r="B422" s="182">
        <v>45499</v>
      </c>
      <c r="C422" s="187">
        <v>-2637600</v>
      </c>
      <c r="D422" s="42">
        <v>7581000</v>
      </c>
      <c r="E422" s="188">
        <v>7796000</v>
      </c>
      <c r="F422" s="52">
        <v>365389.00182890036</v>
      </c>
      <c r="G422" s="52">
        <v>12739400</v>
      </c>
      <c r="I422" s="199" cm="1">
        <f t="array" ref="I422:K422">TRANSPOSE(F422*MMULT($C$5:$E$7,TRANSPOSE(C422:E422)/MMULT(MMULT(C422:E422,$C$5:$E$7),TRANSPOSE(C422:E422))))</f>
        <v>7.1091125335611578E-3</v>
      </c>
      <c r="J422" s="180">
        <v>3.2489935857853473E-2</v>
      </c>
      <c r="K422" s="200">
        <v>1.7680065842615968E-2</v>
      </c>
      <c r="L422" s="208">
        <f t="shared" si="36"/>
        <v>-18750.995218520911</v>
      </c>
      <c r="M422" s="89">
        <f t="shared" si="37"/>
        <v>246306.20373838718</v>
      </c>
      <c r="N422" s="209">
        <f t="shared" si="38"/>
        <v>137833.79330903408</v>
      </c>
      <c r="O422" s="214">
        <f t="shared" si="39"/>
        <v>-5.1317897158003091E-2</v>
      </c>
      <c r="P422" s="12">
        <f t="shared" si="40"/>
        <v>0.67409309668747031</v>
      </c>
      <c r="Q422" s="63">
        <f t="shared" si="41"/>
        <v>0.37722480047053281</v>
      </c>
    </row>
    <row r="423" spans="2:17" x14ac:dyDescent="0.15">
      <c r="B423" s="182">
        <v>45502</v>
      </c>
      <c r="C423" s="187">
        <v>-2640600</v>
      </c>
      <c r="D423" s="42">
        <v>7539000</v>
      </c>
      <c r="E423" s="188">
        <v>7845599.9999999991</v>
      </c>
      <c r="F423" s="52">
        <v>364883.63630198134</v>
      </c>
      <c r="G423" s="52">
        <v>12744000</v>
      </c>
      <c r="I423" s="199" cm="1">
        <f t="array" ref="I423:K423">TRANSPOSE(F423*MMULT($C$5:$E$7,TRANSPOSE(C423:E423)/MMULT(MMULT(C423:E423,$C$5:$E$7),TRANSPOSE(C423:E423))))</f>
        <v>7.1326094364522795E-3</v>
      </c>
      <c r="J423" s="180">
        <v>3.2413246172194307E-2</v>
      </c>
      <c r="K423" s="200">
        <v>1.7762126782872485E-2</v>
      </c>
      <c r="L423" s="208">
        <f t="shared" si="36"/>
        <v>-18834.368477895889</v>
      </c>
      <c r="M423" s="89">
        <f t="shared" si="37"/>
        <v>244363.46289217289</v>
      </c>
      <c r="N423" s="209">
        <f t="shared" si="38"/>
        <v>139354.54188770434</v>
      </c>
      <c r="O423" s="214">
        <f t="shared" si="39"/>
        <v>-5.1617465416586614E-2</v>
      </c>
      <c r="P423" s="12">
        <f t="shared" si="40"/>
        <v>0.66970244368518417</v>
      </c>
      <c r="Q423" s="63">
        <f t="shared" si="41"/>
        <v>0.3819150217314024</v>
      </c>
    </row>
    <row r="424" spans="2:17" x14ac:dyDescent="0.15">
      <c r="B424" s="182">
        <v>45503</v>
      </c>
      <c r="C424" s="187">
        <v>-2660400</v>
      </c>
      <c r="D424" s="42">
        <v>7633500</v>
      </c>
      <c r="E424" s="188">
        <v>7878400</v>
      </c>
      <c r="F424" s="52">
        <v>368389.8149142522</v>
      </c>
      <c r="G424" s="52">
        <v>12851500</v>
      </c>
      <c r="I424" s="199" cm="1">
        <f t="array" ref="I424:K424">TRANSPOSE(F424*MMULT($C$5:$E$7,TRANSPOSE(C424:E424)/MMULT(MMULT(C424:E424,$C$5:$E$7),TRANSPOSE(C424:E424))))</f>
        <v>7.1177615626411457E-3</v>
      </c>
      <c r="J424" s="180">
        <v>3.2466753781748507E-2</v>
      </c>
      <c r="K424" s="200">
        <v>1.7705491315816092E-2</v>
      </c>
      <c r="L424" s="208">
        <f t="shared" si="36"/>
        <v>-18936.092861250505</v>
      </c>
      <c r="M424" s="89">
        <f t="shared" si="37"/>
        <v>247834.96499297724</v>
      </c>
      <c r="N424" s="209">
        <f t="shared" si="38"/>
        <v>139490.9427825255</v>
      </c>
      <c r="O424" s="214">
        <f t="shared" si="39"/>
        <v>-5.140232464260213E-2</v>
      </c>
      <c r="P424" s="12">
        <f t="shared" si="40"/>
        <v>0.67275194633343549</v>
      </c>
      <c r="Q424" s="63">
        <f t="shared" si="41"/>
        <v>0.3786503783091667</v>
      </c>
    </row>
    <row r="425" spans="2:17" x14ac:dyDescent="0.15">
      <c r="B425" s="182">
        <v>45504</v>
      </c>
      <c r="C425" s="187">
        <v>-2674200</v>
      </c>
      <c r="D425" s="42">
        <v>7591500</v>
      </c>
      <c r="E425" s="188">
        <v>7886400</v>
      </c>
      <c r="F425" s="52">
        <v>367070.79189475183</v>
      </c>
      <c r="G425" s="52">
        <v>12803700</v>
      </c>
      <c r="I425" s="199" cm="1">
        <f t="array" ref="I425:K425">TRANSPOSE(F425*MMULT($C$5:$E$7,TRANSPOSE(C425:E425)/MMULT(MMULT(C425:E425,$C$5:$E$7),TRANSPOSE(C425:E425))))</f>
        <v>7.0977116180402375E-3</v>
      </c>
      <c r="J425" s="180">
        <v>3.2424413789350084E-2</v>
      </c>
      <c r="K425" s="200">
        <v>1.7739596650165328E-2</v>
      </c>
      <c r="L425" s="208">
        <f t="shared" si="36"/>
        <v>-18980.700408963203</v>
      </c>
      <c r="M425" s="89">
        <f t="shared" si="37"/>
        <v>246149.93728185116</v>
      </c>
      <c r="N425" s="209">
        <f t="shared" si="38"/>
        <v>139901.55502186384</v>
      </c>
      <c r="O425" s="214">
        <f t="shared" si="39"/>
        <v>-5.1708555483230695E-2</v>
      </c>
      <c r="P425" s="12">
        <f t="shared" si="40"/>
        <v>0.67057892569242705</v>
      </c>
      <c r="Q425" s="63">
        <f t="shared" si="41"/>
        <v>0.3811296297908035</v>
      </c>
    </row>
    <row r="426" spans="2:17" x14ac:dyDescent="0.15">
      <c r="B426" s="182">
        <v>45506</v>
      </c>
      <c r="C426" s="187">
        <v>-2682000</v>
      </c>
      <c r="D426" s="42">
        <v>7252000</v>
      </c>
      <c r="E426" s="188">
        <v>7728800</v>
      </c>
      <c r="F426" s="52">
        <v>353230.81577695307</v>
      </c>
      <c r="G426" s="52">
        <v>12298800</v>
      </c>
      <c r="I426" s="199" cm="1">
        <f t="array" ref="I426:K426">TRANSPOSE(F426*MMULT($C$5:$E$7,TRANSPOSE(C426:E426)/MMULT(MMULT(C426:E426,$C$5:$E$7),TRANSPOSE(C426:E426))))</f>
        <v>6.9827711080849564E-3</v>
      </c>
      <c r="J426" s="180">
        <v>3.2255158117684035E-2</v>
      </c>
      <c r="K426" s="200">
        <v>1.7861013510427525E-2</v>
      </c>
      <c r="L426" s="208">
        <f t="shared" si="36"/>
        <v>-18727.792111883853</v>
      </c>
      <c r="M426" s="89">
        <f t="shared" si="37"/>
        <v>233914.40666944464</v>
      </c>
      <c r="N426" s="209">
        <f t="shared" si="38"/>
        <v>138044.20121939224</v>
      </c>
      <c r="O426" s="214">
        <f t="shared" si="39"/>
        <v>-5.3018568243234705E-2</v>
      </c>
      <c r="P426" s="12">
        <f t="shared" si="40"/>
        <v>0.66221404311777099</v>
      </c>
      <c r="Q426" s="63">
        <f t="shared" si="41"/>
        <v>0.39080452512546354</v>
      </c>
    </row>
    <row r="427" spans="2:17" x14ac:dyDescent="0.15">
      <c r="B427" s="182">
        <v>45509</v>
      </c>
      <c r="C427" s="187">
        <v>-2618400</v>
      </c>
      <c r="D427" s="42">
        <v>6951000</v>
      </c>
      <c r="E427" s="188">
        <v>7476000</v>
      </c>
      <c r="F427" s="52">
        <v>339453.39731006016</v>
      </c>
      <c r="G427" s="52">
        <v>11808600</v>
      </c>
      <c r="I427" s="199" cm="1">
        <f t="array" ref="I427:K427">TRANSPOSE(F427*MMULT($C$5:$E$7,TRANSPOSE(C427:E427)/MMULT(MMULT(C427:E427,$C$5:$E$7),TRANSPOSE(C427:E427))))</f>
        <v>6.9348535258730703E-3</v>
      </c>
      <c r="J427" s="180">
        <v>3.219325963362784E-2</v>
      </c>
      <c r="K427" s="200">
        <v>1.790212280214809E-2</v>
      </c>
      <c r="L427" s="208">
        <f t="shared" si="36"/>
        <v>-18158.220472146048</v>
      </c>
      <c r="M427" s="89">
        <f t="shared" si="37"/>
        <v>223775.34771334712</v>
      </c>
      <c r="N427" s="209">
        <f t="shared" si="38"/>
        <v>133836.27006885913</v>
      </c>
      <c r="O427" s="214">
        <f t="shared" si="39"/>
        <v>-5.3492528329478303E-2</v>
      </c>
      <c r="P427" s="12">
        <f t="shared" si="40"/>
        <v>0.65922258986540194</v>
      </c>
      <c r="Q427" s="63">
        <f t="shared" si="41"/>
        <v>0.39426993846407649</v>
      </c>
    </row>
    <row r="428" spans="2:17" x14ac:dyDescent="0.15">
      <c r="B428" s="182">
        <v>45510</v>
      </c>
      <c r="C428" s="187">
        <v>-2625600</v>
      </c>
      <c r="D428" s="42">
        <v>7000000</v>
      </c>
      <c r="E428" s="188">
        <v>7463200.0000000009</v>
      </c>
      <c r="F428" s="52">
        <v>340753.68358600681</v>
      </c>
      <c r="G428" s="52">
        <v>11837600</v>
      </c>
      <c r="I428" s="199" cm="1">
        <f t="array" ref="I428:K428">TRANSPOSE(F428*MMULT($C$5:$E$7,TRANSPOSE(C428:E428)/MMULT(MMULT(C428:E428,$C$5:$E$7),TRANSPOSE(C428:E428))))</f>
        <v>6.9145544438965791E-3</v>
      </c>
      <c r="J428" s="180">
        <v>3.2251414964534007E-2</v>
      </c>
      <c r="K428" s="200">
        <v>1.7840689380180567E-2</v>
      </c>
      <c r="L428" s="208">
        <f t="shared" si="36"/>
        <v>-18154.854147894857</v>
      </c>
      <c r="M428" s="89">
        <f t="shared" si="37"/>
        <v>225759.90475173804</v>
      </c>
      <c r="N428" s="209">
        <f t="shared" si="38"/>
        <v>133148.63298216363</v>
      </c>
      <c r="O428" s="214">
        <f t="shared" si="39"/>
        <v>-5.3278526461805781E-2</v>
      </c>
      <c r="P428" s="12">
        <f t="shared" si="40"/>
        <v>0.66253107633612962</v>
      </c>
      <c r="Q428" s="63">
        <f t="shared" si="41"/>
        <v>0.39074745012567619</v>
      </c>
    </row>
    <row r="429" spans="2:17" x14ac:dyDescent="0.15">
      <c r="B429" s="182">
        <v>45511</v>
      </c>
      <c r="C429" s="187">
        <v>-2678400</v>
      </c>
      <c r="D429" s="42">
        <v>7178500</v>
      </c>
      <c r="E429" s="188">
        <v>7739200</v>
      </c>
      <c r="F429" s="52">
        <v>351074.19059086381</v>
      </c>
      <c r="G429" s="52">
        <v>12239300</v>
      </c>
      <c r="I429" s="199" cm="1">
        <f t="array" ref="I429:K429">TRANSPOSE(F429*MMULT($C$5:$E$7,TRANSPOSE(C429:E429)/MMULT(MMULT(C429:E429,$C$5:$E$7),TRANSPOSE(C429:E429))))</f>
        <v>6.993830663773082E-3</v>
      </c>
      <c r="J429" s="180">
        <v>3.217808033965016E-2</v>
      </c>
      <c r="K429" s="200">
        <v>1.7936752755134247E-2</v>
      </c>
      <c r="L429" s="208">
        <f t="shared" si="36"/>
        <v>-18732.276049849825</v>
      </c>
      <c r="M429" s="89">
        <f t="shared" si="37"/>
        <v>230990.34971817868</v>
      </c>
      <c r="N429" s="209">
        <f t="shared" si="38"/>
        <v>138816.11692253497</v>
      </c>
      <c r="O429" s="214">
        <f t="shared" si="39"/>
        <v>-5.3357029801373572E-2</v>
      </c>
      <c r="P429" s="12">
        <f t="shared" si="40"/>
        <v>0.65795309341714359</v>
      </c>
      <c r="Q429" s="63">
        <f t="shared" si="41"/>
        <v>0.39540393638423005</v>
      </c>
    </row>
    <row r="430" spans="2:17" x14ac:dyDescent="0.15">
      <c r="B430" s="182">
        <v>45512</v>
      </c>
      <c r="C430" s="187">
        <v>-2674200</v>
      </c>
      <c r="D430" s="42">
        <v>7220500</v>
      </c>
      <c r="E430" s="188">
        <v>7688800</v>
      </c>
      <c r="F430" s="52">
        <v>351554.85332432127</v>
      </c>
      <c r="G430" s="52">
        <v>12235100</v>
      </c>
      <c r="I430" s="199" cm="1">
        <f t="array" ref="I430:K430">TRANSPOSE(F430*MMULT($C$5:$E$7,TRANSPOSE(C430:E430)/MMULT(MMULT(C430:E430,$C$5:$E$7),TRANSPOSE(C430:E430))))</f>
        <v>6.9717051643197556E-3</v>
      </c>
      <c r="J430" s="180">
        <v>3.2260562158174494E-2</v>
      </c>
      <c r="K430" s="200">
        <v>1.7852096323437493E-2</v>
      </c>
      <c r="L430" s="208">
        <f t="shared" si="36"/>
        <v>-18643.733950423892</v>
      </c>
      <c r="M430" s="89">
        <f t="shared" si="37"/>
        <v>232937.38906309893</v>
      </c>
      <c r="N430" s="209">
        <f t="shared" si="38"/>
        <v>137261.1982116462</v>
      </c>
      <c r="O430" s="214">
        <f t="shared" si="39"/>
        <v>-5.3032218938603062E-2</v>
      </c>
      <c r="P430" s="12">
        <f t="shared" si="40"/>
        <v>0.66259187395773567</v>
      </c>
      <c r="Q430" s="63">
        <f t="shared" si="41"/>
        <v>0.39044034498086733</v>
      </c>
    </row>
    <row r="431" spans="2:17" x14ac:dyDescent="0.15">
      <c r="B431" s="182">
        <v>45513</v>
      </c>
      <c r="C431" s="187">
        <v>-2670000</v>
      </c>
      <c r="D431" s="42">
        <v>7273000</v>
      </c>
      <c r="E431" s="188">
        <v>7727200</v>
      </c>
      <c r="F431" s="52">
        <v>353963.74867878406</v>
      </c>
      <c r="G431" s="52">
        <v>12330200</v>
      </c>
      <c r="I431" s="199" cm="1">
        <f t="array" ref="I431:K431">TRANSPOSE(F431*MMULT($C$5:$E$7,TRANSPOSE(C431:E431)/MMULT(MMULT(C431:E431,$C$5:$E$7),TRANSPOSE(C431:E431))))</f>
        <v>7.0043365516625983E-3</v>
      </c>
      <c r="J431" s="180">
        <v>3.2276057815075219E-2</v>
      </c>
      <c r="K431" s="200">
        <v>1.7848840302138042E-2</v>
      </c>
      <c r="L431" s="208">
        <f t="shared" si="36"/>
        <v>-18701.578592939139</v>
      </c>
      <c r="M431" s="89">
        <f t="shared" si="37"/>
        <v>234743.76848904206</v>
      </c>
      <c r="N431" s="209">
        <f t="shared" si="38"/>
        <v>137921.55878268107</v>
      </c>
      <c r="O431" s="214">
        <f t="shared" si="39"/>
        <v>-5.2834728592250545E-2</v>
      </c>
      <c r="P431" s="12">
        <f t="shared" si="40"/>
        <v>0.6631859035430997</v>
      </c>
      <c r="Q431" s="63">
        <f t="shared" si="41"/>
        <v>0.38964882504915066</v>
      </c>
    </row>
    <row r="432" spans="2:17" x14ac:dyDescent="0.15">
      <c r="B432" s="182">
        <v>45516</v>
      </c>
      <c r="C432" s="187">
        <v>-2659200</v>
      </c>
      <c r="D432" s="42">
        <v>7280000</v>
      </c>
      <c r="E432" s="188">
        <v>7739200</v>
      </c>
      <c r="F432" s="52">
        <v>354479.7252705312</v>
      </c>
      <c r="G432" s="52">
        <v>12360000</v>
      </c>
      <c r="I432" s="199" cm="1">
        <f t="array" ref="I432:K432">TRANSPOSE(F432*MMULT($C$5:$E$7,TRANSPOSE(C432:E432)/MMULT(MMULT(C432:E432,$C$5:$E$7),TRANSPOSE(C432:E432))))</f>
        <v>7.0315796538382132E-3</v>
      </c>
      <c r="J432" s="180">
        <v>3.2272478632923478E-2</v>
      </c>
      <c r="K432" s="200">
        <v>1.7861595182749487E-2</v>
      </c>
      <c r="L432" s="208">
        <f t="shared" si="36"/>
        <v>-18698.376615486577</v>
      </c>
      <c r="M432" s="89">
        <f t="shared" si="37"/>
        <v>234943.64444768292</v>
      </c>
      <c r="N432" s="209">
        <f t="shared" si="38"/>
        <v>138234.45743833482</v>
      </c>
      <c r="O432" s="214">
        <f t="shared" si="39"/>
        <v>-5.2748790078801781E-2</v>
      </c>
      <c r="P432" s="12">
        <f t="shared" si="40"/>
        <v>0.66278443504315809</v>
      </c>
      <c r="Q432" s="63">
        <f t="shared" si="41"/>
        <v>0.38996435503564358</v>
      </c>
    </row>
    <row r="433" spans="2:17" x14ac:dyDescent="0.15">
      <c r="B433" s="182">
        <v>45517</v>
      </c>
      <c r="C433" s="187">
        <v>-2660400</v>
      </c>
      <c r="D433" s="42">
        <v>7315000</v>
      </c>
      <c r="E433" s="188">
        <v>7773600</v>
      </c>
      <c r="F433" s="52">
        <v>356215.36938898067</v>
      </c>
      <c r="G433" s="52">
        <v>12428200</v>
      </c>
      <c r="I433" s="199" cm="1">
        <f t="array" ref="I433:K433">TRANSPOSE(F433*MMULT($C$5:$E$7,TRANSPOSE(C433:E433)/MMULT(MMULT(C433:E433,$C$5:$E$7),TRANSPOSE(C433:E433))))</f>
        <v>7.05096044035245E-3</v>
      </c>
      <c r="J433" s="180">
        <v>3.2275093305319857E-2</v>
      </c>
      <c r="K433" s="200">
        <v>1.7865781235988414E-2</v>
      </c>
      <c r="L433" s="208">
        <f t="shared" si="36"/>
        <v>-18758.375155513659</v>
      </c>
      <c r="M433" s="89">
        <f t="shared" si="37"/>
        <v>236092.30752841476</v>
      </c>
      <c r="N433" s="209">
        <f t="shared" si="38"/>
        <v>138881.43701607952</v>
      </c>
      <c r="O433" s="214">
        <f t="shared" si="39"/>
        <v>-5.2660207187831515E-2</v>
      </c>
      <c r="P433" s="12">
        <f t="shared" si="40"/>
        <v>0.66277967717503583</v>
      </c>
      <c r="Q433" s="63">
        <f t="shared" si="41"/>
        <v>0.38988053001279555</v>
      </c>
    </row>
    <row r="434" spans="2:17" x14ac:dyDescent="0.15">
      <c r="B434" s="182">
        <v>45518</v>
      </c>
      <c r="C434" s="187">
        <v>-2679000</v>
      </c>
      <c r="D434" s="42">
        <v>7427000</v>
      </c>
      <c r="E434" s="188">
        <v>7862400</v>
      </c>
      <c r="F434" s="52">
        <v>361286.00629521144</v>
      </c>
      <c r="G434" s="52">
        <v>12610400</v>
      </c>
      <c r="I434" s="199" cm="1">
        <f t="array" ref="I434:K434">TRANSPOSE(F434*MMULT($C$5:$E$7,TRANSPOSE(C434:E434)/MMULT(MMULT(C434:E434,$C$5:$E$7),TRANSPOSE(C434:E434))))</f>
        <v>7.0726442312015929E-3</v>
      </c>
      <c r="J434" s="180">
        <v>3.2300722590265084E-2</v>
      </c>
      <c r="K434" s="200">
        <v>1.7849022373919127E-2</v>
      </c>
      <c r="L434" s="208">
        <f t="shared" si="36"/>
        <v>-18947.613895389066</v>
      </c>
      <c r="M434" s="89">
        <f t="shared" si="37"/>
        <v>239897.46667789877</v>
      </c>
      <c r="N434" s="209">
        <f t="shared" si="38"/>
        <v>140336.15351270174</v>
      </c>
      <c r="O434" s="214">
        <f t="shared" si="39"/>
        <v>-5.2444915012586253E-2</v>
      </c>
      <c r="P434" s="12">
        <f t="shared" si="40"/>
        <v>0.66400984953144149</v>
      </c>
      <c r="Q434" s="63">
        <f t="shared" si="41"/>
        <v>0.38843506548114476</v>
      </c>
    </row>
    <row r="435" spans="2:17" x14ac:dyDescent="0.15">
      <c r="B435" s="182">
        <v>45519</v>
      </c>
      <c r="C435" s="187">
        <v>-2678400</v>
      </c>
      <c r="D435" s="42">
        <v>7581000</v>
      </c>
      <c r="E435" s="188">
        <v>7901600</v>
      </c>
      <c r="F435" s="52">
        <v>366970.43743122235</v>
      </c>
      <c r="G435" s="52">
        <v>12804200</v>
      </c>
      <c r="I435" s="199" cm="1">
        <f t="array" ref="I435:K435">TRANSPOSE(F435*MMULT($C$5:$E$7,TRANSPOSE(C435:E435)/MMULT(MMULT(C435:E435,$C$5:$E$7),TRANSPOSE(C435:E435))))</f>
        <v>7.0990899600693455E-3</v>
      </c>
      <c r="J435" s="180">
        <v>3.2402923648845207E-2</v>
      </c>
      <c r="K435" s="200">
        <v>1.776071628510385E-2</v>
      </c>
      <c r="L435" s="208">
        <f t="shared" si="36"/>
        <v>-19014.202549049736</v>
      </c>
      <c r="M435" s="89">
        <f t="shared" si="37"/>
        <v>245646.56418189552</v>
      </c>
      <c r="N435" s="209">
        <f t="shared" si="38"/>
        <v>140338.07579837658</v>
      </c>
      <c r="O435" s="214">
        <f t="shared" si="39"/>
        <v>-5.1813989928312362E-2</v>
      </c>
      <c r="P435" s="12">
        <f t="shared" si="40"/>
        <v>0.66939060786860971</v>
      </c>
      <c r="Q435" s="63">
        <f t="shared" si="41"/>
        <v>0.38242338205970272</v>
      </c>
    </row>
    <row r="436" spans="2:17" x14ac:dyDescent="0.15">
      <c r="B436" s="182">
        <v>45520</v>
      </c>
      <c r="C436" s="187">
        <v>-2694600</v>
      </c>
      <c r="D436" s="42">
        <v>7654500</v>
      </c>
      <c r="E436" s="188">
        <v>7957600</v>
      </c>
      <c r="F436" s="52">
        <v>370231.82092002226</v>
      </c>
      <c r="G436" s="52">
        <v>12917500</v>
      </c>
      <c r="I436" s="199" cm="1">
        <f t="array" ref="I436:K436">TRANSPOSE(F436*MMULT($C$5:$E$7,TRANSPOSE(C436:E436)/MMULT(MMULT(C436:E436,$C$5:$E$7),TRANSPOSE(C436:E436))))</f>
        <v>7.1041904705713413E-3</v>
      </c>
      <c r="J436" s="180">
        <v>3.2419765062937672E-2</v>
      </c>
      <c r="K436" s="200">
        <v>1.774626531715183E-2</v>
      </c>
      <c r="L436" s="208">
        <f t="shared" si="36"/>
        <v>-19142.951642001535</v>
      </c>
      <c r="M436" s="89">
        <f t="shared" si="37"/>
        <v>248157.0916742564</v>
      </c>
      <c r="N436" s="209">
        <f t="shared" si="38"/>
        <v>141217.6808877674</v>
      </c>
      <c r="O436" s="214">
        <f t="shared" si="39"/>
        <v>-5.1705311538137101E-2</v>
      </c>
      <c r="P436" s="12">
        <f t="shared" si="40"/>
        <v>0.67027488630660803</v>
      </c>
      <c r="Q436" s="63">
        <f t="shared" si="41"/>
        <v>0.38143042523152904</v>
      </c>
    </row>
    <row r="437" spans="2:17" x14ac:dyDescent="0.15">
      <c r="B437" s="182">
        <v>45523</v>
      </c>
      <c r="C437" s="187">
        <v>-2705400</v>
      </c>
      <c r="D437" s="42">
        <v>7696500</v>
      </c>
      <c r="E437" s="188">
        <v>8016000</v>
      </c>
      <c r="F437" s="52">
        <v>372553.26089261746</v>
      </c>
      <c r="G437" s="52">
        <v>13007100</v>
      </c>
      <c r="I437" s="199" cm="1">
        <f t="array" ref="I437:K437">TRANSPOSE(F437*MMULT($C$5:$E$7,TRANSPOSE(C437:E437)/MMULT(MMULT(C437:E437,$C$5:$E$7),TRANSPOSE(C437:E437))))</f>
        <v>7.119620711114224E-3</v>
      </c>
      <c r="J437" s="180">
        <v>3.2407908384105497E-2</v>
      </c>
      <c r="K437" s="200">
        <v>1.776287623330813E-2</v>
      </c>
      <c r="L437" s="208">
        <f t="shared" si="36"/>
        <v>-19261.421871848423</v>
      </c>
      <c r="M437" s="89">
        <f t="shared" si="37"/>
        <v>249427.46687826797</v>
      </c>
      <c r="N437" s="209">
        <f t="shared" si="38"/>
        <v>142387.21588619798</v>
      </c>
      <c r="O437" s="214">
        <f t="shared" si="39"/>
        <v>-5.1701122748728859E-2</v>
      </c>
      <c r="P437" s="12">
        <f t="shared" si="40"/>
        <v>0.66950821012988382</v>
      </c>
      <c r="Q437" s="63">
        <f t="shared" si="41"/>
        <v>0.38219291261884519</v>
      </c>
    </row>
    <row r="438" spans="2:17" x14ac:dyDescent="0.15">
      <c r="B438" s="182">
        <v>45524</v>
      </c>
      <c r="C438" s="187">
        <v>-2678400</v>
      </c>
      <c r="D438" s="42">
        <v>7777000</v>
      </c>
      <c r="E438" s="188">
        <v>8032000</v>
      </c>
      <c r="F438" s="52">
        <v>375641.2358235037</v>
      </c>
      <c r="G438" s="52">
        <v>13130600</v>
      </c>
      <c r="I438" s="199" cm="1">
        <f t="array" ref="I438:K438">TRANSPOSE(F438*MMULT($C$5:$E$7,TRANSPOSE(C438:E438)/MMULT(MMULT(C438:E438,$C$5:$E$7),TRANSPOSE(C438:E438))))</f>
        <v>7.176031725667437E-3</v>
      </c>
      <c r="J438" s="180">
        <v>3.2462569041973734E-2</v>
      </c>
      <c r="K438" s="200">
        <v>1.7729098575460865E-2</v>
      </c>
      <c r="L438" s="208">
        <f t="shared" si="36"/>
        <v>-19220.283374027662</v>
      </c>
      <c r="M438" s="89">
        <f t="shared" si="37"/>
        <v>252461.39943942972</v>
      </c>
      <c r="N438" s="209">
        <f t="shared" si="38"/>
        <v>142400.11975810167</v>
      </c>
      <c r="O438" s="214">
        <f t="shared" si="39"/>
        <v>-5.1166596052458886E-2</v>
      </c>
      <c r="P438" s="12">
        <f t="shared" si="40"/>
        <v>0.67208116512014027</v>
      </c>
      <c r="Q438" s="63">
        <f t="shared" si="41"/>
        <v>0.37908543093231878</v>
      </c>
    </row>
    <row r="439" spans="2:17" x14ac:dyDescent="0.15">
      <c r="B439" s="182">
        <v>45525</v>
      </c>
      <c r="C439" s="187">
        <v>-2683200</v>
      </c>
      <c r="D439" s="42">
        <v>7763000</v>
      </c>
      <c r="E439" s="188">
        <v>8020800</v>
      </c>
      <c r="F439" s="52">
        <v>374953.81601428468</v>
      </c>
      <c r="G439" s="52">
        <v>13100600</v>
      </c>
      <c r="I439" s="199" cm="1">
        <f t="array" ref="I439:K439">TRANSPOSE(F439*MMULT($C$5:$E$7,TRANSPOSE(C439:E439)/MMULT(MMULT(C439:E439,$C$5:$E$7),TRANSPOSE(C439:E439))))</f>
        <v>7.1613081267750947E-3</v>
      </c>
      <c r="J439" s="180">
        <v>3.2459909193101849E-2</v>
      </c>
      <c r="K439" s="200">
        <v>1.7726755799171896E-2</v>
      </c>
      <c r="L439" s="208">
        <f t="shared" si="36"/>
        <v>-19215.221965762936</v>
      </c>
      <c r="M439" s="89">
        <f t="shared" si="37"/>
        <v>251986.27506604965</v>
      </c>
      <c r="N439" s="209">
        <f t="shared" si="38"/>
        <v>142182.76291399795</v>
      </c>
      <c r="O439" s="214">
        <f t="shared" si="39"/>
        <v>-5.1246903338705824E-2</v>
      </c>
      <c r="P439" s="12">
        <f t="shared" si="40"/>
        <v>0.6720461675644066</v>
      </c>
      <c r="Q439" s="63">
        <f t="shared" si="41"/>
        <v>0.37920073577429919</v>
      </c>
    </row>
    <row r="440" spans="2:17" x14ac:dyDescent="0.15">
      <c r="B440" s="182">
        <v>45526</v>
      </c>
      <c r="C440" s="187">
        <v>-2683200</v>
      </c>
      <c r="D440" s="42">
        <v>8113000</v>
      </c>
      <c r="E440" s="188">
        <v>8032000</v>
      </c>
      <c r="F440" s="52">
        <v>386559.66409260302</v>
      </c>
      <c r="G440" s="52">
        <v>13461800</v>
      </c>
      <c r="I440" s="199" cm="1">
        <f t="array" ref="I440:K440">TRANSPOSE(F440*MMULT($C$5:$E$7,TRANSPOSE(C440:E440)/MMULT(MMULT(C440:E440,$C$5:$E$7),TRANSPOSE(C440:E440))))</f>
        <v>7.1685205478878465E-3</v>
      </c>
      <c r="J440" s="180">
        <v>3.2729176932014603E-2</v>
      </c>
      <c r="K440" s="200">
        <v>1.7462951441392083E-2</v>
      </c>
      <c r="L440" s="208">
        <f t="shared" si="36"/>
        <v>-19234.574334092671</v>
      </c>
      <c r="M440" s="89">
        <f t="shared" si="37"/>
        <v>265531.81244943448</v>
      </c>
      <c r="N440" s="209">
        <f t="shared" si="38"/>
        <v>140262.42597726121</v>
      </c>
      <c r="O440" s="214">
        <f t="shared" si="39"/>
        <v>-4.9758358465162821E-2</v>
      </c>
      <c r="P440" s="12">
        <f t="shared" si="40"/>
        <v>0.68691029384230973</v>
      </c>
      <c r="Q440" s="63">
        <f t="shared" si="41"/>
        <v>0.36284806462285313</v>
      </c>
    </row>
    <row r="441" spans="2:17" x14ac:dyDescent="0.15">
      <c r="B441" s="182">
        <v>45527</v>
      </c>
      <c r="C441" s="187">
        <v>-2686200</v>
      </c>
      <c r="D441" s="42">
        <v>8249500</v>
      </c>
      <c r="E441" s="188">
        <v>8032000</v>
      </c>
      <c r="F441" s="52">
        <v>391012.69777858781</v>
      </c>
      <c r="G441" s="52">
        <v>13595300</v>
      </c>
      <c r="I441" s="199" cm="1">
        <f t="array" ref="I441:K441">TRANSPOSE(F441*MMULT($C$5:$E$7,TRANSPOSE(C441:E441)/MMULT(MMULT(C441:E441,$C$5:$E$7),TRANSPOSE(C441:E441))))</f>
        <v>7.1633961185253378E-3</v>
      </c>
      <c r="J441" s="180">
        <v>3.2831140486329728E-2</v>
      </c>
      <c r="K441" s="200">
        <v>1.7357385332444408E-2</v>
      </c>
      <c r="L441" s="208">
        <f t="shared" si="36"/>
        <v>-19242.314653582762</v>
      </c>
      <c r="M441" s="89">
        <f t="shared" si="37"/>
        <v>270840.49344197707</v>
      </c>
      <c r="N441" s="209">
        <f t="shared" si="38"/>
        <v>139414.51899019349</v>
      </c>
      <c r="O441" s="214">
        <f t="shared" si="39"/>
        <v>-4.9211482805805923E-2</v>
      </c>
      <c r="P441" s="12">
        <f t="shared" si="40"/>
        <v>0.69266418963033616</v>
      </c>
      <c r="Q441" s="63">
        <f t="shared" si="41"/>
        <v>0.35654729317546974</v>
      </c>
    </row>
    <row r="442" spans="2:17" x14ac:dyDescent="0.15">
      <c r="B442" s="182">
        <v>45530</v>
      </c>
      <c r="C442" s="187">
        <v>-2691600</v>
      </c>
      <c r="D442" s="42">
        <v>8102500</v>
      </c>
      <c r="E442" s="188">
        <v>8070400</v>
      </c>
      <c r="F442" s="52">
        <v>386827.30832493625</v>
      </c>
      <c r="G442" s="52">
        <v>13481300</v>
      </c>
      <c r="I442" s="199" cm="1">
        <f t="array" ref="I442:K442">TRANSPOSE(F442*MMULT($C$5:$E$7,TRANSPOSE(C442:E442)/MMULT(MMULT(C442:E442,$C$5:$E$7),TRANSPOSE(C442:E442))))</f>
        <v>7.1759151545088733E-3</v>
      </c>
      <c r="J442" s="180">
        <v>3.2691667296628361E-2</v>
      </c>
      <c r="K442" s="200">
        <v>1.7503192813724359E-2</v>
      </c>
      <c r="L442" s="208">
        <f t="shared" si="36"/>
        <v>-19314.693229876084</v>
      </c>
      <c r="M442" s="89">
        <f t="shared" si="37"/>
        <v>264884.23427093128</v>
      </c>
      <c r="N442" s="209">
        <f t="shared" si="38"/>
        <v>141257.76728388108</v>
      </c>
      <c r="O442" s="214">
        <f t="shared" si="39"/>
        <v>-4.9931048853592508E-2</v>
      </c>
      <c r="P442" s="12">
        <f t="shared" si="40"/>
        <v>0.68476094776749219</v>
      </c>
      <c r="Q442" s="63">
        <f t="shared" si="41"/>
        <v>0.36517010108610037</v>
      </c>
    </row>
    <row r="443" spans="2:17" x14ac:dyDescent="0.15">
      <c r="B443" s="182">
        <v>45531</v>
      </c>
      <c r="C443" s="187">
        <v>-2690400</v>
      </c>
      <c r="D443" s="42">
        <v>8081500</v>
      </c>
      <c r="E443" s="188">
        <v>8060800</v>
      </c>
      <c r="F443" s="52">
        <v>385981.41664233775</v>
      </c>
      <c r="G443" s="52">
        <v>13451900</v>
      </c>
      <c r="I443" s="199" cm="1">
        <f t="array" ref="I443:K443">TRANSPOSE(F443*MMULT($C$5:$E$7,TRANSPOSE(C443:E443)/MMULT(MMULT(C443:E443,$C$5:$E$7),TRANSPOSE(C443:E443))))</f>
        <v>7.172565193712609E-3</v>
      </c>
      <c r="J443" s="180">
        <v>3.2682943867265342E-2</v>
      </c>
      <c r="K443" s="200">
        <v>1.7510827110981189E-2</v>
      </c>
      <c r="L443" s="208">
        <f t="shared" si="36"/>
        <v>-19297.069397164403</v>
      </c>
      <c r="M443" s="89">
        <f t="shared" si="37"/>
        <v>264127.21086330485</v>
      </c>
      <c r="N443" s="209">
        <f t="shared" si="38"/>
        <v>141151.27517619717</v>
      </c>
      <c r="O443" s="214">
        <f t="shared" si="39"/>
        <v>-4.999481468571753E-2</v>
      </c>
      <c r="P443" s="12">
        <f t="shared" si="40"/>
        <v>0.68430033021007652</v>
      </c>
      <c r="Q443" s="63">
        <f t="shared" si="41"/>
        <v>0.36569448447564068</v>
      </c>
    </row>
    <row r="444" spans="2:17" x14ac:dyDescent="0.15">
      <c r="B444" s="182">
        <v>45532</v>
      </c>
      <c r="C444" s="187">
        <v>-2709600</v>
      </c>
      <c r="D444" s="42">
        <v>8193500</v>
      </c>
      <c r="E444" s="188">
        <v>8120000</v>
      </c>
      <c r="F444" s="52">
        <v>390541.88751988619</v>
      </c>
      <c r="G444" s="52">
        <v>13603900</v>
      </c>
      <c r="I444" s="199" cm="1">
        <f t="array" ref="I444:K444">TRANSPOSE(F444*MMULT($C$5:$E$7,TRANSPOSE(C444:E444)/MMULT(MMULT(C444:E444,$C$5:$E$7),TRANSPOSE(C444:E444))))</f>
        <v>7.1734830140165696E-3</v>
      </c>
      <c r="J444" s="180">
        <v>3.2722864384270349E-2</v>
      </c>
      <c r="K444" s="200">
        <v>1.7470981251495862E-2</v>
      </c>
      <c r="L444" s="208">
        <f t="shared" si="36"/>
        <v>-19437.269574779297</v>
      </c>
      <c r="M444" s="89">
        <f t="shared" si="37"/>
        <v>268114.78933251911</v>
      </c>
      <c r="N444" s="209">
        <f t="shared" si="38"/>
        <v>141864.3677621464</v>
      </c>
      <c r="O444" s="214">
        <f t="shared" si="39"/>
        <v>-4.9769999572170251E-2</v>
      </c>
      <c r="P444" s="12">
        <f t="shared" si="40"/>
        <v>0.68651993012879275</v>
      </c>
      <c r="Q444" s="63">
        <f t="shared" si="41"/>
        <v>0.36325006944337757</v>
      </c>
    </row>
    <row r="445" spans="2:17" x14ac:dyDescent="0.15">
      <c r="B445" s="182">
        <v>45533</v>
      </c>
      <c r="C445" s="187">
        <v>-2733000</v>
      </c>
      <c r="D445" s="42">
        <v>8134000</v>
      </c>
      <c r="E445" s="188">
        <v>8153600</v>
      </c>
      <c r="F445" s="52">
        <v>389017.46393284219</v>
      </c>
      <c r="G445" s="52">
        <v>13554600</v>
      </c>
      <c r="I445" s="199" cm="1">
        <f t="array" ref="I445:K445">TRANSPOSE(F445*MMULT($C$5:$E$7,TRANSPOSE(C445:E445)/MMULT(MMULT(C445:E445,$C$5:$E$7),TRANSPOSE(C445:E445))))</f>
        <v>7.1532269033187899E-3</v>
      </c>
      <c r="J445" s="180">
        <v>3.2651952172723639E-2</v>
      </c>
      <c r="K445" s="200">
        <v>1.7535352983550634E-2</v>
      </c>
      <c r="L445" s="208">
        <f t="shared" si="36"/>
        <v>-19549.769126770254</v>
      </c>
      <c r="M445" s="89">
        <f t="shared" si="37"/>
        <v>265590.97897293407</v>
      </c>
      <c r="N445" s="209">
        <f t="shared" si="38"/>
        <v>142976.25408667844</v>
      </c>
      <c r="O445" s="214">
        <f t="shared" si="39"/>
        <v>-5.0254219769797319E-2</v>
      </c>
      <c r="P445" s="12">
        <f t="shared" si="40"/>
        <v>0.68272250887632191</v>
      </c>
      <c r="Q445" s="63">
        <f t="shared" si="41"/>
        <v>0.36753171089347564</v>
      </c>
    </row>
    <row r="446" spans="2:17" x14ac:dyDescent="0.15">
      <c r="B446" s="182">
        <v>45534</v>
      </c>
      <c r="C446" s="187">
        <v>-2730600</v>
      </c>
      <c r="D446" s="42">
        <v>8099000</v>
      </c>
      <c r="E446" s="188">
        <v>8169600</v>
      </c>
      <c r="F446" s="52">
        <v>388173.4278115097</v>
      </c>
      <c r="G446" s="52">
        <v>13538000</v>
      </c>
      <c r="I446" s="199" cm="1">
        <f t="array" ref="I446:K446">TRANSPOSE(F446*MMULT($C$5:$E$7,TRANSPOSE(C446:E446)/MMULT(MMULT(C446:E446,$C$5:$E$7),TRANSPOSE(C446:E446))))</f>
        <v>7.1660132783294668E-3</v>
      </c>
      <c r="J446" s="180">
        <v>3.2612653773070904E-2</v>
      </c>
      <c r="K446" s="200">
        <v>1.7578713861292464E-2</v>
      </c>
      <c r="L446" s="208">
        <f t="shared" si="36"/>
        <v>-19567.515857806444</v>
      </c>
      <c r="M446" s="89">
        <f t="shared" si="37"/>
        <v>264129.88290810125</v>
      </c>
      <c r="N446" s="209">
        <f t="shared" si="38"/>
        <v>143611.0607612149</v>
      </c>
      <c r="O446" s="214">
        <f t="shared" si="39"/>
        <v>-5.0409210048525249E-2</v>
      </c>
      <c r="P446" s="12">
        <f t="shared" si="40"/>
        <v>0.68044297724665004</v>
      </c>
      <c r="Q446" s="63">
        <f t="shared" si="41"/>
        <v>0.36996623280187524</v>
      </c>
    </row>
    <row r="447" spans="2:17" x14ac:dyDescent="0.15">
      <c r="B447" s="182">
        <v>45538</v>
      </c>
      <c r="C447" s="187">
        <v>-2744400</v>
      </c>
      <c r="D447" s="42">
        <v>8211000</v>
      </c>
      <c r="E447" s="188">
        <v>8108800</v>
      </c>
      <c r="F447" s="52">
        <v>390670.76674044161</v>
      </c>
      <c r="G447" s="52">
        <v>13575400</v>
      </c>
      <c r="I447" s="199" cm="1">
        <f t="array" ref="I447:K447">TRANSPOSE(F447*MMULT($C$5:$E$7,TRANSPOSE(C447:E447)/MMULT(MMULT(C447:E447,$C$5:$E$7),TRANSPOSE(C447:E447))))</f>
        <v>7.1096900544493158E-3</v>
      </c>
      <c r="J447" s="180">
        <v>3.2744444542060616E-2</v>
      </c>
      <c r="K447" s="200">
        <v>1.7427728639381E-2</v>
      </c>
      <c r="L447" s="208">
        <f t="shared" si="36"/>
        <v>-19511.833385430702</v>
      </c>
      <c r="M447" s="89">
        <f t="shared" si="37"/>
        <v>268864.63413485972</v>
      </c>
      <c r="N447" s="209">
        <f t="shared" si="38"/>
        <v>141317.96599101264</v>
      </c>
      <c r="O447" s="214">
        <f t="shared" si="39"/>
        <v>-4.9944441833279535E-2</v>
      </c>
      <c r="P447" s="12">
        <f t="shared" si="40"/>
        <v>0.68821283040481795</v>
      </c>
      <c r="Q447" s="63">
        <f t="shared" si="41"/>
        <v>0.36173161142846172</v>
      </c>
    </row>
    <row r="448" spans="2:17" x14ac:dyDescent="0.15">
      <c r="B448" s="182">
        <v>45539</v>
      </c>
      <c r="C448" s="187">
        <v>-2689200</v>
      </c>
      <c r="D448" s="42">
        <v>8158500</v>
      </c>
      <c r="E448" s="188">
        <v>8073600</v>
      </c>
      <c r="F448" s="52">
        <v>388732.34571263642</v>
      </c>
      <c r="G448" s="52">
        <v>13542900</v>
      </c>
      <c r="I448" s="199" cm="1">
        <f t="array" ref="I448:K448">TRANSPOSE(F448*MMULT($C$5:$E$7,TRANSPOSE(C448:E448)/MMULT(MMULT(C448:E448,$C$5:$E$7),TRANSPOSE(C448:E448))))</f>
        <v>7.1816483675933235E-3</v>
      </c>
      <c r="J448" s="180">
        <v>3.2731800157103433E-2</v>
      </c>
      <c r="K448" s="200">
        <v>1.7464680306311924E-2</v>
      </c>
      <c r="L448" s="208">
        <f t="shared" si="36"/>
        <v>-19312.888790131965</v>
      </c>
      <c r="M448" s="89">
        <f t="shared" si="37"/>
        <v>267042.39158172836</v>
      </c>
      <c r="N448" s="209">
        <f t="shared" si="38"/>
        <v>141002.84292103993</v>
      </c>
      <c r="O448" s="214">
        <f t="shared" si="39"/>
        <v>-4.9681712888406462E-2</v>
      </c>
      <c r="P448" s="12">
        <f t="shared" si="40"/>
        <v>0.68695696287423114</v>
      </c>
      <c r="Q448" s="63">
        <f t="shared" si="41"/>
        <v>0.36272475001417509</v>
      </c>
    </row>
    <row r="449" spans="2:17" x14ac:dyDescent="0.15">
      <c r="B449" s="182">
        <v>45540</v>
      </c>
      <c r="C449" s="187">
        <v>-2654400</v>
      </c>
      <c r="D449" s="42">
        <v>8186500</v>
      </c>
      <c r="E449" s="188">
        <v>7912800</v>
      </c>
      <c r="F449" s="52">
        <v>387104.49625769455</v>
      </c>
      <c r="G449" s="52">
        <v>13444900</v>
      </c>
      <c r="I449" s="199" cm="1">
        <f t="array" ref="I449:K449">TRANSPOSE(F449*MMULT($C$5:$E$7,TRANSPOSE(C449:E449)/MMULT(MMULT(C449:E449,$C$5:$E$7),TRANSPOSE(C449:E449))))</f>
        <v>7.1498012907286858E-3</v>
      </c>
      <c r="J449" s="180">
        <v>3.2875109931228164E-2</v>
      </c>
      <c r="K449" s="200">
        <v>1.7307506995223619E-2</v>
      </c>
      <c r="L449" s="208">
        <f t="shared" si="36"/>
        <v>-18978.432546110223</v>
      </c>
      <c r="M449" s="89">
        <f t="shared" si="37"/>
        <v>269132.08745199937</v>
      </c>
      <c r="N449" s="209">
        <f t="shared" si="38"/>
        <v>136950.84135180546</v>
      </c>
      <c r="O449" s="214">
        <f t="shared" si="39"/>
        <v>-4.9026639394744526E-2</v>
      </c>
      <c r="P449" s="12">
        <f t="shared" si="40"/>
        <v>0.69524402339372149</v>
      </c>
      <c r="Q449" s="63">
        <f t="shared" si="41"/>
        <v>0.35378261600102318</v>
      </c>
    </row>
    <row r="450" spans="2:17" x14ac:dyDescent="0.15">
      <c r="B450" s="182">
        <v>45541</v>
      </c>
      <c r="C450" s="187">
        <v>-2626200</v>
      </c>
      <c r="D450" s="42">
        <v>8011500</v>
      </c>
      <c r="E450" s="188">
        <v>7888000</v>
      </c>
      <c r="F450" s="52">
        <v>381132.40473977913</v>
      </c>
      <c r="G450" s="52">
        <v>13273300</v>
      </c>
      <c r="I450" s="199" cm="1">
        <f t="array" ref="I450:K450">TRANSPOSE(F450*MMULT($C$5:$E$7,TRANSPOSE(C450:E450)/MMULT(MMULT(C450:E450,$C$5:$E$7),TRANSPOSE(C450:E450))))</f>
        <v>7.1835766181859656E-3</v>
      </c>
      <c r="J450" s="180">
        <v>3.2762981004019198E-2</v>
      </c>
      <c r="K450" s="200">
        <v>1.7433733689244335E-2</v>
      </c>
      <c r="L450" s="208">
        <f t="shared" si="36"/>
        <v>-18865.508914679984</v>
      </c>
      <c r="M450" s="89">
        <f t="shared" si="37"/>
        <v>262480.6223136998</v>
      </c>
      <c r="N450" s="209">
        <f t="shared" si="38"/>
        <v>137517.29134075932</v>
      </c>
      <c r="O450" s="214">
        <f t="shared" si="39"/>
        <v>-4.9498569736048929E-2</v>
      </c>
      <c r="P450" s="12">
        <f t="shared" si="40"/>
        <v>0.68868618634752488</v>
      </c>
      <c r="Q450" s="63">
        <f t="shared" si="41"/>
        <v>0.36081238338852406</v>
      </c>
    </row>
    <row r="451" spans="2:17" x14ac:dyDescent="0.15">
      <c r="B451" s="182">
        <v>45544</v>
      </c>
      <c r="C451" s="187">
        <v>-2643000</v>
      </c>
      <c r="D451" s="42">
        <v>8085000</v>
      </c>
      <c r="E451" s="188">
        <v>7968000</v>
      </c>
      <c r="F451" s="52">
        <v>384814.60258574737</v>
      </c>
      <c r="G451" s="52">
        <v>13410000</v>
      </c>
      <c r="I451" s="199" cm="1">
        <f t="array" ref="I451:K451">TRANSPOSE(F451*MMULT($C$5:$E$7,TRANSPOSE(C451:E451)/MMULT(MMULT(C451:E451,$C$5:$E$7),TRANSPOSE(C451:E451))))</f>
        <v>7.2001042967367599E-3</v>
      </c>
      <c r="J451" s="180">
        <v>3.2757077109764832E-2</v>
      </c>
      <c r="K451" s="200">
        <v>1.7445219604615203E-2</v>
      </c>
      <c r="L451" s="208">
        <f t="shared" si="36"/>
        <v>-19029.875656275257</v>
      </c>
      <c r="M451" s="89">
        <f t="shared" si="37"/>
        <v>264840.96843244869</v>
      </c>
      <c r="N451" s="209">
        <f t="shared" si="38"/>
        <v>139003.50980957394</v>
      </c>
      <c r="O451" s="214">
        <f t="shared" si="39"/>
        <v>-4.9452062183723583E-2</v>
      </c>
      <c r="P451" s="12">
        <f t="shared" si="40"/>
        <v>0.68823003766712509</v>
      </c>
      <c r="Q451" s="63">
        <f t="shared" si="41"/>
        <v>0.36122202451659846</v>
      </c>
    </row>
    <row r="452" spans="2:17" x14ac:dyDescent="0.15">
      <c r="B452" s="182">
        <v>45545</v>
      </c>
      <c r="C452" s="187">
        <v>-2649000</v>
      </c>
      <c r="D452" s="42">
        <v>8074500</v>
      </c>
      <c r="E452" s="188">
        <v>7904800</v>
      </c>
      <c r="F452" s="52">
        <v>383326.62744714436</v>
      </c>
      <c r="G452" s="52">
        <v>13330300</v>
      </c>
      <c r="I452" s="199" cm="1">
        <f t="array" ref="I452:K452">TRANSPOSE(F452*MMULT($C$5:$E$7,TRANSPOSE(C452:E452)/MMULT(MMULT(C452:E452,$C$5:$E$7),TRANSPOSE(C452:E452))))</f>
        <v>7.1544540136939784E-3</v>
      </c>
      <c r="J452" s="180">
        <v>3.2797866776870459E-2</v>
      </c>
      <c r="K452" s="200">
        <v>1.7388472932848287E-2</v>
      </c>
      <c r="L452" s="208">
        <f t="shared" si="36"/>
        <v>-18952.14868227535</v>
      </c>
      <c r="M452" s="89">
        <f t="shared" si="37"/>
        <v>264826.37528984051</v>
      </c>
      <c r="N452" s="209">
        <f t="shared" si="38"/>
        <v>137452.40083957915</v>
      </c>
      <c r="O452" s="214">
        <f t="shared" si="39"/>
        <v>-4.944125277310301E-2</v>
      </c>
      <c r="P452" s="12">
        <f t="shared" si="40"/>
        <v>0.69086349950045289</v>
      </c>
      <c r="Q452" s="63">
        <f t="shared" si="41"/>
        <v>0.35857775327264996</v>
      </c>
    </row>
    <row r="453" spans="2:17" x14ac:dyDescent="0.15">
      <c r="B453" s="182">
        <v>45546</v>
      </c>
      <c r="C453" s="187">
        <v>-2632800</v>
      </c>
      <c r="D453" s="42">
        <v>8022000</v>
      </c>
      <c r="E453" s="188">
        <v>7797600</v>
      </c>
      <c r="F453" s="52">
        <v>379858.16587743786</v>
      </c>
      <c r="G453" s="52">
        <v>13186800</v>
      </c>
      <c r="I453" s="199" cm="1">
        <f t="array" ref="I453:K453">TRANSPOSE(F453*MMULT($C$5:$E$7,TRANSPOSE(C453:E453)/MMULT(MMULT(C453:E453,$C$5:$E$7),TRANSPOSE(C453:E453))))</f>
        <v>7.1208335158972373E-3</v>
      </c>
      <c r="J453" s="180">
        <v>3.2841144357629914E-2</v>
      </c>
      <c r="K453" s="200">
        <v>1.7332799364058803E-2</v>
      </c>
      <c r="L453" s="208">
        <f t="shared" si="36"/>
        <v>-18747.730480654245</v>
      </c>
      <c r="M453" s="89">
        <f t="shared" si="37"/>
        <v>263451.66003690718</v>
      </c>
      <c r="N453" s="209">
        <f t="shared" si="38"/>
        <v>135154.23632118493</v>
      </c>
      <c r="O453" s="214">
        <f t="shared" si="39"/>
        <v>-4.9354554317263898E-2</v>
      </c>
      <c r="P453" s="12">
        <f t="shared" si="40"/>
        <v>0.69355270914963163</v>
      </c>
      <c r="Q453" s="63">
        <f t="shared" si="41"/>
        <v>0.3558018451676323</v>
      </c>
    </row>
    <row r="454" spans="2:17" x14ac:dyDescent="0.15">
      <c r="B454" s="182">
        <v>45547</v>
      </c>
      <c r="C454" s="187">
        <v>-2636400</v>
      </c>
      <c r="D454" s="42">
        <v>8064000</v>
      </c>
      <c r="E454" s="188">
        <v>7875200</v>
      </c>
      <c r="F454" s="52">
        <v>382557.85046958691</v>
      </c>
      <c r="G454" s="52">
        <v>13302800</v>
      </c>
      <c r="I454" s="199" cm="1">
        <f t="array" ref="I454:K454">TRANSPOSE(F454*MMULT($C$5:$E$7,TRANSPOSE(C454:E454)/MMULT(MMULT(C454:E454,$C$5:$E$7),TRANSPOSE(C454:E454))))</f>
        <v>7.1589743191472575E-3</v>
      </c>
      <c r="J454" s="180">
        <v>3.2812774930420834E-2</v>
      </c>
      <c r="K454" s="200">
        <v>1.7374740111447733E-2</v>
      </c>
      <c r="L454" s="208">
        <f t="shared" si="36"/>
        <v>-18873.919894999828</v>
      </c>
      <c r="M454" s="89">
        <f t="shared" si="37"/>
        <v>264602.21703891363</v>
      </c>
      <c r="N454" s="209">
        <f t="shared" si="38"/>
        <v>136829.55332567319</v>
      </c>
      <c r="O454" s="214">
        <f t="shared" si="39"/>
        <v>-4.9336119679238663E-2</v>
      </c>
      <c r="P454" s="12">
        <f t="shared" si="40"/>
        <v>0.69166589239801612</v>
      </c>
      <c r="Q454" s="63">
        <f t="shared" si="41"/>
        <v>0.35767022728122277</v>
      </c>
    </row>
    <row r="455" spans="2:17" x14ac:dyDescent="0.15">
      <c r="B455" s="182">
        <v>45548</v>
      </c>
      <c r="C455" s="187">
        <v>-2628000</v>
      </c>
      <c r="D455" s="42">
        <v>8109500</v>
      </c>
      <c r="E455" s="188">
        <v>7852800</v>
      </c>
      <c r="F455" s="52">
        <v>383723.53288965806</v>
      </c>
      <c r="G455" s="52">
        <v>13334300</v>
      </c>
      <c r="I455" s="199" cm="1">
        <f t="array" ref="I455:K455">TRANSPOSE(F455*MMULT($C$5:$E$7,TRANSPOSE(C455:E455)/MMULT(MMULT(C455:E455,$C$5:$E$7),TRANSPOSE(C455:E455))))</f>
        <v>7.1603895271202499E-3</v>
      </c>
      <c r="J455" s="180">
        <v>3.2864038086116751E-2</v>
      </c>
      <c r="K455" s="200">
        <v>1.7322498944015687E-2</v>
      </c>
      <c r="L455" s="208">
        <f t="shared" si="36"/>
        <v>-18817.503677272016</v>
      </c>
      <c r="M455" s="89">
        <f t="shared" si="37"/>
        <v>266510.91685936379</v>
      </c>
      <c r="N455" s="209">
        <f t="shared" si="38"/>
        <v>136030.11970756639</v>
      </c>
      <c r="O455" s="214">
        <f t="shared" si="39"/>
        <v>-4.9039222420281164E-2</v>
      </c>
      <c r="P455" s="12">
        <f t="shared" si="40"/>
        <v>0.69453889067575258</v>
      </c>
      <c r="Q455" s="63">
        <f t="shared" si="41"/>
        <v>0.35450033174452883</v>
      </c>
    </row>
    <row r="456" spans="2:17" x14ac:dyDescent="0.15">
      <c r="B456" s="182">
        <v>45551</v>
      </c>
      <c r="C456" s="187">
        <v>-2602800</v>
      </c>
      <c r="D456" s="42">
        <v>8130500</v>
      </c>
      <c r="E456" s="188">
        <v>7872800</v>
      </c>
      <c r="F456" s="52">
        <v>384941.42357539426</v>
      </c>
      <c r="G456" s="52">
        <v>13400500</v>
      </c>
      <c r="I456" s="199" cm="1">
        <f t="array" ref="I456:K456">TRANSPOSE(F456*MMULT($C$5:$E$7,TRANSPOSE(C456:E456)/MMULT(MMULT(C456:E456,$C$5:$E$7),TRANSPOSE(C456:E456))))</f>
        <v>7.213931040833654E-3</v>
      </c>
      <c r="J456" s="180">
        <v>3.2864154635937316E-2</v>
      </c>
      <c r="K456" s="200">
        <v>1.7340188245730588E-2</v>
      </c>
      <c r="L456" s="208">
        <f t="shared" si="36"/>
        <v>-18776.419713081836</v>
      </c>
      <c r="M456" s="89">
        <f t="shared" si="37"/>
        <v>267202.00926748838</v>
      </c>
      <c r="N456" s="209">
        <f t="shared" si="38"/>
        <v>136515.83402098776</v>
      </c>
      <c r="O456" s="214">
        <f t="shared" si="39"/>
        <v>-4.877734263744235E-2</v>
      </c>
      <c r="P456" s="12">
        <f t="shared" si="40"/>
        <v>0.69413680342758555</v>
      </c>
      <c r="Q456" s="63">
        <f t="shared" si="41"/>
        <v>0.35464053920985694</v>
      </c>
    </row>
    <row r="457" spans="2:17" x14ac:dyDescent="0.15">
      <c r="B457" s="182">
        <v>45552</v>
      </c>
      <c r="C457" s="187">
        <v>-2593800</v>
      </c>
      <c r="D457" s="42">
        <v>8109500</v>
      </c>
      <c r="E457" s="188">
        <v>7842400</v>
      </c>
      <c r="F457" s="52">
        <v>383789.10109412798</v>
      </c>
      <c r="G457" s="52">
        <v>13358100</v>
      </c>
      <c r="I457" s="199" cm="1">
        <f t="array" ref="I457:K457">TRANSPOSE(F457*MMULT($C$5:$E$7,TRANSPOSE(C457:E457)/MMULT(MMULT(C457:E457,$C$5:$E$7),TRANSPOSE(C457:E457))))</f>
        <v>7.2120935571365827E-3</v>
      </c>
      <c r="J457" s="180">
        <v>3.2871874904803276E-2</v>
      </c>
      <c r="K457" s="200">
        <v>1.7331602547960658E-2</v>
      </c>
      <c r="L457" s="208">
        <f t="shared" si="36"/>
        <v>-18706.728268500869</v>
      </c>
      <c r="M457" s="89">
        <f t="shared" si="37"/>
        <v>266574.46954050218</v>
      </c>
      <c r="N457" s="209">
        <f t="shared" si="38"/>
        <v>135921.35982212666</v>
      </c>
      <c r="O457" s="214">
        <f t="shared" si="39"/>
        <v>-4.874220819499734E-2</v>
      </c>
      <c r="P457" s="12">
        <f t="shared" si="40"/>
        <v>0.69458582534140856</v>
      </c>
      <c r="Q457" s="63">
        <f t="shared" si="41"/>
        <v>0.35415638285358875</v>
      </c>
    </row>
    <row r="458" spans="2:17" x14ac:dyDescent="0.15">
      <c r="B458" s="182">
        <v>45553</v>
      </c>
      <c r="C458" s="187">
        <v>-2571000</v>
      </c>
      <c r="D458" s="42">
        <v>8078000</v>
      </c>
      <c r="E458" s="188">
        <v>7843200.0000000009</v>
      </c>
      <c r="F458" s="52">
        <v>382932.77960887534</v>
      </c>
      <c r="G458" s="52">
        <v>13350200</v>
      </c>
      <c r="I458" s="199" cm="1">
        <f t="array" ref="I458:K458">TRANSPOSE(F458*MMULT($C$5:$E$7,TRANSPOSE(C458:E458)/MMULT(MMULT(C458:E458,$C$5:$E$7),TRANSPOSE(C458:E458))))</f>
        <v>7.2511847204261293E-3</v>
      </c>
      <c r="J458" s="180">
        <v>3.2847639484456882E-2</v>
      </c>
      <c r="K458" s="200">
        <v>1.7369484874751148E-2</v>
      </c>
      <c r="L458" s="208">
        <f t="shared" si="36"/>
        <v>-18642.795916215578</v>
      </c>
      <c r="M458" s="89">
        <f t="shared" si="37"/>
        <v>265343.23175544268</v>
      </c>
      <c r="N458" s="209">
        <f t="shared" si="38"/>
        <v>136232.34376964823</v>
      </c>
      <c r="O458" s="214">
        <f t="shared" si="39"/>
        <v>-4.8684251933869938E-2</v>
      </c>
      <c r="P458" s="12">
        <f t="shared" si="40"/>
        <v>0.69292378684964573</v>
      </c>
      <c r="Q458" s="63">
        <f t="shared" si="41"/>
        <v>0.35576046508422421</v>
      </c>
    </row>
    <row r="459" spans="2:17" x14ac:dyDescent="0.15">
      <c r="B459" s="182">
        <v>45554</v>
      </c>
      <c r="C459" s="187">
        <v>-2562000</v>
      </c>
      <c r="D459" s="42">
        <v>8109500</v>
      </c>
      <c r="E459" s="188">
        <v>7875200</v>
      </c>
      <c r="F459" s="52">
        <v>384588.8840750503</v>
      </c>
      <c r="G459" s="52">
        <v>13422700</v>
      </c>
      <c r="I459" s="199" cm="1">
        <f t="array" ref="I459:K459">TRANSPOSE(F459*MMULT($C$5:$E$7,TRANSPOSE(C459:E459)/MMULT(MMULT(C459:E459,$C$5:$E$7),TRANSPOSE(C459:E459))))</f>
        <v>7.2838851515698144E-3</v>
      </c>
      <c r="J459" s="180">
        <v>3.2846341957819193E-2</v>
      </c>
      <c r="K459" s="200">
        <v>1.7381499863678047E-2</v>
      </c>
      <c r="L459" s="208">
        <f t="shared" si="36"/>
        <v>-18661.313758321863</v>
      </c>
      <c r="M459" s="89">
        <f t="shared" si="37"/>
        <v>266367.41010693472</v>
      </c>
      <c r="N459" s="209">
        <f t="shared" si="38"/>
        <v>136882.78772643735</v>
      </c>
      <c r="O459" s="214">
        <f t="shared" si="39"/>
        <v>-4.8522759057904062E-2</v>
      </c>
      <c r="P459" s="12">
        <f t="shared" si="40"/>
        <v>0.69260298759689232</v>
      </c>
      <c r="Q459" s="63">
        <f t="shared" si="41"/>
        <v>0.3559197714610115</v>
      </c>
    </row>
    <row r="460" spans="2:17" x14ac:dyDescent="0.15">
      <c r="B460" s="182">
        <v>45555</v>
      </c>
      <c r="C460" s="187">
        <v>-2461200</v>
      </c>
      <c r="D460" s="42">
        <v>8141000</v>
      </c>
      <c r="E460" s="188">
        <v>7922400</v>
      </c>
      <c r="F460" s="52">
        <v>387189.53055389802</v>
      </c>
      <c r="G460" s="52">
        <v>13602200</v>
      </c>
      <c r="I460" s="199" cm="1">
        <f t="array" ref="I460:K460">TRANSPOSE(F460*MMULT($C$5:$E$7,TRANSPOSE(C460:E460)/MMULT(MMULT(C460:E460,$C$5:$E$7),TRANSPOSE(C460:E460))))</f>
        <v>7.4772723706911194E-3</v>
      </c>
      <c r="J460" s="180">
        <v>3.2831319670586279E-2</v>
      </c>
      <c r="K460" s="200">
        <v>1.7458449443905899E-2</v>
      </c>
      <c r="L460" s="208">
        <f t="shared" si="36"/>
        <v>-18403.062758744982</v>
      </c>
      <c r="M460" s="89">
        <f t="shared" si="37"/>
        <v>267279.7734382429</v>
      </c>
      <c r="N460" s="209">
        <f t="shared" si="38"/>
        <v>138312.8198744001</v>
      </c>
      <c r="O460" s="214">
        <f t="shared" si="39"/>
        <v>-4.7529856327515593E-2</v>
      </c>
      <c r="P460" s="12">
        <f t="shared" si="40"/>
        <v>0.69030733619238893</v>
      </c>
      <c r="Q460" s="63">
        <f t="shared" si="41"/>
        <v>0.35722252013512673</v>
      </c>
    </row>
    <row r="461" spans="2:17" x14ac:dyDescent="0.15">
      <c r="B461" s="182">
        <v>45558</v>
      </c>
      <c r="C461" s="187">
        <v>-2486400</v>
      </c>
      <c r="D461" s="42">
        <v>8099000</v>
      </c>
      <c r="E461" s="188">
        <v>7916000</v>
      </c>
      <c r="F461" s="52">
        <v>385511.50885929359</v>
      </c>
      <c r="G461" s="52">
        <v>13528600</v>
      </c>
      <c r="I461" s="199" cm="1">
        <f t="array" ref="I461:K461">TRANSPOSE(F461*MMULT($C$5:$E$7,TRANSPOSE(C461:E461)/MMULT(MMULT(C461:E461,$C$5:$E$7),TRANSPOSE(C461:E461))))</f>
        <v>7.4329978712073469E-3</v>
      </c>
      <c r="J461" s="180">
        <v>3.2805626662211713E-2</v>
      </c>
      <c r="K461" s="200">
        <v>1.7470963166878586E-2</v>
      </c>
      <c r="L461" s="208">
        <f t="shared" ref="L461:L524" si="42">C461*I461</f>
        <v>-18481.405906969947</v>
      </c>
      <c r="M461" s="89">
        <f t="shared" ref="M461:M524" si="43">D461*J461</f>
        <v>265692.77033725264</v>
      </c>
      <c r="N461" s="209">
        <f t="shared" ref="N461:N524" si="44">E461*K461</f>
        <v>138300.14442901089</v>
      </c>
      <c r="O461" s="214">
        <f t="shared" ref="O461:O524" si="45">L461/F461</f>
        <v>-4.7939958943522501E-2</v>
      </c>
      <c r="P461" s="12">
        <f t="shared" ref="P461:P524" si="46">M461/F461</f>
        <v>0.68919543056813604</v>
      </c>
      <c r="Q461" s="63">
        <f t="shared" ref="Q461:Q524" si="47">N461/F461</f>
        <v>0.35874452837538645</v>
      </c>
    </row>
    <row r="462" spans="2:17" x14ac:dyDescent="0.15">
      <c r="B462" s="182">
        <v>45559</v>
      </c>
      <c r="C462" s="187">
        <v>-2520000</v>
      </c>
      <c r="D462" s="42">
        <v>8211000</v>
      </c>
      <c r="E462" s="188">
        <v>7880000</v>
      </c>
      <c r="F462" s="52">
        <v>388317.1002720535</v>
      </c>
      <c r="G462" s="52">
        <v>13571000</v>
      </c>
      <c r="I462" s="199" cm="1">
        <f t="array" ref="I462:K462">TRANSPOSE(F462*MMULT($C$5:$E$7,TRANSPOSE(C462:E462)/MMULT(MMULT(C462:E462,$C$5:$E$7),TRANSPOSE(C462:E462))))</f>
        <v>7.3549314068956755E-3</v>
      </c>
      <c r="J462" s="180">
        <v>3.2916525541443635E-2</v>
      </c>
      <c r="K462" s="200">
        <v>1.733171779145138E-2</v>
      </c>
      <c r="L462" s="208">
        <f t="shared" si="42"/>
        <v>-18534.427145377103</v>
      </c>
      <c r="M462" s="89">
        <f t="shared" si="43"/>
        <v>270277.59122079366</v>
      </c>
      <c r="N462" s="209">
        <f t="shared" si="44"/>
        <v>136573.93619663687</v>
      </c>
      <c r="O462" s="214">
        <f t="shared" si="45"/>
        <v>-4.7730133780850635E-2</v>
      </c>
      <c r="P462" s="12">
        <f t="shared" si="46"/>
        <v>0.69602289219670777</v>
      </c>
      <c r="Q462" s="63">
        <f t="shared" si="47"/>
        <v>0.35170724158414268</v>
      </c>
    </row>
    <row r="463" spans="2:17" x14ac:dyDescent="0.15">
      <c r="B463" s="182">
        <v>45560</v>
      </c>
      <c r="C463" s="187">
        <v>-2530800</v>
      </c>
      <c r="D463" s="42">
        <v>8267000</v>
      </c>
      <c r="E463" s="188">
        <v>7948800</v>
      </c>
      <c r="F463" s="52">
        <v>391273.60978247761</v>
      </c>
      <c r="G463" s="52">
        <v>13685000</v>
      </c>
      <c r="I463" s="199" cm="1">
        <f t="array" ref="I463:K463">TRANSPOSE(F463*MMULT($C$5:$E$7,TRANSPOSE(C463:E463)/MMULT(MMULT(C463:E463,$C$5:$E$7),TRANSPOSE(C463:E463))))</f>
        <v>7.3736581875454097E-3</v>
      </c>
      <c r="J463" s="180">
        <v>3.2905005496062532E-2</v>
      </c>
      <c r="K463" s="200">
        <v>1.7349685925871647E-2</v>
      </c>
      <c r="L463" s="208">
        <f t="shared" si="42"/>
        <v>-18661.254141039924</v>
      </c>
      <c r="M463" s="89">
        <f t="shared" si="43"/>
        <v>272025.68043594895</v>
      </c>
      <c r="N463" s="209">
        <f t="shared" si="44"/>
        <v>137909.18348756855</v>
      </c>
      <c r="O463" s="214">
        <f t="shared" si="45"/>
        <v>-4.769361815997341E-2</v>
      </c>
      <c r="P463" s="12">
        <f t="shared" si="46"/>
        <v>0.69523135124594104</v>
      </c>
      <c r="Q463" s="63">
        <f t="shared" si="47"/>
        <v>0.35246226691403232</v>
      </c>
    </row>
    <row r="464" spans="2:17" x14ac:dyDescent="0.15">
      <c r="B464" s="182">
        <v>45561</v>
      </c>
      <c r="C464" s="187">
        <v>-2544600</v>
      </c>
      <c r="D464" s="42">
        <v>8235500</v>
      </c>
      <c r="E464" s="188">
        <v>7832000</v>
      </c>
      <c r="F464" s="52">
        <v>388114.09631333832</v>
      </c>
      <c r="G464" s="52">
        <v>13522900</v>
      </c>
      <c r="I464" s="199" cm="1">
        <f t="array" ref="I464:K464">TRANSPOSE(F464*MMULT($C$5:$E$7,TRANSPOSE(C464:E464)/MMULT(MMULT(C464:E464,$C$5:$E$7),TRANSPOSE(C464:E464))))</f>
        <v>7.2871613636010055E-3</v>
      </c>
      <c r="J464" s="180">
        <v>3.2971057529759214E-2</v>
      </c>
      <c r="K464" s="200">
        <v>1.7252791475079854E-2</v>
      </c>
      <c r="L464" s="208">
        <f t="shared" si="42"/>
        <v>-18542.91080581912</v>
      </c>
      <c r="M464" s="89">
        <f t="shared" si="43"/>
        <v>271533.14428633201</v>
      </c>
      <c r="N464" s="209">
        <f t="shared" si="44"/>
        <v>135123.86283282543</v>
      </c>
      <c r="O464" s="214">
        <f t="shared" si="45"/>
        <v>-4.7776957812036717E-2</v>
      </c>
      <c r="P464" s="12">
        <f t="shared" si="46"/>
        <v>0.69962195876316136</v>
      </c>
      <c r="Q464" s="63">
        <f t="shared" si="47"/>
        <v>0.34815499904887537</v>
      </c>
    </row>
    <row r="465" spans="2:17" x14ac:dyDescent="0.15">
      <c r="B465" s="182">
        <v>45562</v>
      </c>
      <c r="C465" s="187">
        <v>-2556000</v>
      </c>
      <c r="D465" s="42">
        <v>8225000</v>
      </c>
      <c r="E465" s="188">
        <v>7834400.0000000009</v>
      </c>
      <c r="F465" s="52">
        <v>387726.38575243321</v>
      </c>
      <c r="G465" s="52">
        <v>13503400</v>
      </c>
      <c r="I465" s="199" cm="1">
        <f t="array" ref="I465:K465">TRANSPOSE(F465*MMULT($C$5:$E$7,TRANSPOSE(C465:E465)/MMULT(MMULT(C465:E465,$C$5:$E$7),TRANSPOSE(C465:E465))))</f>
        <v>7.2696954210230546E-3</v>
      </c>
      <c r="J465" s="180">
        <v>3.2961868630040816E-2</v>
      </c>
      <c r="K465" s="200">
        <v>1.7256759645471572E-2</v>
      </c>
      <c r="L465" s="208">
        <f t="shared" si="42"/>
        <v>-18581.341496134926</v>
      </c>
      <c r="M465" s="89">
        <f t="shared" si="43"/>
        <v>271111.36948208569</v>
      </c>
      <c r="N465" s="209">
        <f t="shared" si="44"/>
        <v>135196.35776648251</v>
      </c>
      <c r="O465" s="214">
        <f t="shared" si="45"/>
        <v>-4.7923850887979749E-2</v>
      </c>
      <c r="P465" s="12">
        <f t="shared" si="46"/>
        <v>0.69923373658452215</v>
      </c>
      <c r="Q465" s="63">
        <f t="shared" si="47"/>
        <v>0.34869011430345781</v>
      </c>
    </row>
    <row r="466" spans="2:17" x14ac:dyDescent="0.15">
      <c r="B466" s="182">
        <v>45565</v>
      </c>
      <c r="C466" s="187">
        <v>-2548800</v>
      </c>
      <c r="D466" s="42">
        <v>8169000</v>
      </c>
      <c r="E466" s="188">
        <v>7772000</v>
      </c>
      <c r="F466" s="52">
        <v>384856.22055656416</v>
      </c>
      <c r="G466" s="52">
        <v>13392200</v>
      </c>
      <c r="I466" s="199" cm="1">
        <f t="array" ref="I466:K466">TRANSPOSE(F466*MMULT($C$5:$E$7,TRANSPOSE(C466:E466)/MMULT(MMULT(C466:E466,$C$5:$E$7),TRANSPOSE(C466:E466))))</f>
        <v>7.2475182228898191E-3</v>
      </c>
      <c r="J466" s="180">
        <v>3.2968909946530782E-2</v>
      </c>
      <c r="K466" s="200">
        <v>1.7242108807238265E-2</v>
      </c>
      <c r="L466" s="208">
        <f t="shared" si="42"/>
        <v>-18472.474446501572</v>
      </c>
      <c r="M466" s="89">
        <f t="shared" si="43"/>
        <v>269323.02535320993</v>
      </c>
      <c r="N466" s="209">
        <f t="shared" si="44"/>
        <v>134005.66964985579</v>
      </c>
      <c r="O466" s="214">
        <f t="shared" si="45"/>
        <v>-4.7998378250941075E-2</v>
      </c>
      <c r="P466" s="12">
        <f t="shared" si="46"/>
        <v>0.69980166869519578</v>
      </c>
      <c r="Q466" s="63">
        <f t="shared" si="47"/>
        <v>0.34819670955574522</v>
      </c>
    </row>
    <row r="467" spans="2:17" x14ac:dyDescent="0.15">
      <c r="B467" s="182">
        <v>45566</v>
      </c>
      <c r="C467" s="187">
        <v>-2547600</v>
      </c>
      <c r="D467" s="42">
        <v>8074500</v>
      </c>
      <c r="E467" s="188">
        <v>7744800</v>
      </c>
      <c r="F467" s="52">
        <v>381281.99851797498</v>
      </c>
      <c r="G467" s="52">
        <v>13271700</v>
      </c>
      <c r="I467" s="199" cm="1">
        <f t="array" ref="I467:K467">TRANSPOSE(F467*MMULT($C$5:$E$7,TRANSPOSE(C467:E467)/MMULT(MMULT(C467:E467,$C$5:$E$7),TRANSPOSE(C467:E467))))</f>
        <v>7.2351895531777167E-3</v>
      </c>
      <c r="J467" s="180">
        <v>3.2920800677092375E-2</v>
      </c>
      <c r="K467" s="200">
        <v>1.7288420921969343E-2</v>
      </c>
      <c r="L467" s="208">
        <f t="shared" si="42"/>
        <v>-18432.36890567555</v>
      </c>
      <c r="M467" s="89">
        <f t="shared" si="43"/>
        <v>265819.00506718236</v>
      </c>
      <c r="N467" s="209">
        <f t="shared" si="44"/>
        <v>133895.36235646816</v>
      </c>
      <c r="O467" s="214">
        <f t="shared" si="45"/>
        <v>-4.8343139663874227E-2</v>
      </c>
      <c r="P467" s="12">
        <f t="shared" si="46"/>
        <v>0.69717166323196011</v>
      </c>
      <c r="Q467" s="63">
        <f t="shared" si="47"/>
        <v>0.3511714764319141</v>
      </c>
    </row>
    <row r="468" spans="2:17" x14ac:dyDescent="0.15">
      <c r="B468" s="182">
        <v>45567</v>
      </c>
      <c r="C468" s="187">
        <v>-2551800</v>
      </c>
      <c r="D468" s="42">
        <v>8008000</v>
      </c>
      <c r="E468" s="188">
        <v>7778400</v>
      </c>
      <c r="F468" s="52">
        <v>379647.13245131838</v>
      </c>
      <c r="G468" s="52">
        <v>13234600</v>
      </c>
      <c r="I468" s="199" cm="1">
        <f t="array" ref="I468:K468">TRANSPOSE(F468*MMULT($C$5:$E$7,TRANSPOSE(C468:E468)/MMULT(MMULT(C468:E468,$C$5:$E$7),TRANSPOSE(C468:E468))))</f>
        <v>7.2477471571276977E-3</v>
      </c>
      <c r="J468" s="180">
        <v>3.2845202728537554E-2</v>
      </c>
      <c r="K468" s="200">
        <v>1.737086678452485E-2</v>
      </c>
      <c r="L468" s="208">
        <f t="shared" si="42"/>
        <v>-18494.801195558459</v>
      </c>
      <c r="M468" s="89">
        <f t="shared" si="43"/>
        <v>263024.38345012872</v>
      </c>
      <c r="N468" s="209">
        <f t="shared" si="44"/>
        <v>135117.55019674808</v>
      </c>
      <c r="O468" s="214">
        <f t="shared" si="45"/>
        <v>-4.8715766865248276E-2</v>
      </c>
      <c r="P468" s="12">
        <f t="shared" si="46"/>
        <v>0.69281277525217699</v>
      </c>
      <c r="Q468" s="63">
        <f t="shared" si="47"/>
        <v>0.35590299161307115</v>
      </c>
    </row>
    <row r="469" spans="2:17" x14ac:dyDescent="0.15">
      <c r="B469" s="182">
        <v>45568</v>
      </c>
      <c r="C469" s="187">
        <v>-2519400</v>
      </c>
      <c r="D469" s="42">
        <v>7973000</v>
      </c>
      <c r="E469" s="188">
        <v>7797600</v>
      </c>
      <c r="F469" s="52">
        <v>379068.32434976305</v>
      </c>
      <c r="G469" s="52">
        <v>13251200</v>
      </c>
      <c r="I469" s="199" cm="1">
        <f t="array" ref="I469:K469">TRANSPOSE(F469*MMULT($C$5:$E$7,TRANSPOSE(C469:E469)/MMULT(MMULT(C469:E469,$C$5:$E$7),TRANSPOSE(C469:E469))))</f>
        <v>7.3140774976006963E-3</v>
      </c>
      <c r="J469" s="180">
        <v>3.2803288851882551E-2</v>
      </c>
      <c r="K469" s="200">
        <v>1.7435465935821119E-2</v>
      </c>
      <c r="L469" s="208">
        <f t="shared" si="42"/>
        <v>-18427.086847455193</v>
      </c>
      <c r="M469" s="89">
        <f t="shared" si="43"/>
        <v>261540.62201605958</v>
      </c>
      <c r="N469" s="209">
        <f t="shared" si="44"/>
        <v>135954.78918115876</v>
      </c>
      <c r="O469" s="214">
        <f t="shared" si="45"/>
        <v>-4.8611518461913694E-2</v>
      </c>
      <c r="P469" s="12">
        <f t="shared" si="46"/>
        <v>0.68995641475634961</v>
      </c>
      <c r="Q469" s="63">
        <f t="shared" si="47"/>
        <v>0.3586551037055643</v>
      </c>
    </row>
    <row r="470" spans="2:17" x14ac:dyDescent="0.15">
      <c r="B470" s="182">
        <v>45569</v>
      </c>
      <c r="C470" s="187">
        <v>-2511600</v>
      </c>
      <c r="D470" s="42">
        <v>8039500</v>
      </c>
      <c r="E470" s="188">
        <v>7816799.9999999991</v>
      </c>
      <c r="F470" s="52">
        <v>381642.54142368742</v>
      </c>
      <c r="G470" s="52">
        <v>13344700</v>
      </c>
      <c r="I470" s="199" cm="1">
        <f t="array" ref="I470:K470">TRANSPOSE(F470*MMULT($C$5:$E$7,TRANSPOSE(C470:E470)/MMULT(MMULT(C470:E470,$C$5:$E$7),TRANSPOSE(C470:E470))))</f>
        <v>7.3370315889719085E-3</v>
      </c>
      <c r="J470" s="180">
        <v>3.2838484330261784E-2</v>
      </c>
      <c r="K470" s="200">
        <v>1.7406769418356571E-2</v>
      </c>
      <c r="L470" s="208">
        <f t="shared" si="42"/>
        <v>-18427.688538861847</v>
      </c>
      <c r="M470" s="89">
        <f t="shared" si="43"/>
        <v>264004.9947731396</v>
      </c>
      <c r="N470" s="209">
        <f t="shared" si="44"/>
        <v>136065.23518940964</v>
      </c>
      <c r="O470" s="214">
        <f t="shared" si="45"/>
        <v>-4.8285205496532979E-2</v>
      </c>
      <c r="P470" s="12">
        <f t="shared" si="46"/>
        <v>0.69175986982030302</v>
      </c>
      <c r="Q470" s="63">
        <f t="shared" si="47"/>
        <v>0.3565253356762299</v>
      </c>
    </row>
    <row r="471" spans="2:17" x14ac:dyDescent="0.15">
      <c r="B471" s="182">
        <v>45572</v>
      </c>
      <c r="C471" s="187">
        <v>-2508600</v>
      </c>
      <c r="D471" s="42">
        <v>7721000</v>
      </c>
      <c r="E471" s="188">
        <v>7818400</v>
      </c>
      <c r="F471" s="52">
        <v>371272.93644547806</v>
      </c>
      <c r="G471" s="52">
        <v>13030800</v>
      </c>
      <c r="I471" s="199" cm="1">
        <f t="array" ref="I471:K471">TRANSPOSE(F471*MMULT($C$5:$E$7,TRANSPOSE(C471:E471)/MMULT(MMULT(C471:E471,$C$5:$E$7),TRANSPOSE(C471:E471))))</f>
        <v>7.3478826060677941E-3</v>
      </c>
      <c r="J471" s="180">
        <v>3.2587796311082606E-2</v>
      </c>
      <c r="K471" s="200">
        <v>1.7662879800623005E-2</v>
      </c>
      <c r="L471" s="208">
        <f t="shared" si="42"/>
        <v>-18432.898305581668</v>
      </c>
      <c r="M471" s="89">
        <f t="shared" si="43"/>
        <v>251610.37531786881</v>
      </c>
      <c r="N471" s="209">
        <f t="shared" si="44"/>
        <v>138095.4594331909</v>
      </c>
      <c r="O471" s="214">
        <f t="shared" si="45"/>
        <v>-4.9647837200459573E-2</v>
      </c>
      <c r="P471" s="12">
        <f t="shared" si="46"/>
        <v>0.67769651547122167</v>
      </c>
      <c r="Q471" s="63">
        <f t="shared" si="47"/>
        <v>0.37195132172923789</v>
      </c>
    </row>
    <row r="472" spans="2:17" x14ac:dyDescent="0.15">
      <c r="B472" s="182">
        <v>45573</v>
      </c>
      <c r="C472" s="187">
        <v>-2500200</v>
      </c>
      <c r="D472" s="42">
        <v>7731500</v>
      </c>
      <c r="E472" s="188">
        <v>7806400</v>
      </c>
      <c r="F472" s="52">
        <v>371465.09627870785</v>
      </c>
      <c r="G472" s="52">
        <v>13037700</v>
      </c>
      <c r="I472" s="199" cm="1">
        <f t="array" ref="I472:K472">TRANSPOSE(F472*MMULT($C$5:$E$7,TRANSPOSE(C472:E472)/MMULT(MMULT(C472:E472,$C$5:$E$7),TRANSPOSE(C472:E472))))</f>
        <v>7.3554652967350257E-3</v>
      </c>
      <c r="J472" s="180">
        <v>3.2605947150826299E-2</v>
      </c>
      <c r="K472" s="200">
        <v>1.7647359886374146E-2</v>
      </c>
      <c r="L472" s="208">
        <f t="shared" si="42"/>
        <v>-18390.134334896913</v>
      </c>
      <c r="M472" s="89">
        <f t="shared" si="43"/>
        <v>252092.88039661353</v>
      </c>
      <c r="N472" s="209">
        <f t="shared" si="44"/>
        <v>137762.35021699112</v>
      </c>
      <c r="O472" s="214">
        <f t="shared" si="45"/>
        <v>-4.9507031802252868E-2</v>
      </c>
      <c r="P472" s="12">
        <f t="shared" si="46"/>
        <v>0.67864486575468153</v>
      </c>
      <c r="Q472" s="63">
        <f t="shared" si="47"/>
        <v>0.37086216604757105</v>
      </c>
    </row>
    <row r="473" spans="2:17" x14ac:dyDescent="0.15">
      <c r="B473" s="182">
        <v>45574</v>
      </c>
      <c r="C473" s="187">
        <v>-2518800</v>
      </c>
      <c r="D473" s="42">
        <v>7878500</v>
      </c>
      <c r="E473" s="188">
        <v>7941600</v>
      </c>
      <c r="F473" s="52">
        <v>378507.86449522281</v>
      </c>
      <c r="G473" s="52">
        <v>13301300</v>
      </c>
      <c r="I473" s="199" cm="1">
        <f t="array" ref="I473:K473">TRANSPOSE(F473*MMULT($C$5:$E$7,TRANSPOSE(C473:E473)/MMULT(MMULT(C473:E473,$C$5:$E$7),TRANSPOSE(C473:E473))))</f>
        <v>7.3972710050709658E-3</v>
      </c>
      <c r="J473" s="180">
        <v>3.2615993150664609E-2</v>
      </c>
      <c r="K473" s="200">
        <v>1.7650726385776725E-2</v>
      </c>
      <c r="L473" s="208">
        <f t="shared" si="42"/>
        <v>-18632.246207572749</v>
      </c>
      <c r="M473" s="89">
        <f t="shared" si="43"/>
        <v>256965.10203751113</v>
      </c>
      <c r="N473" s="209">
        <f t="shared" si="44"/>
        <v>140175.00866528443</v>
      </c>
      <c r="O473" s="214">
        <f t="shared" si="45"/>
        <v>-4.9225519349302471E-2</v>
      </c>
      <c r="P473" s="12">
        <f t="shared" si="46"/>
        <v>0.67888973028393795</v>
      </c>
      <c r="Q473" s="63">
        <f t="shared" si="47"/>
        <v>0.37033578906536457</v>
      </c>
    </row>
    <row r="474" spans="2:17" x14ac:dyDescent="0.15">
      <c r="B474" s="182">
        <v>45575</v>
      </c>
      <c r="C474" s="187">
        <v>-2514000</v>
      </c>
      <c r="D474" s="42">
        <v>8095500</v>
      </c>
      <c r="E474" s="188">
        <v>7892000</v>
      </c>
      <c r="F474" s="52">
        <v>384773.45037628093</v>
      </c>
      <c r="G474" s="52">
        <v>13473500</v>
      </c>
      <c r="I474" s="199" cm="1">
        <f t="array" ref="I474:K474">TRANSPOSE(F474*MMULT($C$5:$E$7,TRANSPOSE(C474:E474)/MMULT(MMULT(C474:E474,$C$5:$E$7),TRANSPOSE(C474:E474))))</f>
        <v>7.3737935716849884E-3</v>
      </c>
      <c r="J474" s="180">
        <v>3.2822175519320561E-2</v>
      </c>
      <c r="K474" s="200">
        <v>1.7435281994277407E-2</v>
      </c>
      <c r="L474" s="208">
        <f t="shared" si="42"/>
        <v>-18537.717039216062</v>
      </c>
      <c r="M474" s="89">
        <f t="shared" si="43"/>
        <v>265711.92191665957</v>
      </c>
      <c r="N474" s="209">
        <f t="shared" si="44"/>
        <v>137599.24549883729</v>
      </c>
      <c r="O474" s="214">
        <f t="shared" si="45"/>
        <v>-4.8178264433493267E-2</v>
      </c>
      <c r="P474" s="12">
        <f t="shared" si="46"/>
        <v>0.69056719390803156</v>
      </c>
      <c r="Q474" s="63">
        <f t="shared" si="47"/>
        <v>0.35761107052546132</v>
      </c>
    </row>
    <row r="475" spans="2:17" x14ac:dyDescent="0.15">
      <c r="B475" s="182">
        <v>45576</v>
      </c>
      <c r="C475" s="187">
        <v>-2520000</v>
      </c>
      <c r="D475" s="42">
        <v>8151500</v>
      </c>
      <c r="E475" s="188">
        <v>7955200</v>
      </c>
      <c r="F475" s="52">
        <v>387669.35632833332</v>
      </c>
      <c r="G475" s="52">
        <v>13586700</v>
      </c>
      <c r="I475" s="199" cm="1">
        <f t="array" ref="I475:K475">TRANSPOSE(F475*MMULT($C$5:$E$7,TRANSPOSE(C475:E475)/MMULT(MMULT(C475:E475,$C$5:$E$7),TRANSPOSE(C475:E475))))</f>
        <v>7.3974133165605437E-3</v>
      </c>
      <c r="J475" s="180">
        <v>3.281533316582444E-2</v>
      </c>
      <c r="K475" s="200">
        <v>1.7449800078545852E-2</v>
      </c>
      <c r="L475" s="208">
        <f t="shared" si="42"/>
        <v>-18641.481557732572</v>
      </c>
      <c r="M475" s="89">
        <f t="shared" si="43"/>
        <v>267494.18830121792</v>
      </c>
      <c r="N475" s="209">
        <f t="shared" si="44"/>
        <v>138816.64958484797</v>
      </c>
      <c r="O475" s="214">
        <f t="shared" si="45"/>
        <v>-4.8086033248251697E-2</v>
      </c>
      <c r="P475" s="12">
        <f t="shared" si="46"/>
        <v>0.69000601655671223</v>
      </c>
      <c r="Q475" s="63">
        <f t="shared" si="47"/>
        <v>0.35808001669153949</v>
      </c>
    </row>
    <row r="476" spans="2:17" x14ac:dyDescent="0.15">
      <c r="B476" s="182">
        <v>45579</v>
      </c>
      <c r="C476" s="187">
        <v>-2529600</v>
      </c>
      <c r="D476" s="42">
        <v>8270500</v>
      </c>
      <c r="E476" s="188">
        <v>8024000</v>
      </c>
      <c r="F476" s="52">
        <v>392704.88433790236</v>
      </c>
      <c r="G476" s="52">
        <v>13764900</v>
      </c>
      <c r="I476" s="199" cm="1">
        <f t="array" ref="I476:K476">TRANSPOSE(F476*MMULT($C$5:$E$7,TRANSPOSE(C476:E476)/MMULT(MMULT(C476:E476,$C$5:$E$7),TRANSPOSE(C476:E476))))</f>
        <v>7.4163433433986686E-3</v>
      </c>
      <c r="J476" s="180">
        <v>3.2850580361816303E-2</v>
      </c>
      <c r="K476" s="200">
        <v>1.7419559020060066E-2</v>
      </c>
      <c r="L476" s="208">
        <f t="shared" si="42"/>
        <v>-18760.382121461273</v>
      </c>
      <c r="M476" s="89">
        <f t="shared" si="43"/>
        <v>271690.72488240176</v>
      </c>
      <c r="N476" s="209">
        <f t="shared" si="44"/>
        <v>139774.54157696196</v>
      </c>
      <c r="O476" s="214">
        <f t="shared" si="45"/>
        <v>-4.777221488622721E-2</v>
      </c>
      <c r="P476" s="12">
        <f t="shared" si="46"/>
        <v>0.69184452681425235</v>
      </c>
      <c r="Q476" s="63">
        <f t="shared" si="47"/>
        <v>0.35592768807197506</v>
      </c>
    </row>
    <row r="477" spans="2:17" x14ac:dyDescent="0.15">
      <c r="B477" s="182">
        <v>45580</v>
      </c>
      <c r="C477" s="187">
        <v>-2516400</v>
      </c>
      <c r="D477" s="42">
        <v>8211000</v>
      </c>
      <c r="E477" s="188">
        <v>8044800</v>
      </c>
      <c r="F477" s="52">
        <v>391213.24821574363</v>
      </c>
      <c r="G477" s="52">
        <v>13739400</v>
      </c>
      <c r="I477" s="199" cm="1">
        <f t="array" ref="I477:K477">TRANSPOSE(F477*MMULT($C$5:$E$7,TRANSPOSE(C477:E477)/MMULT(MMULT(C477:E477,$C$5:$E$7),TRANSPOSE(C477:E477))))</f>
        <v>7.4506356840097626E-3</v>
      </c>
      <c r="J477" s="180">
        <v>3.2790759716996201E-2</v>
      </c>
      <c r="K477" s="200">
        <v>1.7491684046182631E-2</v>
      </c>
      <c r="L477" s="208">
        <f t="shared" si="42"/>
        <v>-18748.779635242168</v>
      </c>
      <c r="M477" s="89">
        <f t="shared" si="43"/>
        <v>269244.92803625582</v>
      </c>
      <c r="N477" s="209">
        <f t="shared" si="44"/>
        <v>140717.09981473003</v>
      </c>
      <c r="O477" s="214">
        <f t="shared" si="45"/>
        <v>-4.7924705312900648E-2</v>
      </c>
      <c r="P477" s="12">
        <f t="shared" si="46"/>
        <v>0.68823059869325909</v>
      </c>
      <c r="Q477" s="63">
        <f t="shared" si="47"/>
        <v>0.35969410661964168</v>
      </c>
    </row>
    <row r="478" spans="2:17" x14ac:dyDescent="0.15">
      <c r="B478" s="182">
        <v>45581</v>
      </c>
      <c r="C478" s="187">
        <v>-2516400</v>
      </c>
      <c r="D478" s="42">
        <v>8183000</v>
      </c>
      <c r="E478" s="188">
        <v>8064000</v>
      </c>
      <c r="F478" s="52">
        <v>390631.82421302598</v>
      </c>
      <c r="G478" s="52">
        <v>13730600</v>
      </c>
      <c r="I478" s="199" cm="1">
        <f t="array" ref="I478:K478">TRANSPOSE(F478*MMULT($C$5:$E$7,TRANSPOSE(C478:E478)/MMULT(MMULT(C478:E478,$C$5:$E$7),TRANSPOSE(C478:E478))))</f>
        <v>7.4616861881683337E-3</v>
      </c>
      <c r="J478" s="180">
        <v>3.2755233981450582E-2</v>
      </c>
      <c r="K478" s="200">
        <v>1.7531291129305879E-2</v>
      </c>
      <c r="L478" s="208">
        <f t="shared" si="42"/>
        <v>-18776.587123906796</v>
      </c>
      <c r="M478" s="89">
        <f t="shared" si="43"/>
        <v>268036.07967021014</v>
      </c>
      <c r="N478" s="209">
        <f t="shared" si="44"/>
        <v>141372.3316667226</v>
      </c>
      <c r="O478" s="214">
        <f t="shared" si="45"/>
        <v>-4.8067223303514643E-2</v>
      </c>
      <c r="P478" s="12">
        <f t="shared" si="46"/>
        <v>0.68616037674401087</v>
      </c>
      <c r="Q478" s="63">
        <f t="shared" si="47"/>
        <v>0.36190684655950367</v>
      </c>
    </row>
    <row r="479" spans="2:17" x14ac:dyDescent="0.15">
      <c r="B479" s="182">
        <v>45582</v>
      </c>
      <c r="C479" s="187">
        <v>-2580000</v>
      </c>
      <c r="D479" s="42">
        <v>8165500</v>
      </c>
      <c r="E479" s="188">
        <v>8076799.9999999991</v>
      </c>
      <c r="F479" s="52">
        <v>389811.67279783147</v>
      </c>
      <c r="G479" s="52">
        <v>13662300</v>
      </c>
      <c r="I479" s="199" cm="1">
        <f t="array" ref="I479:K479">TRANSPOSE(F479*MMULT($C$5:$E$7,TRANSPOSE(C479:E479)/MMULT(MMULT(C479:E479,$C$5:$E$7),TRANSPOSE(C479:E479))))</f>
        <v>7.3642268629505589E-3</v>
      </c>
      <c r="J479" s="180">
        <v>3.2733633249925197E-2</v>
      </c>
      <c r="K479" s="200">
        <v>1.7522396964389324E-2</v>
      </c>
      <c r="L479" s="208">
        <f t="shared" si="42"/>
        <v>-18999.705306412441</v>
      </c>
      <c r="M479" s="89">
        <f t="shared" si="43"/>
        <v>267286.48230226419</v>
      </c>
      <c r="N479" s="209">
        <f t="shared" si="44"/>
        <v>141524.89580197967</v>
      </c>
      <c r="O479" s="214">
        <f t="shared" si="45"/>
        <v>-4.8740729517010341E-2</v>
      </c>
      <c r="P479" s="12">
        <f t="shared" si="46"/>
        <v>0.68568106332948964</v>
      </c>
      <c r="Q479" s="63">
        <f t="shared" si="47"/>
        <v>0.3630596661875205</v>
      </c>
    </row>
    <row r="480" spans="2:17" x14ac:dyDescent="0.15">
      <c r="B480" s="182">
        <v>45583</v>
      </c>
      <c r="C480" s="187">
        <v>-2579400</v>
      </c>
      <c r="D480" s="42">
        <v>8176000</v>
      </c>
      <c r="E480" s="188">
        <v>8078400</v>
      </c>
      <c r="F480" s="52">
        <v>390187.8608407125</v>
      </c>
      <c r="G480" s="52">
        <v>13675000</v>
      </c>
      <c r="I480" s="199" cm="1">
        <f t="array" ref="I480:K480">TRANSPOSE(F480*MMULT($C$5:$E$7,TRANSPOSE(C480:E480)/MMULT(MMULT(C480:E480,$C$5:$E$7),TRANSPOSE(C480:E480))))</f>
        <v>7.365909639308472E-3</v>
      </c>
      <c r="J480" s="180">
        <v>3.2740292676687065E-2</v>
      </c>
      <c r="K480" s="200">
        <v>1.7516198162971789E-2</v>
      </c>
      <c r="L480" s="208">
        <f t="shared" si="42"/>
        <v>-18999.627323632274</v>
      </c>
      <c r="M480" s="89">
        <f t="shared" si="43"/>
        <v>267684.63292459346</v>
      </c>
      <c r="N480" s="209">
        <f t="shared" si="44"/>
        <v>141502.85523975131</v>
      </c>
      <c r="O480" s="214">
        <f t="shared" si="45"/>
        <v>-4.8693537729992444E-2</v>
      </c>
      <c r="P480" s="12">
        <f t="shared" si="46"/>
        <v>0.68604039179443133</v>
      </c>
      <c r="Q480" s="63">
        <f t="shared" si="47"/>
        <v>0.36265314593556108</v>
      </c>
    </row>
    <row r="481" spans="2:17" x14ac:dyDescent="0.15">
      <c r="B481" s="182">
        <v>45586</v>
      </c>
      <c r="C481" s="187">
        <v>-2590800</v>
      </c>
      <c r="D481" s="42">
        <v>8025500</v>
      </c>
      <c r="E481" s="188">
        <v>8035200</v>
      </c>
      <c r="F481" s="52">
        <v>384424.60582245211</v>
      </c>
      <c r="G481" s="52">
        <v>13469900</v>
      </c>
      <c r="I481" s="199" cm="1">
        <f t="array" ref="I481:K481">TRANSPOSE(F481*MMULT($C$5:$E$7,TRANSPOSE(C481:E481)/MMULT(MMULT(C481:E481,$C$5:$E$7),TRANSPOSE(C481:E481))))</f>
        <v>7.3254950991424985E-3</v>
      </c>
      <c r="J481" s="180">
        <v>3.2658924573105597E-2</v>
      </c>
      <c r="K481" s="200">
        <v>1.7585038252171888E-2</v>
      </c>
      <c r="L481" s="208">
        <f t="shared" si="42"/>
        <v>-18978.892702858386</v>
      </c>
      <c r="M481" s="89">
        <f t="shared" si="43"/>
        <v>262104.19916145896</v>
      </c>
      <c r="N481" s="209">
        <f t="shared" si="44"/>
        <v>141299.29936385155</v>
      </c>
      <c r="O481" s="214">
        <f t="shared" si="45"/>
        <v>-4.9369609581192769E-2</v>
      </c>
      <c r="P481" s="12">
        <f t="shared" si="46"/>
        <v>0.68180911209027217</v>
      </c>
      <c r="Q481" s="63">
        <f t="shared" si="47"/>
        <v>0.36756049749092057</v>
      </c>
    </row>
    <row r="482" spans="2:17" x14ac:dyDescent="0.15">
      <c r="B482" s="182">
        <v>45587</v>
      </c>
      <c r="C482" s="187">
        <v>-2565600</v>
      </c>
      <c r="D482" s="42">
        <v>7885500</v>
      </c>
      <c r="E482" s="188">
        <v>7904800</v>
      </c>
      <c r="F482" s="52">
        <v>377744.14730765374</v>
      </c>
      <c r="G482" s="52">
        <v>13224700</v>
      </c>
      <c r="I482" s="199" cm="1">
        <f t="array" ref="I482:K482">TRANSPOSE(F482*MMULT($C$5:$E$7,TRANSPOSE(C482:E482)/MMULT(MMULT(C482:E482,$C$5:$E$7),TRANSPOSE(C482:E482))))</f>
        <v>7.2968917114647871E-3</v>
      </c>
      <c r="J482" s="180">
        <v>3.2651404831707379E-2</v>
      </c>
      <c r="K482" s="200">
        <v>1.7583291149954366E-2</v>
      </c>
      <c r="L482" s="208">
        <f t="shared" si="42"/>
        <v>-18720.905374934056</v>
      </c>
      <c r="M482" s="89">
        <f t="shared" si="43"/>
        <v>257472.65280042854</v>
      </c>
      <c r="N482" s="209">
        <f t="shared" si="44"/>
        <v>138992.39988215928</v>
      </c>
      <c r="O482" s="214">
        <f t="shared" si="45"/>
        <v>-4.9559749656920067E-2</v>
      </c>
      <c r="P482" s="12">
        <f t="shared" si="46"/>
        <v>0.68160593522241897</v>
      </c>
      <c r="Q482" s="63">
        <f t="shared" si="47"/>
        <v>0.36795381443450115</v>
      </c>
    </row>
    <row r="483" spans="2:17" x14ac:dyDescent="0.15">
      <c r="B483" s="182">
        <v>45588</v>
      </c>
      <c r="C483" s="187">
        <v>-2561400</v>
      </c>
      <c r="D483" s="42">
        <v>7829500</v>
      </c>
      <c r="E483" s="188">
        <v>7894400.0000000009</v>
      </c>
      <c r="F483" s="52">
        <v>375764.27808589232</v>
      </c>
      <c r="G483" s="52">
        <v>13162500</v>
      </c>
      <c r="I483" s="199" cm="1">
        <f t="array" ref="I483:K483">TRANSPOSE(F483*MMULT($C$5:$E$7,TRANSPOSE(C483:E483)/MMULT(MMULT(C483:E483,$C$5:$E$7),TRANSPOSE(C483:E483))))</f>
        <v>7.2987439523080882E-3</v>
      </c>
      <c r="J483" s="180">
        <v>3.2615038977811608E-2</v>
      </c>
      <c r="K483" s="200">
        <v>1.7620063990747649E-2</v>
      </c>
      <c r="L483" s="208">
        <f t="shared" si="42"/>
        <v>-18695.002759441937</v>
      </c>
      <c r="M483" s="89">
        <f t="shared" si="43"/>
        <v>255359.44767677598</v>
      </c>
      <c r="N483" s="209">
        <f t="shared" si="44"/>
        <v>139099.83316855825</v>
      </c>
      <c r="O483" s="214">
        <f t="shared" si="45"/>
        <v>-4.9751942506809088E-2</v>
      </c>
      <c r="P483" s="12">
        <f t="shared" si="46"/>
        <v>0.6795735054368468</v>
      </c>
      <c r="Q483" s="63">
        <f t="shared" si="47"/>
        <v>0.37017843706996217</v>
      </c>
    </row>
    <row r="484" spans="2:17" x14ac:dyDescent="0.15">
      <c r="B484" s="182">
        <v>45589</v>
      </c>
      <c r="C484" s="187">
        <v>-2544600</v>
      </c>
      <c r="D484" s="42">
        <v>7857500</v>
      </c>
      <c r="E484" s="188">
        <v>7859200</v>
      </c>
      <c r="F484" s="52">
        <v>376181.49795710994</v>
      </c>
      <c r="G484" s="52">
        <v>13172100</v>
      </c>
      <c r="I484" s="199" cm="1">
        <f t="array" ref="I484:K484">TRANSPOSE(F484*MMULT($C$5:$E$7,TRANSPOSE(C484:E484)/MMULT(MMULT(C484:E484,$C$5:$E$7),TRANSPOSE(C484:E484))))</f>
        <v>7.3073363457823986E-3</v>
      </c>
      <c r="J484" s="180">
        <v>3.2665223091168115E-2</v>
      </c>
      <c r="K484" s="200">
        <v>1.7572877084656754E-2</v>
      </c>
      <c r="L484" s="208">
        <f t="shared" si="42"/>
        <v>-18594.248065477892</v>
      </c>
      <c r="M484" s="89">
        <f t="shared" si="43"/>
        <v>256666.99043885345</v>
      </c>
      <c r="N484" s="209">
        <f t="shared" si="44"/>
        <v>138108.75558373437</v>
      </c>
      <c r="O484" s="214">
        <f t="shared" si="45"/>
        <v>-4.9428927702334528E-2</v>
      </c>
      <c r="P484" s="12">
        <f t="shared" si="46"/>
        <v>0.68229562546990852</v>
      </c>
      <c r="Q484" s="63">
        <f t="shared" si="47"/>
        <v>0.36713330223242596</v>
      </c>
    </row>
    <row r="485" spans="2:17" x14ac:dyDescent="0.15">
      <c r="B485" s="182">
        <v>45590</v>
      </c>
      <c r="C485" s="187">
        <v>-2536200</v>
      </c>
      <c r="D485" s="42">
        <v>7822500</v>
      </c>
      <c r="E485" s="188">
        <v>7892800</v>
      </c>
      <c r="F485" s="52">
        <v>375692.24450109265</v>
      </c>
      <c r="G485" s="52">
        <v>13179100</v>
      </c>
      <c r="I485" s="199" cm="1">
        <f t="array" ref="I485:K485">TRANSPOSE(F485*MMULT($C$5:$E$7,TRANSPOSE(C485:E485)/MMULT(MMULT(C485:E485,$C$5:$E$7),TRANSPOSE(C485:E485))))</f>
        <v>7.3411199895253377E-3</v>
      </c>
      <c r="J485" s="180">
        <v>3.2610420149318087E-2</v>
      </c>
      <c r="K485" s="200">
        <v>1.7638326246767453E-2</v>
      </c>
      <c r="L485" s="208">
        <f t="shared" si="42"/>
        <v>-18618.548517434163</v>
      </c>
      <c r="M485" s="89">
        <f t="shared" si="43"/>
        <v>255095.01161804073</v>
      </c>
      <c r="N485" s="209">
        <f t="shared" si="44"/>
        <v>139215.78140048616</v>
      </c>
      <c r="O485" s="214">
        <f t="shared" si="45"/>
        <v>-4.955797940987311E-2</v>
      </c>
      <c r="P485" s="12">
        <f t="shared" si="46"/>
        <v>0.67899994038151834</v>
      </c>
      <c r="Q485" s="63">
        <f t="shared" si="47"/>
        <v>0.37055803902835494</v>
      </c>
    </row>
    <row r="486" spans="2:17" x14ac:dyDescent="0.15">
      <c r="B486" s="182">
        <v>45593</v>
      </c>
      <c r="C486" s="187">
        <v>-2532000</v>
      </c>
      <c r="D486" s="42">
        <v>7896000</v>
      </c>
      <c r="E486" s="188">
        <v>7984800</v>
      </c>
      <c r="F486" s="52">
        <v>379743.76716792828</v>
      </c>
      <c r="G486" s="52">
        <v>13348800</v>
      </c>
      <c r="I486" s="199" cm="1">
        <f t="array" ref="I486:K486">TRANSPOSE(F486*MMULT($C$5:$E$7,TRANSPOSE(C486:E486)/MMULT(MMULT(C486:E486,$C$5:$E$7),TRANSPOSE(C486:E486))))</f>
        <v>7.3985663696261479E-3</v>
      </c>
      <c r="J486" s="180">
        <v>3.25958531991185E-2</v>
      </c>
      <c r="K486" s="200">
        <v>1.7671085106149436E-2</v>
      </c>
      <c r="L486" s="208">
        <f t="shared" si="42"/>
        <v>-18733.170047893407</v>
      </c>
      <c r="M486" s="89">
        <f t="shared" si="43"/>
        <v>257376.85686023967</v>
      </c>
      <c r="N486" s="209">
        <f t="shared" si="44"/>
        <v>141100.08035558203</v>
      </c>
      <c r="O486" s="214">
        <f t="shared" si="45"/>
        <v>-4.9331079710939203E-2</v>
      </c>
      <c r="P486" s="12">
        <f t="shared" si="46"/>
        <v>0.67776453259448455</v>
      </c>
      <c r="Q486" s="63">
        <f t="shared" si="47"/>
        <v>0.3715665471164547</v>
      </c>
    </row>
    <row r="487" spans="2:17" x14ac:dyDescent="0.15">
      <c r="B487" s="182">
        <v>45594</v>
      </c>
      <c r="C487" s="187">
        <v>-2491800</v>
      </c>
      <c r="D487" s="42">
        <v>7868000</v>
      </c>
      <c r="E487" s="188">
        <v>7659200</v>
      </c>
      <c r="F487" s="52">
        <v>373413.55660337495</v>
      </c>
      <c r="G487" s="52">
        <v>13035400</v>
      </c>
      <c r="I487" s="199" cm="1">
        <f t="array" ref="I487:K487">TRANSPOSE(F487*MMULT($C$5:$E$7,TRANSPOSE(C487:E487)/MMULT(MMULT(C487:E487,$C$5:$E$7),TRANSPOSE(C487:E487))))</f>
        <v>7.28400311488849E-3</v>
      </c>
      <c r="J487" s="180">
        <v>3.2831718100907549E-2</v>
      </c>
      <c r="K487" s="200">
        <v>1.7396578956955497E-2</v>
      </c>
      <c r="L487" s="208">
        <f t="shared" si="42"/>
        <v>-18150.278961679138</v>
      </c>
      <c r="M487" s="89">
        <f t="shared" si="43"/>
        <v>258319.9580179406</v>
      </c>
      <c r="N487" s="209">
        <f t="shared" si="44"/>
        <v>133243.87754711355</v>
      </c>
      <c r="O487" s="214">
        <f t="shared" si="45"/>
        <v>-4.8606373927012093E-2</v>
      </c>
      <c r="P487" s="12">
        <f t="shared" si="46"/>
        <v>0.69177980673132822</v>
      </c>
      <c r="Q487" s="63">
        <f t="shared" si="47"/>
        <v>0.35682656719568406</v>
      </c>
    </row>
    <row r="488" spans="2:17" x14ac:dyDescent="0.15">
      <c r="B488" s="182">
        <v>45595</v>
      </c>
      <c r="C488" s="187">
        <v>-2472600</v>
      </c>
      <c r="D488" s="42">
        <v>7819000</v>
      </c>
      <c r="E488" s="188">
        <v>7628000</v>
      </c>
      <c r="F488" s="52">
        <v>371402.06601175759</v>
      </c>
      <c r="G488" s="52">
        <v>12974400</v>
      </c>
      <c r="I488" s="199" cm="1">
        <f t="array" ref="I488:K488">TRANSPOSE(F488*MMULT($C$5:$E$7,TRANSPOSE(C488:E488)/MMULT(MMULT(C488:E488,$C$5:$E$7),TRANSPOSE(C488:E488))))</f>
        <v>7.2999183710857245E-3</v>
      </c>
      <c r="J488" s="180">
        <v>3.281848966619938E-2</v>
      </c>
      <c r="K488" s="200">
        <v>1.7415321640809021E-2</v>
      </c>
      <c r="L488" s="208">
        <f t="shared" si="42"/>
        <v>-18049.778164346564</v>
      </c>
      <c r="M488" s="89">
        <f t="shared" si="43"/>
        <v>256607.77070001294</v>
      </c>
      <c r="N488" s="209">
        <f t="shared" si="44"/>
        <v>132844.0734760912</v>
      </c>
      <c r="O488" s="214">
        <f t="shared" si="45"/>
        <v>-4.8599024658562771E-2</v>
      </c>
      <c r="P488" s="12">
        <f t="shared" si="46"/>
        <v>0.69091637926400074</v>
      </c>
      <c r="Q488" s="63">
        <f t="shared" si="47"/>
        <v>0.35768264539456202</v>
      </c>
    </row>
    <row r="489" spans="2:17" x14ac:dyDescent="0.15">
      <c r="B489" s="182">
        <v>45596</v>
      </c>
      <c r="C489" s="187">
        <v>-2447400</v>
      </c>
      <c r="D489" s="42">
        <v>7745500</v>
      </c>
      <c r="E489" s="188">
        <v>7504000</v>
      </c>
      <c r="F489" s="52">
        <v>367015.70059075218</v>
      </c>
      <c r="G489" s="52">
        <v>12802100</v>
      </c>
      <c r="I489" s="199" cm="1">
        <f t="array" ref="I489:K489">TRANSPOSE(F489*MMULT($C$5:$E$7,TRANSPOSE(C489:E489)/MMULT(MMULT(C489:E489,$C$5:$E$7),TRANSPOSE(C489:E489))))</f>
        <v>7.27282552598913E-3</v>
      </c>
      <c r="J489" s="180">
        <v>3.2860627111868809E-2</v>
      </c>
      <c r="K489" s="200">
        <v>1.7363169841161805E-2</v>
      </c>
      <c r="L489" s="208">
        <f t="shared" si="42"/>
        <v>-17799.513192305796</v>
      </c>
      <c r="M489" s="89">
        <f t="shared" si="43"/>
        <v>254521.98729497986</v>
      </c>
      <c r="N489" s="209">
        <f t="shared" si="44"/>
        <v>130293.22648807819</v>
      </c>
      <c r="O489" s="214">
        <f t="shared" si="45"/>
        <v>-4.8497961159850979E-2</v>
      </c>
      <c r="P489" s="12">
        <f t="shared" si="46"/>
        <v>0.69349073319015697</v>
      </c>
      <c r="Q489" s="63">
        <f t="shared" si="47"/>
        <v>0.35500722796969419</v>
      </c>
    </row>
    <row r="490" spans="2:17" x14ac:dyDescent="0.15">
      <c r="B490" s="182">
        <v>45597</v>
      </c>
      <c r="C490" s="187">
        <v>-2481600</v>
      </c>
      <c r="D490" s="42">
        <v>7833000</v>
      </c>
      <c r="E490" s="188">
        <v>7639200</v>
      </c>
      <c r="F490" s="52">
        <v>371990.90481810225</v>
      </c>
      <c r="G490" s="52">
        <v>12990600</v>
      </c>
      <c r="I490" s="199" cm="1">
        <f t="array" ref="I490:K490">TRANSPOSE(F490*MMULT($C$5:$E$7,TRANSPOSE(C490:E490)/MMULT(MMULT(C490:E490,$C$5:$E$7),TRANSPOSE(C490:E490))))</f>
        <v>7.2905816992205E-3</v>
      </c>
      <c r="J490" s="180">
        <v>3.2820510282173199E-2</v>
      </c>
      <c r="K490" s="200">
        <v>1.7410220353260175E-2</v>
      </c>
      <c r="L490" s="208">
        <f t="shared" si="42"/>
        <v>-18092.307544785592</v>
      </c>
      <c r="M490" s="89">
        <f t="shared" si="43"/>
        <v>257083.05704026268</v>
      </c>
      <c r="N490" s="209">
        <f t="shared" si="44"/>
        <v>133000.15532262513</v>
      </c>
      <c r="O490" s="214">
        <f t="shared" si="45"/>
        <v>-4.8636424467508009E-2</v>
      </c>
      <c r="P490" s="12">
        <f t="shared" si="46"/>
        <v>0.69110038366656379</v>
      </c>
      <c r="Q490" s="63">
        <f t="shared" si="47"/>
        <v>0.35753604080094414</v>
      </c>
    </row>
    <row r="491" spans="2:17" x14ac:dyDescent="0.15">
      <c r="B491" s="182">
        <v>45600</v>
      </c>
      <c r="C491" s="187">
        <v>-2453400</v>
      </c>
      <c r="D491" s="42">
        <v>7724500</v>
      </c>
      <c r="E491" s="188">
        <v>7646400</v>
      </c>
      <c r="F491" s="52">
        <v>368766.92794958869</v>
      </c>
      <c r="G491" s="52">
        <v>12917500</v>
      </c>
      <c r="I491" s="199" cm="1">
        <f t="array" ref="I491:K491">TRANSPOSE(F491*MMULT($C$5:$E$7,TRANSPOSE(C491:E491)/MMULT(MMULT(C491:E491,$C$5:$E$7),TRANSPOSE(C491:E491))))</f>
        <v>7.3453367469657237E-3</v>
      </c>
      <c r="J491" s="180">
        <v>3.2729142105111568E-2</v>
      </c>
      <c r="K491" s="200">
        <v>1.7520888121686038E-2</v>
      </c>
      <c r="L491" s="208">
        <f t="shared" si="42"/>
        <v>-18021.049175005708</v>
      </c>
      <c r="M491" s="89">
        <f t="shared" si="43"/>
        <v>252816.25819093431</v>
      </c>
      <c r="N491" s="209">
        <f t="shared" si="44"/>
        <v>133971.71893366013</v>
      </c>
      <c r="O491" s="214">
        <f t="shared" si="45"/>
        <v>-4.8868398462969621E-2</v>
      </c>
      <c r="P491" s="12">
        <f t="shared" si="46"/>
        <v>0.68557193996934263</v>
      </c>
      <c r="Q491" s="63">
        <f t="shared" si="47"/>
        <v>0.36329645849362713</v>
      </c>
    </row>
    <row r="492" spans="2:17" x14ac:dyDescent="0.15">
      <c r="B492" s="182">
        <v>45601</v>
      </c>
      <c r="C492" s="187">
        <v>-2424600</v>
      </c>
      <c r="D492" s="42">
        <v>7847000</v>
      </c>
      <c r="E492" s="188">
        <v>7518400</v>
      </c>
      <c r="F492" s="52">
        <v>370770.41915962327</v>
      </c>
      <c r="G492" s="52">
        <v>12940800</v>
      </c>
      <c r="I492" s="199" cm="1">
        <f t="array" ref="I492:K492">TRANSPOSE(F492*MMULT($C$5:$E$7,TRANSPOSE(C492:E492)/MMULT(MMULT(C492:E492,$C$5:$E$7),TRANSPOSE(C492:E492))))</f>
        <v>7.3195299101068111E-3</v>
      </c>
      <c r="J492" s="180">
        <v>3.2926610494965265E-2</v>
      </c>
      <c r="K492" s="200">
        <v>1.7309831722929842E-2</v>
      </c>
      <c r="L492" s="208">
        <f t="shared" si="42"/>
        <v>-17746.932220044975</v>
      </c>
      <c r="M492" s="89">
        <f t="shared" si="43"/>
        <v>258375.11255399243</v>
      </c>
      <c r="N492" s="209">
        <f t="shared" si="44"/>
        <v>130142.23882567573</v>
      </c>
      <c r="O492" s="214">
        <f t="shared" si="45"/>
        <v>-4.7865016471027061E-2</v>
      </c>
      <c r="P492" s="12">
        <f t="shared" si="46"/>
        <v>0.69686010318627212</v>
      </c>
      <c r="Q492" s="63">
        <f t="shared" si="47"/>
        <v>0.35100491328475469</v>
      </c>
    </row>
    <row r="493" spans="2:17" x14ac:dyDescent="0.15">
      <c r="B493" s="182">
        <v>45602</v>
      </c>
      <c r="C493" s="187">
        <v>-2380800</v>
      </c>
      <c r="D493" s="42">
        <v>7829500</v>
      </c>
      <c r="E493" s="188">
        <v>7500800</v>
      </c>
      <c r="F493" s="52">
        <v>370211.40998062276</v>
      </c>
      <c r="G493" s="52">
        <v>12949500</v>
      </c>
      <c r="I493" s="199" cm="1">
        <f t="array" ref="I493:K493">TRANSPOSE(F493*MMULT($C$5:$E$7,TRANSPOSE(C493:E493)/MMULT(MMULT(C493:E493,$C$5:$E$7),TRANSPOSE(C493:E493))))</f>
        <v>7.385821586487434E-3</v>
      </c>
      <c r="J493" s="180">
        <v>3.2926488591636084E-2</v>
      </c>
      <c r="K493" s="200">
        <v>1.7331168886721052E-2</v>
      </c>
      <c r="L493" s="208">
        <f t="shared" si="42"/>
        <v>-17584.164033109282</v>
      </c>
      <c r="M493" s="89">
        <f t="shared" si="43"/>
        <v>257797.94242821471</v>
      </c>
      <c r="N493" s="209">
        <f t="shared" si="44"/>
        <v>129997.63158551726</v>
      </c>
      <c r="O493" s="214">
        <f t="shared" si="45"/>
        <v>-4.7497628541566708E-2</v>
      </c>
      <c r="P493" s="12">
        <f t="shared" si="46"/>
        <v>0.69635331456074823</v>
      </c>
      <c r="Q493" s="63">
        <f t="shared" si="47"/>
        <v>0.3511443139808183</v>
      </c>
    </row>
    <row r="494" spans="2:17" x14ac:dyDescent="0.15">
      <c r="B494" s="182">
        <v>45603</v>
      </c>
      <c r="C494" s="187">
        <v>-2383800</v>
      </c>
      <c r="D494" s="42">
        <v>8396500</v>
      </c>
      <c r="E494" s="188">
        <v>7440000</v>
      </c>
      <c r="F494" s="52">
        <v>387949.44305489917</v>
      </c>
      <c r="G494" s="52">
        <v>13452700</v>
      </c>
      <c r="I494" s="199" cm="1">
        <f t="array" ref="I494:K494">TRANSPOSE(F494*MMULT($C$5:$E$7,TRANSPOSE(C494:E494)/MMULT(MMULT(C494:E494,$C$5:$E$7),TRANSPOSE(C494:E494))))</f>
        <v>7.3320024206953638E-3</v>
      </c>
      <c r="J494" s="180">
        <v>3.3371054134524354E-2</v>
      </c>
      <c r="K494" s="200">
        <v>1.6831641718389655E-2</v>
      </c>
      <c r="L494" s="208">
        <f t="shared" si="42"/>
        <v>-17478.027370453608</v>
      </c>
      <c r="M494" s="89">
        <f t="shared" si="43"/>
        <v>280200.05604053376</v>
      </c>
      <c r="N494" s="209">
        <f t="shared" si="44"/>
        <v>125227.41438481903</v>
      </c>
      <c r="O494" s="214">
        <f t="shared" si="45"/>
        <v>-4.5052332677225346E-2</v>
      </c>
      <c r="P494" s="12">
        <f t="shared" si="46"/>
        <v>0.72225920427699219</v>
      </c>
      <c r="Q494" s="63">
        <f t="shared" si="47"/>
        <v>0.32279312840023322</v>
      </c>
    </row>
    <row r="495" spans="2:17" x14ac:dyDescent="0.15">
      <c r="B495" s="182">
        <v>45604</v>
      </c>
      <c r="C495" s="187">
        <v>-2369400</v>
      </c>
      <c r="D495" s="42">
        <v>8284500</v>
      </c>
      <c r="E495" s="188">
        <v>7428800</v>
      </c>
      <c r="F495" s="52">
        <v>384132.30751996889</v>
      </c>
      <c r="G495" s="52">
        <v>13343900</v>
      </c>
      <c r="I495" s="199" cm="1">
        <f t="array" ref="I495:K495">TRANSPOSE(F495*MMULT($C$5:$E$7,TRANSPOSE(C495:E495)/MMULT(MMULT(C495:E495,$C$5:$E$7),TRANSPOSE(C495:E495))))</f>
        <v>7.3526911981944233E-3</v>
      </c>
      <c r="J495" s="180">
        <v>3.3305467130414712E-2</v>
      </c>
      <c r="K495" s="200">
        <v>1.6911833890137049E-2</v>
      </c>
      <c r="L495" s="208">
        <f t="shared" si="42"/>
        <v>-17421.466525001866</v>
      </c>
      <c r="M495" s="89">
        <f t="shared" si="43"/>
        <v>275919.1424419207</v>
      </c>
      <c r="N495" s="209">
        <f t="shared" si="44"/>
        <v>125634.6316030501</v>
      </c>
      <c r="O495" s="214">
        <f t="shared" si="45"/>
        <v>-4.5352776072073088E-2</v>
      </c>
      <c r="P495" s="12">
        <f t="shared" si="46"/>
        <v>0.71829194535421159</v>
      </c>
      <c r="Q495" s="63">
        <f t="shared" si="47"/>
        <v>0.32706083071786163</v>
      </c>
    </row>
    <row r="496" spans="2:17" x14ac:dyDescent="0.15">
      <c r="B496" s="182">
        <v>45607</v>
      </c>
      <c r="C496" s="187">
        <v>-2370600</v>
      </c>
      <c r="D496" s="42">
        <v>8578500</v>
      </c>
      <c r="E496" s="188">
        <v>7447200</v>
      </c>
      <c r="F496" s="52">
        <v>394250.70852390042</v>
      </c>
      <c r="G496" s="52">
        <v>13655100</v>
      </c>
      <c r="I496" s="199" cm="1">
        <f t="array" ref="I496:K496">TRANSPOSE(F496*MMULT($C$5:$E$7,TRANSPOSE(C496:E496)/MMULT(MMULT(C496:E496,$C$5:$E$7),TRANSPOSE(C496:E496))))</f>
        <v>7.3526665310180896E-3</v>
      </c>
      <c r="J496" s="180">
        <v>3.3480670890123819E-2</v>
      </c>
      <c r="K496" s="200">
        <v>1.6713261973816305E-2</v>
      </c>
      <c r="L496" s="208">
        <f t="shared" si="42"/>
        <v>-17430.231278431482</v>
      </c>
      <c r="M496" s="89">
        <f t="shared" si="43"/>
        <v>287213.93523092719</v>
      </c>
      <c r="N496" s="209">
        <f t="shared" si="44"/>
        <v>124467.00457140479</v>
      </c>
      <c r="O496" s="214">
        <f t="shared" si="45"/>
        <v>-4.4211033491078224E-2</v>
      </c>
      <c r="P496" s="12">
        <f t="shared" si="46"/>
        <v>0.72850581881329857</v>
      </c>
      <c r="Q496" s="63">
        <f t="shared" si="47"/>
        <v>0.31570521467777984</v>
      </c>
    </row>
    <row r="497" spans="2:17" x14ac:dyDescent="0.15">
      <c r="B497" s="182">
        <v>45608</v>
      </c>
      <c r="C497" s="187">
        <v>-2340000</v>
      </c>
      <c r="D497" s="42">
        <v>8431500</v>
      </c>
      <c r="E497" s="188">
        <v>7388800</v>
      </c>
      <c r="F497" s="52">
        <v>388580.1309652417</v>
      </c>
      <c r="G497" s="52">
        <v>13480300</v>
      </c>
      <c r="I497" s="199" cm="1">
        <f t="array" ref="I497:K497">TRANSPOSE(F497*MMULT($C$5:$E$7,TRANSPOSE(C497:E497)/MMULT(MMULT(C497:E497,$C$5:$E$7),TRANSPOSE(C497:E497))))</f>
        <v>7.3749115015535509E-3</v>
      </c>
      <c r="J497" s="180">
        <v>3.3430061666652286E-2</v>
      </c>
      <c r="K497" s="200">
        <v>1.6778348167022825E-2</v>
      </c>
      <c r="L497" s="208">
        <f t="shared" si="42"/>
        <v>-17257.292913635309</v>
      </c>
      <c r="M497" s="89">
        <f t="shared" si="43"/>
        <v>281865.56494237873</v>
      </c>
      <c r="N497" s="209">
        <f t="shared" si="44"/>
        <v>123971.85893649825</v>
      </c>
      <c r="O497" s="214">
        <f t="shared" si="45"/>
        <v>-4.4411156254355592E-2</v>
      </c>
      <c r="P497" s="12">
        <f t="shared" si="46"/>
        <v>0.72537307618435964</v>
      </c>
      <c r="Q497" s="63">
        <f t="shared" si="47"/>
        <v>0.31903808006999584</v>
      </c>
    </row>
    <row r="498" spans="2:17" x14ac:dyDescent="0.15">
      <c r="B498" s="182">
        <v>45609</v>
      </c>
      <c r="C498" s="187">
        <v>-2331600</v>
      </c>
      <c r="D498" s="42">
        <v>8438500</v>
      </c>
      <c r="E498" s="188">
        <v>7356000</v>
      </c>
      <c r="F498" s="52">
        <v>388326.39559519093</v>
      </c>
      <c r="G498" s="52">
        <v>13462900</v>
      </c>
      <c r="I498" s="199" cm="1">
        <f t="array" ref="I498:K498">TRANSPOSE(F498*MMULT($C$5:$E$7,TRANSPOSE(C498:E498)/MMULT(MMULT(C498:E498,$C$5:$E$7),TRANSPOSE(C498:E498))))</f>
        <v>7.3702302836628607E-3</v>
      </c>
      <c r="J498" s="180">
        <v>3.345837250346035E-2</v>
      </c>
      <c r="K498" s="200">
        <v>1.6744473647924019E-2</v>
      </c>
      <c r="L498" s="208">
        <f t="shared" si="42"/>
        <v>-17184.428929388327</v>
      </c>
      <c r="M498" s="89">
        <f t="shared" si="43"/>
        <v>282338.47637045017</v>
      </c>
      <c r="N498" s="209">
        <f t="shared" si="44"/>
        <v>123172.34815412908</v>
      </c>
      <c r="O498" s="214">
        <f t="shared" si="45"/>
        <v>-4.4252538906219899E-2</v>
      </c>
      <c r="P498" s="12">
        <f t="shared" si="46"/>
        <v>0.72706485980101287</v>
      </c>
      <c r="Q498" s="63">
        <f t="shared" si="47"/>
        <v>0.31718767910520695</v>
      </c>
    </row>
    <row r="499" spans="2:17" x14ac:dyDescent="0.15">
      <c r="B499" s="182">
        <v>45610</v>
      </c>
      <c r="C499" s="187">
        <v>-2362200</v>
      </c>
      <c r="D499" s="42">
        <v>8484000</v>
      </c>
      <c r="E499" s="188">
        <v>7418400</v>
      </c>
      <c r="F499" s="52">
        <v>390668.37910108577</v>
      </c>
      <c r="G499" s="52">
        <v>13540200</v>
      </c>
      <c r="I499" s="199" cm="1">
        <f t="array" ref="I499:K499">TRANSPOSE(F499*MMULT($C$5:$E$7,TRANSPOSE(C499:E499)/MMULT(MMULT(C499:E499,$C$5:$E$7),TRANSPOSE(C499:E499))))</f>
        <v>7.3532098860448472E-3</v>
      </c>
      <c r="J499" s="180">
        <v>3.3442291071466436E-2</v>
      </c>
      <c r="K499" s="200">
        <v>1.6757485986679033E-2</v>
      </c>
      <c r="L499" s="208">
        <f t="shared" si="42"/>
        <v>-17369.752392815139</v>
      </c>
      <c r="M499" s="89">
        <f t="shared" si="43"/>
        <v>283724.39745032124</v>
      </c>
      <c r="N499" s="209">
        <f t="shared" si="44"/>
        <v>124313.73404357974</v>
      </c>
      <c r="O499" s="214">
        <f t="shared" si="45"/>
        <v>-4.4461628639569782E-2</v>
      </c>
      <c r="P499" s="12">
        <f t="shared" si="46"/>
        <v>0.7262538066253561</v>
      </c>
      <c r="Q499" s="63">
        <f t="shared" si="47"/>
        <v>0.31820782201421388</v>
      </c>
    </row>
    <row r="500" spans="2:17" x14ac:dyDescent="0.15">
      <c r="B500" s="182">
        <v>45611</v>
      </c>
      <c r="C500" s="187">
        <v>-2325600</v>
      </c>
      <c r="D500" s="42">
        <v>8564500</v>
      </c>
      <c r="E500" s="188">
        <v>7336799.9999999991</v>
      </c>
      <c r="F500" s="52">
        <v>392271.73490823113</v>
      </c>
      <c r="G500" s="52">
        <v>13575700</v>
      </c>
      <c r="I500" s="199" cm="1">
        <f t="array" ref="I500:K500">TRANSPOSE(F500*MMULT($C$5:$E$7,TRANSPOSE(C500:E500)/MMULT(MMULT(C500:E500,$C$5:$E$7),TRANSPOSE(C500:E500))))</f>
        <v>7.3654013674449865E-3</v>
      </c>
      <c r="J500" s="180">
        <v>3.3550428865247985E-2</v>
      </c>
      <c r="K500" s="200">
        <v>1.6636417009042736E-2</v>
      </c>
      <c r="L500" s="208">
        <f t="shared" si="42"/>
        <v>-17128.977420130061</v>
      </c>
      <c r="M500" s="89">
        <f t="shared" si="43"/>
        <v>287342.64801641635</v>
      </c>
      <c r="N500" s="209">
        <f t="shared" si="44"/>
        <v>122058.06431194473</v>
      </c>
      <c r="O500" s="214">
        <f t="shared" si="45"/>
        <v>-4.3666101571496731E-2</v>
      </c>
      <c r="P500" s="12">
        <f t="shared" si="46"/>
        <v>0.73250918291025457</v>
      </c>
      <c r="Q500" s="63">
        <f t="shared" si="47"/>
        <v>0.31115691866124195</v>
      </c>
    </row>
    <row r="501" spans="2:17" x14ac:dyDescent="0.15">
      <c r="B501" s="182">
        <v>45614</v>
      </c>
      <c r="C501" s="187">
        <v>-2345400</v>
      </c>
      <c r="D501" s="42">
        <v>8750000</v>
      </c>
      <c r="E501" s="188">
        <v>7297600</v>
      </c>
      <c r="F501" s="52">
        <v>397714.52468736464</v>
      </c>
      <c r="G501" s="52">
        <v>13702200</v>
      </c>
      <c r="I501" s="199" cm="1">
        <f t="array" ref="I501:K501">TRANSPOSE(F501*MMULT($C$5:$E$7,TRANSPOSE(C501:E501)/MMULT(MMULT(C501:E501,$C$5:$E$7),TRANSPOSE(C501:E501))))</f>
        <v>7.3056204356572252E-3</v>
      </c>
      <c r="J501" s="180">
        <v>3.3689162841511078E-2</v>
      </c>
      <c r="K501" s="200">
        <v>1.6453210917826831E-2</v>
      </c>
      <c r="L501" s="208">
        <f t="shared" si="42"/>
        <v>-17134.602169790454</v>
      </c>
      <c r="M501" s="89">
        <f t="shared" si="43"/>
        <v>294780.17486322194</v>
      </c>
      <c r="N501" s="209">
        <f t="shared" si="44"/>
        <v>120068.95199393308</v>
      </c>
      <c r="O501" s="214">
        <f t="shared" si="45"/>
        <v>-4.3082666350341664E-2</v>
      </c>
      <c r="P501" s="12">
        <f t="shared" si="46"/>
        <v>0.74118533914481166</v>
      </c>
      <c r="Q501" s="63">
        <f t="shared" si="47"/>
        <v>0.30189732720552981</v>
      </c>
    </row>
    <row r="502" spans="2:17" x14ac:dyDescent="0.15">
      <c r="B502" s="182">
        <v>45615</v>
      </c>
      <c r="C502" s="187">
        <v>-2299800</v>
      </c>
      <c r="D502" s="42">
        <v>8767500</v>
      </c>
      <c r="E502" s="188">
        <v>7284800</v>
      </c>
      <c r="F502" s="52">
        <v>398428.2836221889</v>
      </c>
      <c r="G502" s="52">
        <v>13752500</v>
      </c>
      <c r="I502" s="199" cm="1">
        <f t="array" ref="I502:K502">TRANSPOSE(F502*MMULT($C$5:$E$7,TRANSPOSE(C502:E502)/MMULT(MMULT(C502:E502,$C$5:$E$7),TRANSPOSE(C502:E502))))</f>
        <v>7.3717236594227683E-3</v>
      </c>
      <c r="J502" s="180">
        <v>3.3706775270425204E-2</v>
      </c>
      <c r="K502" s="200">
        <v>1.64531107938003E-2</v>
      </c>
      <c r="L502" s="208">
        <f t="shared" si="42"/>
        <v>-16953.490071940483</v>
      </c>
      <c r="M502" s="89">
        <f t="shared" si="43"/>
        <v>295524.15218345297</v>
      </c>
      <c r="N502" s="209">
        <f t="shared" si="44"/>
        <v>119857.62151067643</v>
      </c>
      <c r="O502" s="214">
        <f t="shared" si="45"/>
        <v>-4.2550920124979616E-2</v>
      </c>
      <c r="P502" s="12">
        <f t="shared" si="46"/>
        <v>0.74172483312877668</v>
      </c>
      <c r="Q502" s="63">
        <f t="shared" si="47"/>
        <v>0.30082608699620295</v>
      </c>
    </row>
    <row r="503" spans="2:17" x14ac:dyDescent="0.15">
      <c r="B503" s="182">
        <v>45616</v>
      </c>
      <c r="C503" s="187">
        <v>-2295600</v>
      </c>
      <c r="D503" s="42">
        <v>8816500</v>
      </c>
      <c r="E503" s="188">
        <v>7279200</v>
      </c>
      <c r="F503" s="52">
        <v>400019.62803368969</v>
      </c>
      <c r="G503" s="52">
        <v>13800100</v>
      </c>
      <c r="I503" s="199" cm="1">
        <f t="array" ref="I503:K503">TRANSPOSE(F503*MMULT($C$5:$E$7,TRANSPOSE(C503:E503)/MMULT(MMULT(C503:E503,$C$5:$E$7),TRANSPOSE(C503:E503))))</f>
        <v>7.3736731118435881E-3</v>
      </c>
      <c r="J503" s="180">
        <v>3.3738498606976898E-2</v>
      </c>
      <c r="K503" s="200">
        <v>1.6415424642931387E-2</v>
      </c>
      <c r="L503" s="208">
        <f t="shared" si="42"/>
        <v>-16927.003995548141</v>
      </c>
      <c r="M503" s="89">
        <f t="shared" si="43"/>
        <v>297455.47296841181</v>
      </c>
      <c r="N503" s="209">
        <f t="shared" si="44"/>
        <v>119491.15906082615</v>
      </c>
      <c r="O503" s="214">
        <f t="shared" si="45"/>
        <v>-4.2315433566981232E-2</v>
      </c>
      <c r="P503" s="12">
        <f t="shared" si="46"/>
        <v>0.74360219379875048</v>
      </c>
      <c r="Q503" s="63">
        <f t="shared" si="47"/>
        <v>0.29871323976823105</v>
      </c>
    </row>
    <row r="504" spans="2:17" x14ac:dyDescent="0.15">
      <c r="B504" s="182">
        <v>45617</v>
      </c>
      <c r="C504" s="187">
        <v>-2278800</v>
      </c>
      <c r="D504" s="42">
        <v>8904000</v>
      </c>
      <c r="E504" s="188">
        <v>7324800</v>
      </c>
      <c r="F504" s="52">
        <v>403845.198827938</v>
      </c>
      <c r="G504" s="52">
        <v>13950000</v>
      </c>
      <c r="I504" s="199" cm="1">
        <f t="array" ref="I504:K504">TRANSPOSE(F504*MMULT($C$5:$E$7,TRANSPOSE(C504:E504)/MMULT(MMULT(C504:E504,$C$5:$E$7),TRANSPOSE(C504:E504))))</f>
        <v>7.4221857511722004E-3</v>
      </c>
      <c r="J504" s="180">
        <v>3.3755423618593267E-2</v>
      </c>
      <c r="K504" s="200">
        <v>1.6410084072978764E-2</v>
      </c>
      <c r="L504" s="208">
        <f t="shared" si="42"/>
        <v>-16913.67688977121</v>
      </c>
      <c r="M504" s="89">
        <f t="shared" si="43"/>
        <v>300558.29189995443</v>
      </c>
      <c r="N504" s="209">
        <f t="shared" si="44"/>
        <v>120200.58381775484</v>
      </c>
      <c r="O504" s="214">
        <f t="shared" si="45"/>
        <v>-4.188158467367948E-2</v>
      </c>
      <c r="P504" s="12">
        <f t="shared" si="46"/>
        <v>0.74424133992988262</v>
      </c>
      <c r="Q504" s="63">
        <f t="shared" si="47"/>
        <v>0.29764024474379702</v>
      </c>
    </row>
    <row r="505" spans="2:17" x14ac:dyDescent="0.15">
      <c r="B505" s="182">
        <v>45618</v>
      </c>
      <c r="C505" s="187">
        <v>-2280000</v>
      </c>
      <c r="D505" s="42">
        <v>8981000</v>
      </c>
      <c r="E505" s="188">
        <v>7494400.0000000009</v>
      </c>
      <c r="F505" s="52">
        <v>409225.55583927681</v>
      </c>
      <c r="G505" s="52">
        <v>14195400</v>
      </c>
      <c r="I505" s="199" cm="1">
        <f t="array" ref="I505:K505">TRANSPOSE(F505*MMULT($C$5:$E$7,TRANSPOSE(C505:E505)/MMULT(MMULT(C505:E505,$C$5:$E$7),TRANSPOSE(C505:E505))))</f>
        <v>7.5080896089873561E-3</v>
      </c>
      <c r="J505" s="180">
        <v>3.3681646972270038E-2</v>
      </c>
      <c r="K505" s="200">
        <v>1.6525556240634433E-2</v>
      </c>
      <c r="L505" s="208">
        <f t="shared" si="42"/>
        <v>-17118.444308491173</v>
      </c>
      <c r="M505" s="89">
        <f t="shared" si="43"/>
        <v>302494.8714579572</v>
      </c>
      <c r="N505" s="209">
        <f t="shared" si="44"/>
        <v>123849.12868981071</v>
      </c>
      <c r="O505" s="214">
        <f t="shared" si="45"/>
        <v>-4.1831317874034324E-2</v>
      </c>
      <c r="P505" s="12">
        <f t="shared" si="46"/>
        <v>0.73918861405801828</v>
      </c>
      <c r="Q505" s="63">
        <f t="shared" si="47"/>
        <v>0.30264270381601582</v>
      </c>
    </row>
    <row r="506" spans="2:17" x14ac:dyDescent="0.15">
      <c r="B506" s="182">
        <v>45621</v>
      </c>
      <c r="C506" s="187">
        <v>-2278800</v>
      </c>
      <c r="D506" s="42">
        <v>9054500</v>
      </c>
      <c r="E506" s="188">
        <v>7354400.0000000009</v>
      </c>
      <c r="F506" s="52">
        <v>409414.76595338114</v>
      </c>
      <c r="G506" s="52">
        <v>14130100</v>
      </c>
      <c r="I506" s="199" cm="1">
        <f t="array" ref="I506:K506">TRANSPOSE(F506*MMULT($C$5:$E$7,TRANSPOSE(C506:E506)/MMULT(MMULT(C506:E506,$C$5:$E$7),TRANSPOSE(C506:E506))))</f>
        <v>7.4320912192842314E-3</v>
      </c>
      <c r="J506" s="180">
        <v>3.38178464909984E-2</v>
      </c>
      <c r="K506" s="200">
        <v>1.633679489436814E-2</v>
      </c>
      <c r="L506" s="208">
        <f t="shared" si="42"/>
        <v>-16936.249470504907</v>
      </c>
      <c r="M506" s="89">
        <f t="shared" si="43"/>
        <v>306203.69105274504</v>
      </c>
      <c r="N506" s="209">
        <f t="shared" si="44"/>
        <v>120147.32437114106</v>
      </c>
      <c r="O506" s="214">
        <f t="shared" si="45"/>
        <v>-4.1366972759437279E-2</v>
      </c>
      <c r="P506" s="12">
        <f t="shared" si="46"/>
        <v>0.7479058317296049</v>
      </c>
      <c r="Q506" s="63">
        <f t="shared" si="47"/>
        <v>0.29346114102983251</v>
      </c>
    </row>
    <row r="507" spans="2:17" x14ac:dyDescent="0.15">
      <c r="B507" s="182">
        <v>45622</v>
      </c>
      <c r="C507" s="187">
        <v>-2275200</v>
      </c>
      <c r="D507" s="42">
        <v>9016000</v>
      </c>
      <c r="E507" s="188">
        <v>7354400.0000000009</v>
      </c>
      <c r="F507" s="52">
        <v>408139.95217526786</v>
      </c>
      <c r="G507" s="52">
        <v>14095200</v>
      </c>
      <c r="I507" s="199" cm="1">
        <f t="array" ref="I507:K507">TRANSPOSE(F507*MMULT($C$5:$E$7,TRANSPOSE(C507:E507)/MMULT(MMULT(C507:E507,$C$5:$E$7),TRANSPOSE(C507:E507))))</f>
        <v>7.4393375157805666E-3</v>
      </c>
      <c r="J507" s="180">
        <v>3.3796787138559201E-2</v>
      </c>
      <c r="K507" s="200">
        <v>1.6364910808484994E-2</v>
      </c>
      <c r="L507" s="208">
        <f t="shared" si="42"/>
        <v>-16925.980715903945</v>
      </c>
      <c r="M507" s="89">
        <f t="shared" si="43"/>
        <v>304711.83284124976</v>
      </c>
      <c r="N507" s="209">
        <f t="shared" si="44"/>
        <v>120354.10004992205</v>
      </c>
      <c r="O507" s="214">
        <f t="shared" si="45"/>
        <v>-4.1471021461372173E-2</v>
      </c>
      <c r="P507" s="12">
        <f t="shared" si="46"/>
        <v>0.74658663337716358</v>
      </c>
      <c r="Q507" s="63">
        <f t="shared" si="47"/>
        <v>0.29488438808420869</v>
      </c>
    </row>
    <row r="508" spans="2:17" x14ac:dyDescent="0.15">
      <c r="B508" s="182">
        <v>45623</v>
      </c>
      <c r="C508" s="187">
        <v>-2290800</v>
      </c>
      <c r="D508" s="42">
        <v>9009000</v>
      </c>
      <c r="E508" s="188">
        <v>7420000</v>
      </c>
      <c r="F508" s="52">
        <v>408862.97512008087</v>
      </c>
      <c r="G508" s="52">
        <v>14138200</v>
      </c>
      <c r="I508" s="199" cm="1">
        <f t="array" ref="I508:K508">TRANSPOSE(F508*MMULT($C$5:$E$7,TRANSPOSE(C508:E508)/MMULT(MMULT(C508:E508,$C$5:$E$7),TRANSPOSE(C508:E508))))</f>
        <v>7.4502904685444455E-3</v>
      </c>
      <c r="J508" s="180">
        <v>3.3748793930495381E-2</v>
      </c>
      <c r="K508" s="200">
        <v>1.642684851827354E-2</v>
      </c>
      <c r="L508" s="208">
        <f t="shared" si="42"/>
        <v>-17067.125405341616</v>
      </c>
      <c r="M508" s="89">
        <f t="shared" si="43"/>
        <v>304042.88451983291</v>
      </c>
      <c r="N508" s="209">
        <f t="shared" si="44"/>
        <v>121887.21600558967</v>
      </c>
      <c r="O508" s="214">
        <f t="shared" si="45"/>
        <v>-4.1742897850628548E-2</v>
      </c>
      <c r="P508" s="12">
        <f t="shared" si="46"/>
        <v>0.74363026984905434</v>
      </c>
      <c r="Q508" s="63">
        <f t="shared" si="47"/>
        <v>0.29811262800157445</v>
      </c>
    </row>
    <row r="509" spans="2:17" x14ac:dyDescent="0.15">
      <c r="B509" s="182">
        <v>45625</v>
      </c>
      <c r="C509" s="187">
        <v>-2294400</v>
      </c>
      <c r="D509" s="42">
        <v>9110500</v>
      </c>
      <c r="E509" s="188">
        <v>7461600</v>
      </c>
      <c r="F509" s="52">
        <v>412945.77210567158</v>
      </c>
      <c r="G509" s="52">
        <v>14277700</v>
      </c>
      <c r="I509" s="199" cm="1">
        <f t="array" ref="I509:K509">TRANSPOSE(F509*MMULT($C$5:$E$7,TRANSPOSE(C509:E509)/MMULT(MMULT(C509:E509,$C$5:$E$7),TRANSPOSE(C509:E509))))</f>
        <v>7.4625616305931423E-3</v>
      </c>
      <c r="J509" s="180">
        <v>3.3776257092016614E-2</v>
      </c>
      <c r="K509" s="200">
        <v>1.6397191389794032E-2</v>
      </c>
      <c r="L509" s="208">
        <f t="shared" si="42"/>
        <v>-17122.101405232905</v>
      </c>
      <c r="M509" s="89">
        <f t="shared" si="43"/>
        <v>307718.59023681737</v>
      </c>
      <c r="N509" s="209">
        <f t="shared" si="44"/>
        <v>122349.28327408715</v>
      </c>
      <c r="O509" s="214">
        <f t="shared" si="45"/>
        <v>-4.1463316885228724E-2</v>
      </c>
      <c r="P509" s="12">
        <f t="shared" si="46"/>
        <v>0.74517917611243423</v>
      </c>
      <c r="Q509" s="63">
        <f t="shared" si="47"/>
        <v>0.29628414077279458</v>
      </c>
    </row>
    <row r="510" spans="2:17" x14ac:dyDescent="0.15">
      <c r="B510" s="182">
        <v>45628</v>
      </c>
      <c r="C510" s="187">
        <v>-2298000</v>
      </c>
      <c r="D510" s="42">
        <v>9254000</v>
      </c>
      <c r="E510" s="188">
        <v>7451200</v>
      </c>
      <c r="F510" s="52">
        <v>417601.89620172116</v>
      </c>
      <c r="G510" s="52">
        <v>14407200</v>
      </c>
      <c r="I510" s="199" cm="1">
        <f t="array" ref="I510:K510">TRANSPOSE(F510*MMULT($C$5:$E$7,TRANSPOSE(C510:E510)/MMULT(MMULT(C510:E510,$C$5:$E$7),TRANSPOSE(C510:E510))))</f>
        <v>7.4454300224565517E-3</v>
      </c>
      <c r="J510" s="180">
        <v>3.3859836434571647E-2</v>
      </c>
      <c r="K510" s="200">
        <v>1.628899613858174E-2</v>
      </c>
      <c r="L510" s="208">
        <f t="shared" si="42"/>
        <v>-17109.598191605157</v>
      </c>
      <c r="M510" s="89">
        <f t="shared" si="43"/>
        <v>313338.92636552604</v>
      </c>
      <c r="N510" s="209">
        <f t="shared" si="44"/>
        <v>121372.56802780025</v>
      </c>
      <c r="O510" s="214">
        <f t="shared" si="45"/>
        <v>-4.0971073999483049E-2</v>
      </c>
      <c r="P510" s="12">
        <f t="shared" si="46"/>
        <v>0.7503292710485413</v>
      </c>
      <c r="Q510" s="63">
        <f t="shared" si="47"/>
        <v>0.29064180295094172</v>
      </c>
    </row>
    <row r="511" spans="2:17" x14ac:dyDescent="0.15">
      <c r="B511" s="182">
        <v>45629</v>
      </c>
      <c r="C511" s="187">
        <v>-2298000</v>
      </c>
      <c r="D511" s="42">
        <v>9257500</v>
      </c>
      <c r="E511" s="188">
        <v>7441600</v>
      </c>
      <c r="F511" s="52">
        <v>417564.10215499054</v>
      </c>
      <c r="G511" s="52">
        <v>14401100</v>
      </c>
      <c r="I511" s="199" cm="1">
        <f t="array" ref="I511:K511">TRANSPOSE(F511*MMULT($C$5:$E$7,TRANSPOSE(C511:E511)/MMULT(MMULT(C511:E511,$C$5:$E$7),TRANSPOSE(C511:E511))))</f>
        <v>7.4402252024728111E-3</v>
      </c>
      <c r="J511" s="180">
        <v>3.3868024529085598E-2</v>
      </c>
      <c r="K511" s="200">
        <v>1.6277212238263696E-2</v>
      </c>
      <c r="L511" s="208">
        <f t="shared" si="42"/>
        <v>-17097.63751528252</v>
      </c>
      <c r="M511" s="89">
        <f t="shared" si="43"/>
        <v>313533.23707800993</v>
      </c>
      <c r="N511" s="209">
        <f t="shared" si="44"/>
        <v>121128.50259226312</v>
      </c>
      <c r="O511" s="214">
        <f t="shared" si="45"/>
        <v>-4.0946138394186614E-2</v>
      </c>
      <c r="P511" s="12">
        <f t="shared" si="46"/>
        <v>0.75086252735785541</v>
      </c>
      <c r="Q511" s="63">
        <f t="shared" si="47"/>
        <v>0.29008361103633112</v>
      </c>
    </row>
    <row r="512" spans="2:17" x14ac:dyDescent="0.15">
      <c r="B512" s="182">
        <v>45630</v>
      </c>
      <c r="C512" s="187">
        <v>-2290800</v>
      </c>
      <c r="D512" s="42">
        <v>9271500</v>
      </c>
      <c r="E512" s="188">
        <v>7208000</v>
      </c>
      <c r="F512" s="52">
        <v>414317.97132518893</v>
      </c>
      <c r="G512" s="52">
        <v>14188700</v>
      </c>
      <c r="I512" s="199" cm="1">
        <f t="array" ref="I512:K512">TRANSPOSE(F512*MMULT($C$5:$E$7,TRANSPOSE(C512:E512)/MMULT(MMULT(C512:E512,$C$5:$E$7),TRANSPOSE(C512:E512))))</f>
        <v>7.3261917700364653E-3</v>
      </c>
      <c r="J512" s="180">
        <v>3.4028641911335908E-2</v>
      </c>
      <c r="K512" s="200">
        <v>1.6038326574783237E-2</v>
      </c>
      <c r="L512" s="208">
        <f t="shared" si="42"/>
        <v>-16782.840106799536</v>
      </c>
      <c r="M512" s="89">
        <f t="shared" si="43"/>
        <v>315496.55348095088</v>
      </c>
      <c r="N512" s="209">
        <f t="shared" si="44"/>
        <v>115604.25795103757</v>
      </c>
      <c r="O512" s="214">
        <f t="shared" si="45"/>
        <v>-4.0507149745689065E-2</v>
      </c>
      <c r="P512" s="12">
        <f t="shared" si="46"/>
        <v>0.76148411441541042</v>
      </c>
      <c r="Q512" s="63">
        <f t="shared" si="47"/>
        <v>0.27902303533027867</v>
      </c>
    </row>
    <row r="513" spans="2:17" x14ac:dyDescent="0.15">
      <c r="B513" s="182">
        <v>45631</v>
      </c>
      <c r="C513" s="187">
        <v>-2278800</v>
      </c>
      <c r="D513" s="42">
        <v>9278500</v>
      </c>
      <c r="E513" s="188">
        <v>7230400</v>
      </c>
      <c r="F513" s="52">
        <v>415003.76179235434</v>
      </c>
      <c r="G513" s="52">
        <v>14230100</v>
      </c>
      <c r="I513" s="199" cm="1">
        <f t="array" ref="I513:K513">TRANSPOSE(F513*MMULT($C$5:$E$7,TRANSPOSE(C513:E513)/MMULT(MMULT(C513:E513,$C$5:$E$7),TRANSPOSE(C513:E513))))</f>
        <v>7.3566317551627836E-3</v>
      </c>
      <c r="J513" s="180">
        <v>3.4017046043050066E-2</v>
      </c>
      <c r="K513" s="200">
        <v>1.6062858559081E-2</v>
      </c>
      <c r="L513" s="208">
        <f t="shared" si="42"/>
        <v>-16764.292443664952</v>
      </c>
      <c r="M513" s="89">
        <f t="shared" si="43"/>
        <v>315627.16171044001</v>
      </c>
      <c r="N513" s="209">
        <f t="shared" si="44"/>
        <v>116140.89252557926</v>
      </c>
      <c r="O513" s="214">
        <f t="shared" si="45"/>
        <v>-4.0395519238818144E-2</v>
      </c>
      <c r="P513" s="12">
        <f t="shared" si="46"/>
        <v>0.76054048365075533</v>
      </c>
      <c r="Q513" s="63">
        <f t="shared" si="47"/>
        <v>0.27985503558806279</v>
      </c>
    </row>
    <row r="514" spans="2:17" x14ac:dyDescent="0.15">
      <c r="B514" s="182">
        <v>45632</v>
      </c>
      <c r="C514" s="187">
        <v>-2272800</v>
      </c>
      <c r="D514" s="42">
        <v>9191000</v>
      </c>
      <c r="E514" s="188">
        <v>7184800</v>
      </c>
      <c r="F514" s="52">
        <v>411339.20142924634</v>
      </c>
      <c r="G514" s="52">
        <v>14103000</v>
      </c>
      <c r="I514" s="199" cm="1">
        <f t="array" ref="I514:K514">TRANSPOSE(F514*MMULT($C$5:$E$7,TRANSPOSE(C514:E514)/MMULT(MMULT(C514:E514,$C$5:$E$7),TRANSPOSE(C514:E514))))</f>
        <v>7.3446376114880254E-3</v>
      </c>
      <c r="J514" s="180">
        <v>3.4002703428672384E-2</v>
      </c>
      <c r="K514" s="200">
        <v>1.6077447747983035E-2</v>
      </c>
      <c r="L514" s="208">
        <f t="shared" si="42"/>
        <v>-16692.892363389983</v>
      </c>
      <c r="M514" s="89">
        <f t="shared" si="43"/>
        <v>312518.84721292788</v>
      </c>
      <c r="N514" s="209">
        <f t="shared" si="44"/>
        <v>115513.2465797085</v>
      </c>
      <c r="O514" s="214">
        <f t="shared" si="45"/>
        <v>-4.0581817403711022E-2</v>
      </c>
      <c r="P514" s="12">
        <f t="shared" si="46"/>
        <v>0.7597594543069186</v>
      </c>
      <c r="Q514" s="63">
        <f t="shared" si="47"/>
        <v>0.28082236309679254</v>
      </c>
    </row>
    <row r="515" spans="2:17" x14ac:dyDescent="0.15">
      <c r="B515" s="182">
        <v>45635</v>
      </c>
      <c r="C515" s="187">
        <v>-2268000</v>
      </c>
      <c r="D515" s="42">
        <v>9166500</v>
      </c>
      <c r="E515" s="188">
        <v>7150400</v>
      </c>
      <c r="F515" s="52">
        <v>409988.45556810807</v>
      </c>
      <c r="G515" s="52">
        <v>14048900</v>
      </c>
      <c r="I515" s="199" cm="1">
        <f t="array" ref="I515:K515">TRANSPOSE(F515*MMULT($C$5:$E$7,TRANSPOSE(C515:E515)/MMULT(MMULT(C515:E515,$C$5:$E$7),TRANSPOSE(C515:E515))))</f>
        <v>7.3343612334289144E-3</v>
      </c>
      <c r="J515" s="180">
        <v>3.4012851004720714E-2</v>
      </c>
      <c r="K515" s="200">
        <v>1.6061197710722817E-2</v>
      </c>
      <c r="L515" s="208">
        <f t="shared" si="42"/>
        <v>-16634.331277416779</v>
      </c>
      <c r="M515" s="89">
        <f t="shared" si="43"/>
        <v>311778.79873477243</v>
      </c>
      <c r="N515" s="209">
        <f t="shared" si="44"/>
        <v>114843.98811075243</v>
      </c>
      <c r="O515" s="214">
        <f t="shared" si="45"/>
        <v>-4.0572682112151454E-2</v>
      </c>
      <c r="P515" s="12">
        <f t="shared" si="46"/>
        <v>0.76045750679186896</v>
      </c>
      <c r="Q515" s="63">
        <f t="shared" si="47"/>
        <v>0.28011517532028246</v>
      </c>
    </row>
    <row r="516" spans="2:17" x14ac:dyDescent="0.15">
      <c r="B516" s="182">
        <v>45636</v>
      </c>
      <c r="C516" s="187">
        <v>-2233800</v>
      </c>
      <c r="D516" s="42">
        <v>9033500</v>
      </c>
      <c r="E516" s="188">
        <v>7100800</v>
      </c>
      <c r="F516" s="52">
        <v>404920.50270381797</v>
      </c>
      <c r="G516" s="52">
        <v>13900500</v>
      </c>
      <c r="I516" s="199" cm="1">
        <f t="array" ref="I516:K516">TRANSPOSE(F516*MMULT($C$5:$E$7,TRANSPOSE(C516:E516)/MMULT(MMULT(C516:E516,$C$5:$E$7),TRANSPOSE(C516:E516))))</f>
        <v>7.3662632328137436E-3</v>
      </c>
      <c r="J516" s="180">
        <v>3.3976366964898475E-2</v>
      </c>
      <c r="K516" s="200">
        <v>1.6117867076367018E-2</v>
      </c>
      <c r="L516" s="208">
        <f t="shared" si="42"/>
        <v>-16454.758809459341</v>
      </c>
      <c r="M516" s="89">
        <f t="shared" si="43"/>
        <v>306925.51097741036</v>
      </c>
      <c r="N516" s="209">
        <f t="shared" si="44"/>
        <v>114449.75053586692</v>
      </c>
      <c r="O516" s="214">
        <f t="shared" si="45"/>
        <v>-4.0637010720831028E-2</v>
      </c>
      <c r="P516" s="12">
        <f t="shared" si="46"/>
        <v>0.75798955332699769</v>
      </c>
      <c r="Q516" s="63">
        <f t="shared" si="47"/>
        <v>0.28264745739383323</v>
      </c>
    </row>
    <row r="517" spans="2:17" x14ac:dyDescent="0.15">
      <c r="B517" s="182">
        <v>45637</v>
      </c>
      <c r="C517" s="187">
        <v>-2244600</v>
      </c>
      <c r="D517" s="42">
        <v>8974000</v>
      </c>
      <c r="E517" s="188">
        <v>7035200</v>
      </c>
      <c r="F517" s="52">
        <v>401762.99245168077</v>
      </c>
      <c r="G517" s="52">
        <v>13764600</v>
      </c>
      <c r="I517" s="199" cm="1">
        <f t="array" ref="I517:K517">TRANSPOSE(F517*MMULT($C$5:$E$7,TRANSPOSE(C517:E517)/MMULT(MMULT(C517:E517,$C$5:$E$7),TRANSPOSE(C517:E517))))</f>
        <v>7.3149581133312496E-3</v>
      </c>
      <c r="J517" s="180">
        <v>3.3990073282768325E-2</v>
      </c>
      <c r="K517" s="200">
        <v>1.6084152517810604E-2</v>
      </c>
      <c r="L517" s="208">
        <f t="shared" si="42"/>
        <v>-16419.154981183325</v>
      </c>
      <c r="M517" s="89">
        <f t="shared" si="43"/>
        <v>305026.91763956298</v>
      </c>
      <c r="N517" s="209">
        <f t="shared" si="44"/>
        <v>113155.22979330116</v>
      </c>
      <c r="O517" s="214">
        <f t="shared" si="45"/>
        <v>-4.0867763556291271E-2</v>
      </c>
      <c r="P517" s="12">
        <f t="shared" si="46"/>
        <v>0.75922104168478877</v>
      </c>
      <c r="Q517" s="63">
        <f t="shared" si="47"/>
        <v>0.28164672187150269</v>
      </c>
    </row>
    <row r="518" spans="2:17" x14ac:dyDescent="0.15">
      <c r="B518" s="182">
        <v>45638</v>
      </c>
      <c r="C518" s="187">
        <v>-2247000</v>
      </c>
      <c r="D518" s="42">
        <v>8946000</v>
      </c>
      <c r="E518" s="188">
        <v>7044800</v>
      </c>
      <c r="F518" s="52">
        <v>400948.54708320618</v>
      </c>
      <c r="G518" s="52">
        <v>13743800</v>
      </c>
      <c r="I518" s="199" cm="1">
        <f t="array" ref="I518:K518">TRANSPOSE(F518*MMULT($C$5:$E$7,TRANSPOSE(C518:E518)/MMULT(MMULT(C518:E518,$C$5:$E$7),TRANSPOSE(C518:E518))))</f>
        <v>7.317433024852384E-3</v>
      </c>
      <c r="J518" s="180">
        <v>3.3968971849263091E-2</v>
      </c>
      <c r="K518" s="200">
        <v>1.6111798337290185E-2</v>
      </c>
      <c r="L518" s="208">
        <f t="shared" si="42"/>
        <v>-16442.272006843308</v>
      </c>
      <c r="M518" s="89">
        <f t="shared" si="43"/>
        <v>303886.42216350761</v>
      </c>
      <c r="N518" s="209">
        <f t="shared" si="44"/>
        <v>113504.3969265419</v>
      </c>
      <c r="O518" s="214">
        <f t="shared" si="45"/>
        <v>-4.1008433941104053E-2</v>
      </c>
      <c r="P518" s="12">
        <f t="shared" si="46"/>
        <v>0.75791875135650277</v>
      </c>
      <c r="Q518" s="63">
        <f t="shared" si="47"/>
        <v>0.28308968258460127</v>
      </c>
    </row>
    <row r="519" spans="2:17" x14ac:dyDescent="0.15">
      <c r="B519" s="182">
        <v>45639</v>
      </c>
      <c r="C519" s="187">
        <v>-2255400</v>
      </c>
      <c r="D519" s="42">
        <v>9348500</v>
      </c>
      <c r="E519" s="188">
        <v>7019200</v>
      </c>
      <c r="F519" s="52">
        <v>414195.80522425083</v>
      </c>
      <c r="G519" s="52">
        <v>14112300</v>
      </c>
      <c r="I519" s="199" cm="1">
        <f t="array" ref="I519:K519">TRANSPOSE(F519*MMULT($C$5:$E$7,TRANSPOSE(C519:E519)/MMULT(MMULT(C519:E519,$C$5:$E$7),TRANSPOSE(C519:E519))))</f>
        <v>7.2760520745377448E-3</v>
      </c>
      <c r="J519" s="180">
        <v>3.4187214333449636E-2</v>
      </c>
      <c r="K519" s="200">
        <v>1.5814770896527997E-2</v>
      </c>
      <c r="L519" s="208">
        <f t="shared" si="42"/>
        <v>-16410.407848912429</v>
      </c>
      <c r="M519" s="89">
        <f t="shared" si="43"/>
        <v>319599.17319625395</v>
      </c>
      <c r="N519" s="209">
        <f t="shared" si="44"/>
        <v>111007.03987690932</v>
      </c>
      <c r="O519" s="214">
        <f t="shared" si="45"/>
        <v>-3.9619927681371923E-2</v>
      </c>
      <c r="P519" s="12">
        <f t="shared" si="46"/>
        <v>0.77161373718697834</v>
      </c>
      <c r="Q519" s="63">
        <f t="shared" si="47"/>
        <v>0.26800619049439361</v>
      </c>
    </row>
    <row r="520" spans="2:17" x14ac:dyDescent="0.15">
      <c r="B520" s="182">
        <v>45642</v>
      </c>
      <c r="C520" s="187">
        <v>-2233800</v>
      </c>
      <c r="D520" s="42">
        <v>9299500</v>
      </c>
      <c r="E520" s="188">
        <v>7040000</v>
      </c>
      <c r="F520" s="52">
        <v>413008.83823873458</v>
      </c>
      <c r="G520" s="52">
        <v>14105700</v>
      </c>
      <c r="I520" s="199" cm="1">
        <f t="array" ref="I520:K520">TRANSPOSE(F520*MMULT($C$5:$E$7,TRANSPOSE(C520:E520)/MMULT(MMULT(C520:E520,$C$5:$E$7),TRANSPOSE(C520:E520))))</f>
        <v>7.3228129569797061E-3</v>
      </c>
      <c r="J520" s="180">
        <v>3.4149629954854058E-2</v>
      </c>
      <c r="K520" s="200">
        <v>1.5879553133078206E-2</v>
      </c>
      <c r="L520" s="208">
        <f t="shared" si="42"/>
        <v>-16357.699583301268</v>
      </c>
      <c r="M520" s="89">
        <f t="shared" si="43"/>
        <v>317574.48376516532</v>
      </c>
      <c r="N520" s="209">
        <f t="shared" si="44"/>
        <v>111792.05405687056</v>
      </c>
      <c r="O520" s="214">
        <f t="shared" si="45"/>
        <v>-3.9606173206990558E-2</v>
      </c>
      <c r="P520" s="12">
        <f t="shared" si="46"/>
        <v>0.76892902611831127</v>
      </c>
      <c r="Q520" s="63">
        <f t="shared" si="47"/>
        <v>0.2706771470886794</v>
      </c>
    </row>
    <row r="521" spans="2:17" x14ac:dyDescent="0.15">
      <c r="B521" s="182">
        <v>45643</v>
      </c>
      <c r="C521" s="187">
        <v>-2256600</v>
      </c>
      <c r="D521" s="42">
        <v>9236500</v>
      </c>
      <c r="E521" s="188">
        <v>7097600</v>
      </c>
      <c r="F521" s="52">
        <v>411609.776675075</v>
      </c>
      <c r="G521" s="52">
        <v>14077500</v>
      </c>
      <c r="I521" s="199" cm="1">
        <f t="array" ref="I521:K521">TRANSPOSE(F521*MMULT($C$5:$E$7,TRANSPOSE(C521:E521)/MMULT(MMULT(C521:E521,$C$5:$E$7),TRANSPOSE(C521:E521))))</f>
        <v>7.3209090225225086E-3</v>
      </c>
      <c r="J521" s="180">
        <v>3.4082251063912064E-2</v>
      </c>
      <c r="K521" s="200">
        <v>1.5967288664263349E-2</v>
      </c>
      <c r="L521" s="208">
        <f t="shared" si="42"/>
        <v>-16520.363300224293</v>
      </c>
      <c r="M521" s="89">
        <f t="shared" si="43"/>
        <v>314800.71195182379</v>
      </c>
      <c r="N521" s="209">
        <f t="shared" si="44"/>
        <v>113329.42802347554</v>
      </c>
      <c r="O521" s="214">
        <f t="shared" si="45"/>
        <v>-4.0135983731177209E-2</v>
      </c>
      <c r="P521" s="12">
        <f t="shared" si="46"/>
        <v>0.76480377724440607</v>
      </c>
      <c r="Q521" s="63">
        <f t="shared" si="47"/>
        <v>0.2753322064867712</v>
      </c>
    </row>
    <row r="522" spans="2:17" x14ac:dyDescent="0.15">
      <c r="B522" s="182">
        <v>45644</v>
      </c>
      <c r="C522" s="187">
        <v>-2223000</v>
      </c>
      <c r="D522" s="42">
        <v>9072000</v>
      </c>
      <c r="E522" s="188">
        <v>7043200.0000000009</v>
      </c>
      <c r="F522" s="52">
        <v>405383.07856784534</v>
      </c>
      <c r="G522" s="52">
        <v>13892200</v>
      </c>
      <c r="I522" s="199" cm="1">
        <f t="array" ref="I522:K522">TRANSPOSE(F522*MMULT($C$5:$E$7,TRANSPOSE(C522:E522)/MMULT(MMULT(C522:E522,$C$5:$E$7),TRANSPOSE(C522:E522))))</f>
        <v>7.3502371121176033E-3</v>
      </c>
      <c r="J522" s="180">
        <v>3.4034432974996379E-2</v>
      </c>
      <c r="K522" s="200">
        <v>1.6038488147279029E-2</v>
      </c>
      <c r="L522" s="208">
        <f t="shared" si="42"/>
        <v>-16339.577100237431</v>
      </c>
      <c r="M522" s="89">
        <f t="shared" si="43"/>
        <v>308760.37594916712</v>
      </c>
      <c r="N522" s="209">
        <f t="shared" si="44"/>
        <v>112962.27971891567</v>
      </c>
      <c r="O522" s="214">
        <f t="shared" si="45"/>
        <v>-4.0306509975607731E-2</v>
      </c>
      <c r="P522" s="12">
        <f t="shared" si="46"/>
        <v>0.7616508736377674</v>
      </c>
      <c r="Q522" s="63">
        <f t="shared" si="47"/>
        <v>0.27865563633784035</v>
      </c>
    </row>
    <row r="523" spans="2:17" x14ac:dyDescent="0.15">
      <c r="B523" s="182">
        <v>45645</v>
      </c>
      <c r="C523" s="187">
        <v>-2226000</v>
      </c>
      <c r="D523" s="42">
        <v>9037000</v>
      </c>
      <c r="E523" s="188">
        <v>6963200.0000000009</v>
      </c>
      <c r="F523" s="52">
        <v>402888.64303176885</v>
      </c>
      <c r="G523" s="52">
        <v>13774200</v>
      </c>
      <c r="I523" s="199" cm="1">
        <f t="array" ref="I523:K523">TRANSPOSE(F523*MMULT($C$5:$E$7,TRANSPOSE(C523:E523)/MMULT(MMULT(C523:E523,$C$5:$E$7),TRANSPOSE(C523:E523))))</f>
        <v>7.3024261221245829E-3</v>
      </c>
      <c r="J523" s="180">
        <v>3.4070265038062472E-2</v>
      </c>
      <c r="K523" s="200">
        <v>1.5976973005320482E-2</v>
      </c>
      <c r="L523" s="208">
        <f t="shared" si="42"/>
        <v>-16255.200547849321</v>
      </c>
      <c r="M523" s="89">
        <f t="shared" si="43"/>
        <v>307892.98514897056</v>
      </c>
      <c r="N523" s="209">
        <f t="shared" si="44"/>
        <v>111250.8584306476</v>
      </c>
      <c r="O523" s="214">
        <f t="shared" si="45"/>
        <v>-4.0346633813074635E-2</v>
      </c>
      <c r="P523" s="12">
        <f t="shared" si="46"/>
        <v>0.76421361205928151</v>
      </c>
      <c r="Q523" s="63">
        <f t="shared" si="47"/>
        <v>0.27613302175379306</v>
      </c>
    </row>
    <row r="524" spans="2:17" x14ac:dyDescent="0.15">
      <c r="B524" s="182">
        <v>45646</v>
      </c>
      <c r="C524" s="187">
        <v>-2219400</v>
      </c>
      <c r="D524" s="42">
        <v>8995000</v>
      </c>
      <c r="E524" s="188">
        <v>6937600</v>
      </c>
      <c r="F524" s="52">
        <v>401096.89852522034</v>
      </c>
      <c r="G524" s="52">
        <v>13713200</v>
      </c>
      <c r="I524" s="199" cm="1">
        <f t="array" ref="I524:K524">TRANSPOSE(F524*MMULT($C$5:$E$7,TRANSPOSE(C524:E524)/MMULT(MMULT(C524:E524,$C$5:$E$7),TRANSPOSE(C524:E524))))</f>
        <v>7.3001937541633836E-3</v>
      </c>
      <c r="J524" s="180">
        <v>3.406585243500667E-2</v>
      </c>
      <c r="K524" s="200">
        <v>1.5981983090741139E-2</v>
      </c>
      <c r="L524" s="208">
        <f t="shared" si="42"/>
        <v>-16202.050017990214</v>
      </c>
      <c r="M524" s="89">
        <f t="shared" si="43"/>
        <v>306422.34265288501</v>
      </c>
      <c r="N524" s="209">
        <f t="shared" si="44"/>
        <v>110876.60589032572</v>
      </c>
      <c r="O524" s="214">
        <f t="shared" si="45"/>
        <v>-4.039435377726177E-2</v>
      </c>
      <c r="P524" s="12">
        <f t="shared" si="46"/>
        <v>0.76396088770458959</v>
      </c>
      <c r="Q524" s="63">
        <f t="shared" si="47"/>
        <v>0.27643346607267266</v>
      </c>
    </row>
    <row r="525" spans="2:17" x14ac:dyDescent="0.15">
      <c r="B525" s="182">
        <v>45649</v>
      </c>
      <c r="C525" s="187">
        <v>-2222400</v>
      </c>
      <c r="D525" s="42">
        <v>9124500</v>
      </c>
      <c r="E525" s="188">
        <v>7014400.0000000009</v>
      </c>
      <c r="F525" s="52">
        <v>406714.5132952499</v>
      </c>
      <c r="G525" s="52">
        <v>13916500</v>
      </c>
      <c r="I525" s="199" cm="1">
        <f t="array" ref="I525:K525">TRANSPOSE(F525*MMULT($C$5:$E$7,TRANSPOSE(C525:E525)/MMULT(MMULT(C525:E525,$C$5:$E$7),TRANSPOSE(C525:E525))))</f>
        <v>7.333315166827792E-3</v>
      </c>
      <c r="J525" s="180">
        <v>3.4080097347770767E-2</v>
      </c>
      <c r="K525" s="200">
        <v>1.5974028380513448E-2</v>
      </c>
      <c r="L525" s="208">
        <f t="shared" ref="L525:L574" si="48">C525*I525</f>
        <v>-16297.559626758084</v>
      </c>
      <c r="M525" s="89">
        <f t="shared" ref="M525:M574" si="49">D525*J525</f>
        <v>310963.84824973438</v>
      </c>
      <c r="N525" s="209">
        <f t="shared" ref="N525:N574" si="50">E525*K525</f>
        <v>112048.22467227354</v>
      </c>
      <c r="O525" s="214">
        <f t="shared" ref="O525:O574" si="51">L525/F525</f>
        <v>-4.0071251686381426E-2</v>
      </c>
      <c r="P525" s="12">
        <f t="shared" ref="P525:P574" si="52">M525/F525</f>
        <v>0.76457524402133548</v>
      </c>
      <c r="Q525" s="63">
        <f t="shared" ref="Q525:Q574" si="53">N525/F525</f>
        <v>0.27549600766504584</v>
      </c>
    </row>
    <row r="526" spans="2:17" x14ac:dyDescent="0.15">
      <c r="B526" s="182">
        <v>45653</v>
      </c>
      <c r="C526" s="187">
        <v>-2232600</v>
      </c>
      <c r="D526" s="42">
        <v>9215500</v>
      </c>
      <c r="E526" s="188">
        <v>7105599.9999999991</v>
      </c>
      <c r="F526" s="52">
        <v>411198.31572940876</v>
      </c>
      <c r="G526" s="52">
        <v>14088500</v>
      </c>
      <c r="I526" s="199" cm="1">
        <f t="array" ref="I526:K526">TRANSPOSE(F526*MMULT($C$5:$E$7,TRANSPOSE(C526:E526)/MMULT(MMULT(C526:E526,$C$5:$E$7),TRANSPOSE(C526:E526))))</f>
        <v>7.3636182655501172E-3</v>
      </c>
      <c r="J526" s="180">
        <v>3.4065680116521592E-2</v>
      </c>
      <c r="K526" s="200">
        <v>1.6002315744662123E-2</v>
      </c>
      <c r="L526" s="208">
        <f t="shared" si="48"/>
        <v>-16440.014139667193</v>
      </c>
      <c r="M526" s="89">
        <f t="shared" si="49"/>
        <v>313932.27511380473</v>
      </c>
      <c r="N526" s="209">
        <f t="shared" si="50"/>
        <v>113706.05475527117</v>
      </c>
      <c r="O526" s="214">
        <f t="shared" si="51"/>
        <v>-3.9980742894106677E-2</v>
      </c>
      <c r="P526" s="12">
        <f t="shared" si="52"/>
        <v>0.76345710355581697</v>
      </c>
      <c r="Q526" s="63">
        <f t="shared" si="53"/>
        <v>0.27652363933828961</v>
      </c>
    </row>
    <row r="527" spans="2:17" x14ac:dyDescent="0.15">
      <c r="B527" s="182">
        <v>45656</v>
      </c>
      <c r="C527" s="187">
        <v>-2246400</v>
      </c>
      <c r="D527" s="42">
        <v>9184000</v>
      </c>
      <c r="E527" s="188">
        <v>7096000</v>
      </c>
      <c r="F527" s="52">
        <v>409870.3063828079</v>
      </c>
      <c r="G527" s="52">
        <v>14033600</v>
      </c>
      <c r="I527" s="199" cm="1">
        <f t="array" ref="I527:K527">TRANSPOSE(F527*MMULT($C$5:$E$7,TRANSPOSE(C527:E527)/MMULT(MMULT(C527:E527,$C$5:$E$7),TRANSPOSE(C527:E527))))</f>
        <v>7.3379710172233872E-3</v>
      </c>
      <c r="J527" s="180">
        <v>3.4056821454442353E-2</v>
      </c>
      <c r="K527" s="200">
        <v>1.600570409220688E-2</v>
      </c>
      <c r="L527" s="208">
        <f t="shared" si="48"/>
        <v>-16484.018093090617</v>
      </c>
      <c r="M527" s="89">
        <f t="shared" si="49"/>
        <v>312777.84823759855</v>
      </c>
      <c r="N527" s="209">
        <f t="shared" si="50"/>
        <v>113576.47623830002</v>
      </c>
      <c r="O527" s="214">
        <f t="shared" si="51"/>
        <v>-4.0217644060545787E-2</v>
      </c>
      <c r="P527" s="12">
        <f t="shared" si="52"/>
        <v>0.76311419336016106</v>
      </c>
      <c r="Q527" s="63">
        <f t="shared" si="53"/>
        <v>0.27710345070038478</v>
      </c>
    </row>
    <row r="528" spans="2:17" x14ac:dyDescent="0.15">
      <c r="B528" s="182">
        <v>45660</v>
      </c>
      <c r="C528" s="187">
        <v>-2241000</v>
      </c>
      <c r="D528" s="42">
        <v>9289000</v>
      </c>
      <c r="E528" s="188">
        <v>7121600</v>
      </c>
      <c r="F528" s="52">
        <v>413897.02908207331</v>
      </c>
      <c r="G528" s="52">
        <v>14169600</v>
      </c>
      <c r="I528" s="199" cm="1">
        <f t="array" ref="I528:K528">TRANSPOSE(F528*MMULT($C$5:$E$7,TRANSPOSE(C528:E528)/MMULT(MMULT(C528:E528,$C$5:$E$7),TRANSPOSE(C528:E528))))</f>
        <v>7.3562805689629789E-3</v>
      </c>
      <c r="J528" s="180">
        <v>3.4091816155129989E-2</v>
      </c>
      <c r="K528" s="200">
        <v>1.5966015161216141E-2</v>
      </c>
      <c r="L528" s="208">
        <f t="shared" si="48"/>
        <v>-16485.424755046035</v>
      </c>
      <c r="M528" s="89">
        <f t="shared" si="49"/>
        <v>316678.88026500249</v>
      </c>
      <c r="N528" s="209">
        <f t="shared" si="50"/>
        <v>113703.57357211687</v>
      </c>
      <c r="O528" s="214">
        <f t="shared" si="51"/>
        <v>-3.9829773099862173E-2</v>
      </c>
      <c r="P528" s="12">
        <f t="shared" si="52"/>
        <v>0.76511513254231878</v>
      </c>
      <c r="Q528" s="63">
        <f t="shared" si="53"/>
        <v>0.27471464055754347</v>
      </c>
    </row>
    <row r="529" spans="2:17" x14ac:dyDescent="0.15">
      <c r="B529" s="182">
        <v>45663</v>
      </c>
      <c r="C529" s="187">
        <v>-2220600</v>
      </c>
      <c r="D529" s="42">
        <v>9282000</v>
      </c>
      <c r="E529" s="188">
        <v>7116799.9999999991</v>
      </c>
      <c r="F529" s="52">
        <v>413732.09582794964</v>
      </c>
      <c r="G529" s="52">
        <v>14178200</v>
      </c>
      <c r="I529" s="199" cm="1">
        <f t="array" ref="I529:K529">TRANSPOSE(F529*MMULT($C$5:$E$7,TRANSPOSE(C529:E529)/MMULT(MMULT(C529:E529,$C$5:$E$7),TRANSPOSE(C529:E529))))</f>
        <v>7.3856886595300795E-3</v>
      </c>
      <c r="J529" s="180">
        <v>3.4090687990299233E-2</v>
      </c>
      <c r="K529" s="200">
        <v>1.5976701627043708E-2</v>
      </c>
      <c r="L529" s="208">
        <f t="shared" si="48"/>
        <v>-16400.660237352495</v>
      </c>
      <c r="M529" s="89">
        <f t="shared" si="49"/>
        <v>316429.76592595747</v>
      </c>
      <c r="N529" s="209">
        <f t="shared" si="50"/>
        <v>113702.99013934465</v>
      </c>
      <c r="O529" s="214">
        <f t="shared" si="51"/>
        <v>-3.9640773347622282E-2</v>
      </c>
      <c r="P529" s="12">
        <f t="shared" si="52"/>
        <v>0.76481802866351634</v>
      </c>
      <c r="Q529" s="63">
        <f t="shared" si="53"/>
        <v>0.27482274468410595</v>
      </c>
    </row>
    <row r="530" spans="2:17" x14ac:dyDescent="0.15">
      <c r="B530" s="182">
        <v>45664</v>
      </c>
      <c r="C530" s="187">
        <v>-2248200</v>
      </c>
      <c r="D530" s="42">
        <v>9439500</v>
      </c>
      <c r="E530" s="188">
        <v>7231200</v>
      </c>
      <c r="F530" s="52">
        <v>420725.33276248438</v>
      </c>
      <c r="G530" s="52">
        <v>14422500</v>
      </c>
      <c r="I530" s="199" cm="1">
        <f t="array" ref="I530:K530">TRANSPOSE(F530*MMULT($C$5:$E$7,TRANSPOSE(C530:E530)/MMULT(MMULT(C530:E530,$C$5:$E$7),TRANSPOSE(C530:E530))))</f>
        <v>7.3977222281808863E-3</v>
      </c>
      <c r="J530" s="180">
        <v>3.4094348654953435E-2</v>
      </c>
      <c r="K530" s="200">
        <v>1.5975673159012011E-2</v>
      </c>
      <c r="L530" s="208">
        <f t="shared" si="48"/>
        <v>-16631.55911339627</v>
      </c>
      <c r="M530" s="89">
        <f t="shared" si="49"/>
        <v>321833.60412843293</v>
      </c>
      <c r="N530" s="209">
        <f t="shared" si="50"/>
        <v>115523.28774744766</v>
      </c>
      <c r="O530" s="214">
        <f t="shared" si="51"/>
        <v>-3.9530681464302088E-2</v>
      </c>
      <c r="P530" s="12">
        <f t="shared" si="52"/>
        <v>0.7649494315335662</v>
      </c>
      <c r="Q530" s="63">
        <f t="shared" si="53"/>
        <v>0.27458124993073568</v>
      </c>
    </row>
    <row r="531" spans="2:17" x14ac:dyDescent="0.15">
      <c r="B531" s="182">
        <v>45665</v>
      </c>
      <c r="C531" s="187">
        <v>-2260800</v>
      </c>
      <c r="D531" s="42">
        <v>9436000</v>
      </c>
      <c r="E531" s="188">
        <v>7276799.9999999991</v>
      </c>
      <c r="F531" s="52">
        <v>421242.24293660856</v>
      </c>
      <c r="G531" s="52">
        <v>14452000</v>
      </c>
      <c r="I531" s="199" cm="1">
        <f t="array" ref="I531:K531">TRANSPOSE(F531*MMULT($C$5:$E$7,TRANSPOSE(C531:E531)/MMULT(MMULT(C531:E531,$C$5:$E$7),TRANSPOSE(C531:E531))))</f>
        <v>7.4027620444844814E-3</v>
      </c>
      <c r="J531" s="180">
        <v>3.4063901932108433E-2</v>
      </c>
      <c r="K531" s="200">
        <v>1.6016852013990206E-2</v>
      </c>
      <c r="L531" s="208">
        <f t="shared" si="48"/>
        <v>-16736.164430170516</v>
      </c>
      <c r="M531" s="89">
        <f t="shared" si="49"/>
        <v>321426.97863137518</v>
      </c>
      <c r="N531" s="209">
        <f t="shared" si="50"/>
        <v>116551.42873540393</v>
      </c>
      <c r="O531" s="214">
        <f t="shared" si="51"/>
        <v>-3.9730498806334315E-2</v>
      </c>
      <c r="P531" s="12">
        <f t="shared" si="52"/>
        <v>0.76304545429871751</v>
      </c>
      <c r="Q531" s="63">
        <f t="shared" si="53"/>
        <v>0.27668504450761694</v>
      </c>
    </row>
    <row r="532" spans="2:17" x14ac:dyDescent="0.15">
      <c r="B532" s="182">
        <v>45667</v>
      </c>
      <c r="C532" s="187">
        <v>-2221200</v>
      </c>
      <c r="D532" s="42">
        <v>9201500</v>
      </c>
      <c r="E532" s="188">
        <v>7287200</v>
      </c>
      <c r="F532" s="52">
        <v>413731.06795942486</v>
      </c>
      <c r="G532" s="52">
        <v>14267500</v>
      </c>
      <c r="I532" s="199" cm="1">
        <f t="array" ref="I532:K532">TRANSPOSE(F532*MMULT($C$5:$E$7,TRANSPOSE(C532:E532)/MMULT(MMULT(C532:E532,$C$5:$E$7),TRANSPOSE(C532:E532))))</f>
        <v>7.4795936334509398E-3</v>
      </c>
      <c r="J532" s="180">
        <v>3.3938027716465133E-2</v>
      </c>
      <c r="K532" s="200">
        <v>1.6201556057881244E-2</v>
      </c>
      <c r="L532" s="208">
        <f t="shared" si="48"/>
        <v>-16613.673378621228</v>
      </c>
      <c r="M532" s="89">
        <f t="shared" si="49"/>
        <v>312280.76203305391</v>
      </c>
      <c r="N532" s="209">
        <f t="shared" si="50"/>
        <v>118063.9793049922</v>
      </c>
      <c r="O532" s="214">
        <f t="shared" si="51"/>
        <v>-4.0155730775941034E-2</v>
      </c>
      <c r="P532" s="12">
        <f t="shared" si="52"/>
        <v>0.75479166593232416</v>
      </c>
      <c r="Q532" s="63">
        <f t="shared" si="53"/>
        <v>0.28536406484361693</v>
      </c>
    </row>
    <row r="533" spans="2:17" x14ac:dyDescent="0.15">
      <c r="B533" s="182">
        <v>45670</v>
      </c>
      <c r="C533" s="187">
        <v>-2227200</v>
      </c>
      <c r="D533" s="42">
        <v>9177000</v>
      </c>
      <c r="E533" s="188">
        <v>7263200.0000000009</v>
      </c>
      <c r="F533" s="52">
        <v>412466.02163306717</v>
      </c>
      <c r="G533" s="52">
        <v>14213000</v>
      </c>
      <c r="I533" s="199" cm="1">
        <f t="array" ref="I533:K533">TRANSPOSE(F533*MMULT($C$5:$E$7,TRANSPOSE(C533:E533)/MMULT(MMULT(C533:E533,$C$5:$E$7),TRANSPOSE(C533:E533))))</f>
        <v>7.4586013688598312E-3</v>
      </c>
      <c r="J533" s="180">
        <v>3.3941639270220765E-2</v>
      </c>
      <c r="K533" s="200">
        <v>1.6190576470285257E-2</v>
      </c>
      <c r="L533" s="208">
        <f t="shared" si="48"/>
        <v>-16611.796968724615</v>
      </c>
      <c r="M533" s="89">
        <f t="shared" si="49"/>
        <v>311482.42358281597</v>
      </c>
      <c r="N533" s="209">
        <f t="shared" si="50"/>
        <v>117595.39501897589</v>
      </c>
      <c r="O533" s="214">
        <f t="shared" si="51"/>
        <v>-4.0274340424343108E-2</v>
      </c>
      <c r="P533" s="12">
        <f t="shared" si="52"/>
        <v>0.75517111045794949</v>
      </c>
      <c r="Q533" s="63">
        <f t="shared" si="53"/>
        <v>0.28510322996639376</v>
      </c>
    </row>
    <row r="534" spans="2:17" x14ac:dyDescent="0.15">
      <c r="B534" s="182">
        <v>45671</v>
      </c>
      <c r="C534" s="187">
        <v>-2224800</v>
      </c>
      <c r="D534" s="42">
        <v>9261000</v>
      </c>
      <c r="E534" s="188">
        <v>7208800</v>
      </c>
      <c r="F534" s="52">
        <v>414460.50088138256</v>
      </c>
      <c r="G534" s="52">
        <v>14245000</v>
      </c>
      <c r="I534" s="199" cm="1">
        <f t="array" ref="I534:K534">TRANSPOSE(F534*MMULT($C$5:$E$7,TRANSPOSE(C534:E534)/MMULT(MMULT(C534:E534,$C$5:$E$7),TRANSPOSE(C534:E534))))</f>
        <v>7.4294941450690393E-3</v>
      </c>
      <c r="J534" s="180">
        <v>3.4020234750193008E-2</v>
      </c>
      <c r="K534" s="200">
        <v>1.6081490044639157E-2</v>
      </c>
      <c r="L534" s="208">
        <f t="shared" si="48"/>
        <v>-16529.1385739496</v>
      </c>
      <c r="M534" s="89">
        <f t="shared" si="49"/>
        <v>315061.39402153745</v>
      </c>
      <c r="N534" s="209">
        <f t="shared" si="50"/>
        <v>115928.24543379476</v>
      </c>
      <c r="O534" s="214">
        <f t="shared" si="51"/>
        <v>-3.9881094914470977E-2</v>
      </c>
      <c r="P534" s="12">
        <f t="shared" si="52"/>
        <v>0.76017230436081329</v>
      </c>
      <c r="Q534" s="63">
        <f t="shared" si="53"/>
        <v>0.27970879055365783</v>
      </c>
    </row>
    <row r="535" spans="2:17" x14ac:dyDescent="0.15">
      <c r="B535" s="182">
        <v>45672</v>
      </c>
      <c r="C535" s="187">
        <v>-2209800</v>
      </c>
      <c r="D535" s="42">
        <v>9380000</v>
      </c>
      <c r="E535" s="188">
        <v>7246400</v>
      </c>
      <c r="F535" s="52">
        <v>419226.71316966088</v>
      </c>
      <c r="G535" s="52">
        <v>14416600</v>
      </c>
      <c r="I535" s="199" cm="1">
        <f t="array" ref="I535:K535">TRANSPOSE(F535*MMULT($C$5:$E$7,TRANSPOSE(C535:E535)/MMULT(MMULT(C535:E535,$C$5:$E$7),TRANSPOSE(C535:E535))))</f>
        <v>7.4671617055771366E-3</v>
      </c>
      <c r="J535" s="180">
        <v>3.4053944786772636E-2</v>
      </c>
      <c r="K535" s="200">
        <v>1.604957565228499E-2</v>
      </c>
      <c r="L535" s="208">
        <f t="shared" si="48"/>
        <v>-16500.933936984355</v>
      </c>
      <c r="M535" s="89">
        <f t="shared" si="49"/>
        <v>319426.00209992734</v>
      </c>
      <c r="N535" s="209">
        <f t="shared" si="50"/>
        <v>116301.64500671795</v>
      </c>
      <c r="O535" s="214">
        <f t="shared" si="51"/>
        <v>-3.9360406716989031E-2</v>
      </c>
      <c r="P535" s="12">
        <f t="shared" si="52"/>
        <v>0.76194095477559842</v>
      </c>
      <c r="Q535" s="63">
        <f t="shared" si="53"/>
        <v>0.27741945194139078</v>
      </c>
    </row>
    <row r="536" spans="2:17" x14ac:dyDescent="0.15">
      <c r="B536" s="182">
        <v>45673</v>
      </c>
      <c r="C536" s="187">
        <v>-2217000</v>
      </c>
      <c r="D536" s="42">
        <v>9464000</v>
      </c>
      <c r="E536" s="188">
        <v>7247200</v>
      </c>
      <c r="F536" s="52">
        <v>422048.05845593056</v>
      </c>
      <c r="G536" s="52">
        <v>14494200</v>
      </c>
      <c r="I536" s="199" cm="1">
        <f t="array" ref="I536:K536">TRANSPOSE(F536*MMULT($C$5:$E$7,TRANSPOSE(C536:E536)/MMULT(MMULT(C536:E536,$C$5:$E$7),TRANSPOSE(C536:E536))))</f>
        <v>7.4526637611395559E-3</v>
      </c>
      <c r="J536" s="180">
        <v>3.4094484812564288E-2</v>
      </c>
      <c r="K536" s="200">
        <v>1.5992439804099316E-2</v>
      </c>
      <c r="L536" s="208">
        <f t="shared" si="48"/>
        <v>-16522.555558446395</v>
      </c>
      <c r="M536" s="89">
        <f t="shared" si="49"/>
        <v>322670.2042661084</v>
      </c>
      <c r="N536" s="209">
        <f t="shared" si="50"/>
        <v>115900.40974826856</v>
      </c>
      <c r="O536" s="214">
        <f t="shared" si="51"/>
        <v>-3.91485169222065E-2</v>
      </c>
      <c r="P536" s="12">
        <f t="shared" si="52"/>
        <v>0.76453426997532559</v>
      </c>
      <c r="Q536" s="63">
        <f t="shared" si="53"/>
        <v>0.27461424694688097</v>
      </c>
    </row>
    <row r="537" spans="2:17" x14ac:dyDescent="0.15">
      <c r="B537" s="182">
        <v>45674</v>
      </c>
      <c r="C537" s="187">
        <v>-2226000</v>
      </c>
      <c r="D537" s="42">
        <v>9509500</v>
      </c>
      <c r="E537" s="188">
        <v>7145599.9999999991</v>
      </c>
      <c r="F537" s="52">
        <v>421916.62521264836</v>
      </c>
      <c r="G537" s="52">
        <v>14429100</v>
      </c>
      <c r="I537" s="199" cm="1">
        <f t="array" ref="I537:K537">TRANSPOSE(F537*MMULT($C$5:$E$7,TRANSPOSE(C537:E537)/MMULT(MMULT(C537:E537,$C$5:$E$7),TRANSPOSE(C537:E537))))</f>
        <v>7.3832293651788644E-3</v>
      </c>
      <c r="J537" s="180">
        <v>3.4181130588863566E-2</v>
      </c>
      <c r="K537" s="200">
        <v>1.5856783537385035E-2</v>
      </c>
      <c r="L537" s="208">
        <f t="shared" si="48"/>
        <v>-16435.068566888152</v>
      </c>
      <c r="M537" s="89">
        <f t="shared" si="49"/>
        <v>325045.46133479808</v>
      </c>
      <c r="N537" s="209">
        <f t="shared" si="50"/>
        <v>113306.23244473849</v>
      </c>
      <c r="O537" s="214">
        <f t="shared" si="51"/>
        <v>-3.8953356148515798E-2</v>
      </c>
      <c r="P537" s="12">
        <f t="shared" si="52"/>
        <v>0.77040211717415341</v>
      </c>
      <c r="Q537" s="63">
        <f t="shared" si="53"/>
        <v>0.26855123897436256</v>
      </c>
    </row>
    <row r="538" spans="2:17" x14ac:dyDescent="0.15">
      <c r="B538" s="182">
        <v>45678</v>
      </c>
      <c r="C538" s="187">
        <v>-2242200</v>
      </c>
      <c r="D538" s="42">
        <v>9509500</v>
      </c>
      <c r="E538" s="188">
        <v>7148800</v>
      </c>
      <c r="F538" s="52">
        <v>421847.93629609415</v>
      </c>
      <c r="G538" s="52">
        <v>14416100</v>
      </c>
      <c r="I538" s="199" cm="1">
        <f t="array" ref="I538:K538">TRANSPOSE(F538*MMULT($C$5:$E$7,TRANSPOSE(C538:E538)/MMULT(MMULT(C538:E538,$C$5:$E$7),TRANSPOSE(C538:E538))))</f>
        <v>7.3602263055790092E-3</v>
      </c>
      <c r="J538" s="180">
        <v>3.4179774847095508E-2</v>
      </c>
      <c r="K538" s="200">
        <v>1.5851396991104619E-2</v>
      </c>
      <c r="L538" s="208">
        <f t="shared" si="48"/>
        <v>-16503.099422369254</v>
      </c>
      <c r="M538" s="89">
        <f t="shared" si="49"/>
        <v>325032.56890845473</v>
      </c>
      <c r="N538" s="209">
        <f t="shared" si="50"/>
        <v>113318.4668100087</v>
      </c>
      <c r="O538" s="214">
        <f t="shared" si="51"/>
        <v>-3.9120967539321476E-2</v>
      </c>
      <c r="P538" s="12">
        <f t="shared" si="52"/>
        <v>0.77049699890036938</v>
      </c>
      <c r="Q538" s="63">
        <f t="shared" si="53"/>
        <v>0.26862396863895222</v>
      </c>
    </row>
    <row r="539" spans="2:17" x14ac:dyDescent="0.15">
      <c r="B539" s="182">
        <v>45679</v>
      </c>
      <c r="C539" s="187">
        <v>-2225400</v>
      </c>
      <c r="D539" s="42">
        <v>9649500</v>
      </c>
      <c r="E539" s="188">
        <v>7178400</v>
      </c>
      <c r="F539" s="52">
        <v>427228.69649659866</v>
      </c>
      <c r="G539" s="52">
        <v>14602500</v>
      </c>
      <c r="I539" s="199" cm="1">
        <f t="array" ref="I539:K539">TRANSPOSE(F539*MMULT($C$5:$E$7,TRANSPOSE(C539:E539)/MMULT(MMULT(C539:E539,$C$5:$E$7),TRANSPOSE(C539:E539))))</f>
        <v>7.3954514932684789E-3</v>
      </c>
      <c r="J539" s="180">
        <v>3.4224843305220694E-2</v>
      </c>
      <c r="K539" s="200">
        <v>1.5802115899920779E-2</v>
      </c>
      <c r="L539" s="208">
        <f t="shared" si="48"/>
        <v>-16457.837753119675</v>
      </c>
      <c r="M539" s="89">
        <f t="shared" si="49"/>
        <v>330252.62547372706</v>
      </c>
      <c r="N539" s="209">
        <f t="shared" si="50"/>
        <v>113433.90877599132</v>
      </c>
      <c r="O539" s="214">
        <f t="shared" si="51"/>
        <v>-3.8522313430906674E-2</v>
      </c>
      <c r="P539" s="12">
        <f t="shared" si="52"/>
        <v>0.77301133604061711</v>
      </c>
      <c r="Q539" s="63">
        <f t="shared" si="53"/>
        <v>0.26551097739028967</v>
      </c>
    </row>
    <row r="540" spans="2:17" x14ac:dyDescent="0.15">
      <c r="B540" s="182">
        <v>45680</v>
      </c>
      <c r="C540" s="187">
        <v>-2241000</v>
      </c>
      <c r="D540" s="42">
        <v>9702000</v>
      </c>
      <c r="E540" s="188">
        <v>7220800</v>
      </c>
      <c r="F540" s="52">
        <v>429580.15003046149</v>
      </c>
      <c r="G540" s="52">
        <v>14681800</v>
      </c>
      <c r="I540" s="199" cm="1">
        <f t="array" ref="I540:K540">TRANSPOSE(F540*MMULT($C$5:$E$7,TRANSPOSE(C540:E540)/MMULT(MMULT(C540:E540,$C$5:$E$7),TRANSPOSE(C540:E540))))</f>
        <v>7.3919705782307743E-3</v>
      </c>
      <c r="J540" s="180">
        <v>3.4222922579173615E-2</v>
      </c>
      <c r="K540" s="200">
        <v>1.5803617498495223E-2</v>
      </c>
      <c r="L540" s="208">
        <f t="shared" si="48"/>
        <v>-16565.406065815165</v>
      </c>
      <c r="M540" s="89">
        <f t="shared" si="49"/>
        <v>332030.79486314242</v>
      </c>
      <c r="N540" s="209">
        <f t="shared" si="50"/>
        <v>114114.76123313431</v>
      </c>
      <c r="O540" s="214">
        <f t="shared" si="51"/>
        <v>-3.8561851763030751E-2</v>
      </c>
      <c r="P540" s="12">
        <f t="shared" si="52"/>
        <v>0.77291931398505764</v>
      </c>
      <c r="Q540" s="63">
        <f t="shared" si="53"/>
        <v>0.26564253777797331</v>
      </c>
    </row>
    <row r="541" spans="2:17" x14ac:dyDescent="0.15">
      <c r="B541" s="182">
        <v>45681</v>
      </c>
      <c r="C541" s="187">
        <v>-2240400</v>
      </c>
      <c r="D541" s="42">
        <v>9663500</v>
      </c>
      <c r="E541" s="188">
        <v>7220800</v>
      </c>
      <c r="F541" s="52">
        <v>428267.33924642159</v>
      </c>
      <c r="G541" s="52">
        <v>14643900</v>
      </c>
      <c r="I541" s="199" cm="1">
        <f t="array" ref="I541:K541">TRANSPOSE(F541*MMULT($C$5:$E$7,TRANSPOSE(C541:E541)/MMULT(MMULT(C541:E541,$C$5:$E$7),TRANSPOSE(C541:E541))))</f>
        <v>7.3945253406504608E-3</v>
      </c>
      <c r="J541" s="180">
        <v>3.4205452328921561E-2</v>
      </c>
      <c r="K541" s="200">
        <v>1.5827836976385075E-2</v>
      </c>
      <c r="L541" s="208">
        <f t="shared" si="48"/>
        <v>-16566.694573193294</v>
      </c>
      <c r="M541" s="89">
        <f t="shared" si="49"/>
        <v>330544.3885805335</v>
      </c>
      <c r="N541" s="209">
        <f t="shared" si="50"/>
        <v>114289.64523908135</v>
      </c>
      <c r="O541" s="214">
        <f t="shared" si="51"/>
        <v>-3.8683067922816665E-2</v>
      </c>
      <c r="P541" s="12">
        <f t="shared" si="52"/>
        <v>0.77181787703484184</v>
      </c>
      <c r="Q541" s="63">
        <f t="shared" si="53"/>
        <v>0.26686519088797478</v>
      </c>
    </row>
    <row r="542" spans="2:17" x14ac:dyDescent="0.15">
      <c r="B542" s="182">
        <v>45684</v>
      </c>
      <c r="C542" s="187">
        <v>-2326800</v>
      </c>
      <c r="D542" s="42">
        <v>9789500</v>
      </c>
      <c r="E542" s="188">
        <v>7377600</v>
      </c>
      <c r="F542" s="52">
        <v>434422.6418173635</v>
      </c>
      <c r="G542" s="52">
        <v>14840300</v>
      </c>
      <c r="I542" s="199" cm="1">
        <f t="array" ref="I542:K542">TRANSPOSE(F542*MMULT($C$5:$E$7,TRANSPOSE(C542:E542)/MMULT(MMULT(C542:E542,$C$5:$E$7),TRANSPOSE(C542:E542))))</f>
        <v>7.3421616262059558E-3</v>
      </c>
      <c r="J542" s="180">
        <v>3.4169232066718243E-2</v>
      </c>
      <c r="K542" s="200">
        <v>1.5859722155183435E-2</v>
      </c>
      <c r="L542" s="208">
        <f t="shared" si="48"/>
        <v>-17083.74167185602</v>
      </c>
      <c r="M542" s="89">
        <f t="shared" si="49"/>
        <v>334499.69731713826</v>
      </c>
      <c r="N542" s="209">
        <f t="shared" si="50"/>
        <v>117006.68617208132</v>
      </c>
      <c r="O542" s="214">
        <f t="shared" si="51"/>
        <v>-3.9325164085343027E-2</v>
      </c>
      <c r="P542" s="12">
        <f t="shared" si="52"/>
        <v>0.76998679423750194</v>
      </c>
      <c r="Q542" s="63">
        <f t="shared" si="53"/>
        <v>0.26933836984784126</v>
      </c>
    </row>
    <row r="543" spans="2:17" x14ac:dyDescent="0.15">
      <c r="B543" s="182">
        <v>45685</v>
      </c>
      <c r="C543" s="187">
        <v>-2345400</v>
      </c>
      <c r="D543" s="42">
        <v>9789500</v>
      </c>
      <c r="E543" s="188">
        <v>7395200</v>
      </c>
      <c r="F543" s="52">
        <v>434565.44726628851</v>
      </c>
      <c r="G543" s="52">
        <v>14839300</v>
      </c>
      <c r="I543" s="199" cm="1">
        <f t="array" ref="I543:K543">TRANSPOSE(F543*MMULT($C$5:$E$7,TRANSPOSE(C543:E543)/MMULT(MMULT(C543:E543,$C$5:$E$7),TRANSPOSE(C543:E543))))</f>
        <v>7.323704973093868E-3</v>
      </c>
      <c r="J543" s="180">
        <v>3.4159095113233888E-2</v>
      </c>
      <c r="K543" s="200">
        <v>1.5867319788400544E-2</v>
      </c>
      <c r="L543" s="208">
        <f t="shared" si="48"/>
        <v>-17177.017643894356</v>
      </c>
      <c r="M543" s="89">
        <f t="shared" si="49"/>
        <v>334400.46161100315</v>
      </c>
      <c r="N543" s="209">
        <f t="shared" si="50"/>
        <v>117342.00329917971</v>
      </c>
      <c r="O543" s="214">
        <f t="shared" si="51"/>
        <v>-3.9526883124163345E-2</v>
      </c>
      <c r="P543" s="12">
        <f t="shared" si="52"/>
        <v>0.76950540756198849</v>
      </c>
      <c r="Q543" s="63">
        <f t="shared" si="53"/>
        <v>0.27002147556217487</v>
      </c>
    </row>
    <row r="544" spans="2:17" x14ac:dyDescent="0.15">
      <c r="B544" s="182">
        <v>45686</v>
      </c>
      <c r="C544" s="187">
        <v>-2348400</v>
      </c>
      <c r="D544" s="42">
        <v>9817500</v>
      </c>
      <c r="E544" s="188">
        <v>7475200</v>
      </c>
      <c r="F544" s="52">
        <v>436771.12422608043</v>
      </c>
      <c r="G544" s="52">
        <v>14944300</v>
      </c>
      <c r="I544" s="199" cm="1">
        <f t="array" ref="I544:K544">TRANSPOSE(F544*MMULT($C$5:$E$7,TRANSPOSE(C544:E544)/MMULT(MMULT(C544:E544,$C$5:$E$7),TRANSPOSE(C544:E544))))</f>
        <v>7.3594574768295158E-3</v>
      </c>
      <c r="J544" s="180">
        <v>3.4122816744849412E-2</v>
      </c>
      <c r="K544" s="200">
        <v>1.5926439529659109E-2</v>
      </c>
      <c r="L544" s="208">
        <f t="shared" si="48"/>
        <v>-17282.949938586436</v>
      </c>
      <c r="M544" s="89">
        <f t="shared" si="49"/>
        <v>335000.75339255913</v>
      </c>
      <c r="N544" s="209">
        <f t="shared" si="50"/>
        <v>119053.32077210776</v>
      </c>
      <c r="O544" s="214">
        <f t="shared" si="51"/>
        <v>-3.9569808945612614E-2</v>
      </c>
      <c r="P544" s="12">
        <f t="shared" si="52"/>
        <v>0.7669938208166821</v>
      </c>
      <c r="Q544" s="63">
        <f t="shared" si="53"/>
        <v>0.27257598812893058</v>
      </c>
    </row>
    <row r="545" spans="2:17" x14ac:dyDescent="0.15">
      <c r="B545" s="182">
        <v>45687</v>
      </c>
      <c r="C545" s="187">
        <v>-2360400</v>
      </c>
      <c r="D545" s="42">
        <v>9807000</v>
      </c>
      <c r="E545" s="188">
        <v>7504000</v>
      </c>
      <c r="F545" s="52">
        <v>436783.73983718536</v>
      </c>
      <c r="G545" s="52">
        <v>14950600</v>
      </c>
      <c r="I545" s="199" cm="1">
        <f t="array" ref="I545:K545">TRANSPOSE(F545*MMULT($C$5:$E$7,TRANSPOSE(C545:E545)/MMULT(MMULT(C545:E545,$C$5:$E$7),TRANSPOSE(C545:E545))))</f>
        <v>7.3569366409236238E-3</v>
      </c>
      <c r="J545" s="180">
        <v>3.4100694352820433E-2</v>
      </c>
      <c r="K545" s="200">
        <v>1.5954630006171575E-2</v>
      </c>
      <c r="L545" s="208">
        <f t="shared" si="48"/>
        <v>-17365.313247236121</v>
      </c>
      <c r="M545" s="89">
        <f t="shared" si="49"/>
        <v>334425.50951811002</v>
      </c>
      <c r="N545" s="209">
        <f t="shared" si="50"/>
        <v>119723.54356631149</v>
      </c>
      <c r="O545" s="214">
        <f t="shared" si="51"/>
        <v>-3.9757233759913274E-2</v>
      </c>
      <c r="P545" s="12">
        <f t="shared" si="52"/>
        <v>0.76565466846996133</v>
      </c>
      <c r="Q545" s="63">
        <f t="shared" si="53"/>
        <v>0.27410256528995197</v>
      </c>
    </row>
    <row r="546" spans="2:17" x14ac:dyDescent="0.15">
      <c r="B546" s="182">
        <v>45688</v>
      </c>
      <c r="C546" s="187">
        <v>-2324400</v>
      </c>
      <c r="D546" s="42">
        <v>9758000</v>
      </c>
      <c r="E546" s="188">
        <v>7646400</v>
      </c>
      <c r="F546" s="52">
        <v>437667.86625502544</v>
      </c>
      <c r="G546" s="52">
        <v>15080000</v>
      </c>
      <c r="I546" s="199" cm="1">
        <f t="array" ref="I546:K546">TRANSPOSE(F546*MMULT($C$5:$E$7,TRANSPOSE(C546:E546)/MMULT(MMULT(C546:E546,$C$5:$E$7),TRANSPOSE(C546:E546))))</f>
        <v>7.4842221881833877E-3</v>
      </c>
      <c r="J546" s="180">
        <v>3.3987687484696237E-2</v>
      </c>
      <c r="K546" s="200">
        <v>1.61399270027167E-2</v>
      </c>
      <c r="L546" s="208">
        <f t="shared" si="48"/>
        <v>-17396.326054213467</v>
      </c>
      <c r="M546" s="89">
        <f t="shared" si="49"/>
        <v>331651.8544756659</v>
      </c>
      <c r="N546" s="209">
        <f t="shared" si="50"/>
        <v>123412.33783357298</v>
      </c>
      <c r="O546" s="214">
        <f t="shared" si="51"/>
        <v>-3.9747779984552881E-2</v>
      </c>
      <c r="P546" s="12">
        <f t="shared" si="52"/>
        <v>0.75777062938958173</v>
      </c>
      <c r="Q546" s="63">
        <f t="shared" si="53"/>
        <v>0.28197715059497108</v>
      </c>
    </row>
    <row r="547" spans="2:17" x14ac:dyDescent="0.15">
      <c r="B547" s="182">
        <v>45691</v>
      </c>
      <c r="C547" s="187">
        <v>-2335800</v>
      </c>
      <c r="D547" s="42">
        <v>9719500</v>
      </c>
      <c r="E547" s="188">
        <v>7687200</v>
      </c>
      <c r="F547" s="52">
        <v>436934.50324493158</v>
      </c>
      <c r="G547" s="52">
        <v>15070900</v>
      </c>
      <c r="I547" s="199" cm="1">
        <f t="array" ref="I547:K547">TRANSPOSE(F547*MMULT($C$5:$E$7,TRANSPOSE(C547:E547)/MMULT(MMULT(C547:E547,$C$5:$E$7),TRANSPOSE(C547:E547))))</f>
        <v>7.4897770391697755E-3</v>
      </c>
      <c r="J547" s="180">
        <v>3.3944002411015299E-2</v>
      </c>
      <c r="K547" s="200">
        <v>1.6197105970855597E-2</v>
      </c>
      <c r="L547" s="208">
        <f t="shared" si="48"/>
        <v>-17494.621208092762</v>
      </c>
      <c r="M547" s="89">
        <f t="shared" si="49"/>
        <v>329918.73143386323</v>
      </c>
      <c r="N547" s="209">
        <f t="shared" si="50"/>
        <v>124510.39301916114</v>
      </c>
      <c r="O547" s="214">
        <f t="shared" si="51"/>
        <v>-4.0039459182480343E-2</v>
      </c>
      <c r="P547" s="12">
        <f t="shared" si="52"/>
        <v>0.75507594155117863</v>
      </c>
      <c r="Q547" s="63">
        <f t="shared" si="53"/>
        <v>0.28496351763130179</v>
      </c>
    </row>
    <row r="548" spans="2:17" x14ac:dyDescent="0.15">
      <c r="B548" s="182">
        <v>45692</v>
      </c>
      <c r="C548" s="187">
        <v>-2323800</v>
      </c>
      <c r="D548" s="42">
        <v>9751000</v>
      </c>
      <c r="E548" s="188">
        <v>7647200</v>
      </c>
      <c r="F548" s="52">
        <v>437447.3711732396</v>
      </c>
      <c r="G548" s="52">
        <v>15074400</v>
      </c>
      <c r="I548" s="199" cm="1">
        <f t="array" ref="I548:K548">TRANSPOSE(F548*MMULT($C$5:$E$7,TRANSPOSE(C548:E548)/MMULT(MMULT(C548:E548,$C$5:$E$7),TRANSPOSE(C548:E548))))</f>
        <v>7.4858228939733359E-3</v>
      </c>
      <c r="J548" s="180">
        <v>3.3983801201961511E-2</v>
      </c>
      <c r="K548" s="200">
        <v>1.6145370971588056E-2</v>
      </c>
      <c r="L548" s="208">
        <f t="shared" si="48"/>
        <v>-17395.555241015238</v>
      </c>
      <c r="M548" s="89">
        <f t="shared" si="49"/>
        <v>331376.0455203267</v>
      </c>
      <c r="N548" s="209">
        <f t="shared" si="50"/>
        <v>123466.88089392817</v>
      </c>
      <c r="O548" s="214">
        <f t="shared" si="51"/>
        <v>-3.9766052758209817E-2</v>
      </c>
      <c r="P548" s="12">
        <f t="shared" si="52"/>
        <v>0.75752208690058365</v>
      </c>
      <c r="Q548" s="63">
        <f t="shared" si="53"/>
        <v>0.28224396585762618</v>
      </c>
    </row>
    <row r="549" spans="2:17" x14ac:dyDescent="0.15">
      <c r="B549" s="182">
        <v>45693</v>
      </c>
      <c r="C549" s="187">
        <v>-2317800</v>
      </c>
      <c r="D549" s="42">
        <v>9817500</v>
      </c>
      <c r="E549" s="188">
        <v>7886400</v>
      </c>
      <c r="F549" s="52">
        <v>443632.96836604277</v>
      </c>
      <c r="G549" s="52">
        <v>15386100</v>
      </c>
      <c r="I549" s="199" cm="1">
        <f t="array" ref="I549:K549">TRANSPOSE(F549*MMULT($C$5:$E$7,TRANSPOSE(C549:E549)/MMULT(MMULT(C549:E549,$C$5:$E$7),TRANSPOSE(C549:E549))))</f>
        <v>7.6100077110291577E-3</v>
      </c>
      <c r="J549" s="180">
        <v>3.3865903647476193E-2</v>
      </c>
      <c r="K549" s="200">
        <v>1.6331017343726991E-2</v>
      </c>
      <c r="L549" s="208">
        <f t="shared" si="48"/>
        <v>-17638.475872623381</v>
      </c>
      <c r="M549" s="89">
        <f t="shared" si="49"/>
        <v>332478.5090590975</v>
      </c>
      <c r="N549" s="209">
        <f t="shared" si="50"/>
        <v>128792.93517956854</v>
      </c>
      <c r="O549" s="214">
        <f t="shared" si="51"/>
        <v>-3.9759163836691744E-2</v>
      </c>
      <c r="P549" s="12">
        <f t="shared" si="52"/>
        <v>0.74944499793074115</v>
      </c>
      <c r="Q549" s="63">
        <f t="shared" si="53"/>
        <v>0.29031416590595027</v>
      </c>
    </row>
    <row r="550" spans="2:17" x14ac:dyDescent="0.15">
      <c r="B550" s="182">
        <v>45694</v>
      </c>
      <c r="C550" s="187">
        <v>-2325000</v>
      </c>
      <c r="D550" s="42">
        <v>9880500</v>
      </c>
      <c r="E550" s="188">
        <v>7816799.9999999991</v>
      </c>
      <c r="F550" s="52">
        <v>444581.34744797699</v>
      </c>
      <c r="G550" s="52">
        <v>15372300</v>
      </c>
      <c r="I550" s="199" cm="1">
        <f t="array" ref="I550:K550">TRANSPOSE(F550*MMULT($C$5:$E$7,TRANSPOSE(C550:E550)/MMULT(MMULT(C550:E550,$C$5:$E$7),TRANSPOSE(C550:E550))))</f>
        <v>7.5622910690556671E-3</v>
      </c>
      <c r="J550" s="180">
        <v>3.3940267174009088E-2</v>
      </c>
      <c r="K550" s="200">
        <v>1.6223629153967682E-2</v>
      </c>
      <c r="L550" s="208">
        <f t="shared" si="48"/>
        <v>-17582.326735554427</v>
      </c>
      <c r="M550" s="89">
        <f t="shared" si="49"/>
        <v>335346.80981279677</v>
      </c>
      <c r="N550" s="209">
        <f t="shared" si="50"/>
        <v>126816.86437073456</v>
      </c>
      <c r="O550" s="214">
        <f t="shared" si="51"/>
        <v>-3.9548053098678045E-2</v>
      </c>
      <c r="P550" s="12">
        <f t="shared" si="52"/>
        <v>0.7542979743477376</v>
      </c>
      <c r="Q550" s="63">
        <f t="shared" si="53"/>
        <v>0.28525007875094022</v>
      </c>
    </row>
    <row r="551" spans="2:17" x14ac:dyDescent="0.15">
      <c r="B551" s="182">
        <v>45695</v>
      </c>
      <c r="C551" s="187">
        <v>-2325000</v>
      </c>
      <c r="D551" s="42">
        <v>9915500</v>
      </c>
      <c r="E551" s="188">
        <v>7746400</v>
      </c>
      <c r="F551" s="52">
        <v>444631.24087150232</v>
      </c>
      <c r="G551" s="52">
        <v>15336900</v>
      </c>
      <c r="I551" s="199" cm="1">
        <f t="array" ref="I551:K551">TRANSPOSE(F551*MMULT($C$5:$E$7,TRANSPOSE(C551:E551)/MMULT(MMULT(C551:E551,$C$5:$E$7),TRANSPOSE(C551:E551))))</f>
        <v>7.5258790139968975E-3</v>
      </c>
      <c r="J551" s="180">
        <v>3.4000395213403437E-2</v>
      </c>
      <c r="K551" s="200">
        <v>1.6136268568695558E-2</v>
      </c>
      <c r="L551" s="208">
        <f t="shared" si="48"/>
        <v>-17497.668707542787</v>
      </c>
      <c r="M551" s="89">
        <f t="shared" si="49"/>
        <v>337130.91873850179</v>
      </c>
      <c r="N551" s="209">
        <f t="shared" si="50"/>
        <v>124997.99084054327</v>
      </c>
      <c r="O551" s="214">
        <f t="shared" si="51"/>
        <v>-3.9353214752176138E-2</v>
      </c>
      <c r="P551" s="12">
        <f t="shared" si="52"/>
        <v>0.75822589091514614</v>
      </c>
      <c r="Q551" s="63">
        <f t="shared" si="53"/>
        <v>0.28112732383702987</v>
      </c>
    </row>
    <row r="552" spans="2:17" x14ac:dyDescent="0.15">
      <c r="B552" s="182">
        <v>45698</v>
      </c>
      <c r="C552" s="187">
        <v>-2320800</v>
      </c>
      <c r="D552" s="42">
        <v>9940000</v>
      </c>
      <c r="E552" s="188">
        <v>7755200</v>
      </c>
      <c r="F552" s="52">
        <v>445637.92879796616</v>
      </c>
      <c r="G552" s="52">
        <v>15374400</v>
      </c>
      <c r="I552" s="199" cm="1">
        <f t="array" ref="I552:K552">TRANSPOSE(F552*MMULT($C$5:$E$7,TRANSPOSE(C552:E552)/MMULT(MMULT(C552:E552,$C$5:$E$7),TRANSPOSE(C552:E552))))</f>
        <v>7.5350844418405703E-3</v>
      </c>
      <c r="J552" s="180">
        <v>3.4006267230581713E-2</v>
      </c>
      <c r="K552" s="200">
        <v>1.6131506150532229E-2</v>
      </c>
      <c r="L552" s="208">
        <f t="shared" si="48"/>
        <v>-17487.423972623594</v>
      </c>
      <c r="M552" s="89">
        <f t="shared" si="49"/>
        <v>338022.29627198225</v>
      </c>
      <c r="N552" s="209">
        <f t="shared" si="50"/>
        <v>125103.05649860755</v>
      </c>
      <c r="O552" s="214">
        <f t="shared" si="51"/>
        <v>-3.924132763966702E-2</v>
      </c>
      <c r="P552" s="12">
        <f t="shared" si="52"/>
        <v>0.75851330066033851</v>
      </c>
      <c r="Q552" s="63">
        <f t="shared" si="53"/>
        <v>0.28072802697932858</v>
      </c>
    </row>
    <row r="553" spans="2:17" x14ac:dyDescent="0.15">
      <c r="B553" s="182">
        <v>45699</v>
      </c>
      <c r="C553" s="187">
        <v>-2346000</v>
      </c>
      <c r="D553" s="42">
        <v>9919000</v>
      </c>
      <c r="E553" s="188">
        <v>7843200.0000000009</v>
      </c>
      <c r="F553" s="52">
        <v>446157.67714542447</v>
      </c>
      <c r="G553" s="52">
        <v>15416200</v>
      </c>
      <c r="I553" s="199" cm="1">
        <f t="array" ref="I553:K553">TRANSPOSE(F553*MMULT($C$5:$E$7,TRANSPOSE(C553:E553)/MMULT(MMULT(C553:E553,$C$5:$E$7),TRANSPOSE(C553:E553))))</f>
        <v>7.5431589526058374E-3</v>
      </c>
      <c r="J553" s="180">
        <v>3.3943359201246789E-2</v>
      </c>
      <c r="K553" s="200">
        <v>1.6214013174606138E-2</v>
      </c>
      <c r="L553" s="208">
        <f t="shared" si="48"/>
        <v>-17696.250902813295</v>
      </c>
      <c r="M553" s="89">
        <f t="shared" si="49"/>
        <v>336684.17991716688</v>
      </c>
      <c r="N553" s="209">
        <f t="shared" si="50"/>
        <v>127169.74813107088</v>
      </c>
      <c r="O553" s="214">
        <f t="shared" si="51"/>
        <v>-3.9663670063992261E-2</v>
      </c>
      <c r="P553" s="12">
        <f t="shared" si="52"/>
        <v>0.75463047519728133</v>
      </c>
      <c r="Q553" s="63">
        <f t="shared" si="53"/>
        <v>0.28503319486671097</v>
      </c>
    </row>
    <row r="554" spans="2:17" x14ac:dyDescent="0.15">
      <c r="B554" s="182">
        <v>45700</v>
      </c>
      <c r="C554" s="187">
        <v>-2363400</v>
      </c>
      <c r="D554" s="42">
        <v>9919000</v>
      </c>
      <c r="E554" s="188">
        <v>7824000</v>
      </c>
      <c r="F554" s="52">
        <v>445715.6700298576</v>
      </c>
      <c r="G554" s="52">
        <v>15379600</v>
      </c>
      <c r="I554" s="199" cm="1">
        <f t="array" ref="I554:K554">TRANSPOSE(F554*MMULT($C$5:$E$7,TRANSPOSE(C554:E554)/MMULT(MMULT(C554:E554,$C$5:$E$7),TRANSPOSE(C554:E554))))</f>
        <v>7.508704323632852E-3</v>
      </c>
      <c r="J554" s="180">
        <v>3.3956027998087238E-2</v>
      </c>
      <c r="K554" s="200">
        <v>1.6187615045412093E-2</v>
      </c>
      <c r="L554" s="208">
        <f t="shared" si="48"/>
        <v>-17746.071798473884</v>
      </c>
      <c r="M554" s="89">
        <f t="shared" si="49"/>
        <v>336809.84171302733</v>
      </c>
      <c r="N554" s="209">
        <f t="shared" si="50"/>
        <v>126651.90011530422</v>
      </c>
      <c r="O554" s="214">
        <f t="shared" si="51"/>
        <v>-3.9814781017874265E-2</v>
      </c>
      <c r="P554" s="12">
        <f t="shared" si="52"/>
        <v>0.75566075944887712</v>
      </c>
      <c r="Q554" s="63">
        <f t="shared" si="53"/>
        <v>0.28415402156899727</v>
      </c>
    </row>
    <row r="555" spans="2:17" x14ac:dyDescent="0.15">
      <c r="B555" s="182">
        <v>45701</v>
      </c>
      <c r="C555" s="187">
        <v>-2510400</v>
      </c>
      <c r="D555" s="42">
        <v>9873500</v>
      </c>
      <c r="E555" s="188">
        <v>7822400</v>
      </c>
      <c r="F555" s="52">
        <v>443056.88982292823</v>
      </c>
      <c r="G555" s="52">
        <v>15185500</v>
      </c>
      <c r="I555" s="199" cm="1">
        <f t="array" ref="I555:K555">TRANSPOSE(F555*MMULT($C$5:$E$7,TRANSPOSE(C555:E555)/MMULT(MMULT(C555:E555,$C$5:$E$7),TRANSPOSE(C555:E555))))</f>
        <v>7.2969604507896087E-3</v>
      </c>
      <c r="J555" s="180">
        <v>3.394082212878146E-2</v>
      </c>
      <c r="K555" s="200">
        <v>1.6140886690793971E-2</v>
      </c>
      <c r="L555" s="208">
        <f t="shared" si="48"/>
        <v>-18318.289515662233</v>
      </c>
      <c r="M555" s="89">
        <f t="shared" si="49"/>
        <v>335114.70728852373</v>
      </c>
      <c r="N555" s="209">
        <f t="shared" si="50"/>
        <v>126260.47205006676</v>
      </c>
      <c r="O555" s="214">
        <f t="shared" si="51"/>
        <v>-4.1345231134952684E-2</v>
      </c>
      <c r="P555" s="12">
        <f t="shared" si="52"/>
        <v>0.75636947531152354</v>
      </c>
      <c r="Q555" s="63">
        <f t="shared" si="53"/>
        <v>0.28497575582342916</v>
      </c>
    </row>
    <row r="556" spans="2:17" x14ac:dyDescent="0.15">
      <c r="B556" s="182">
        <v>45702</v>
      </c>
      <c r="C556" s="187">
        <v>-2474400</v>
      </c>
      <c r="D556" s="42">
        <v>9796500</v>
      </c>
      <c r="E556" s="188">
        <v>7629600</v>
      </c>
      <c r="F556" s="52">
        <v>437601.53082285274</v>
      </c>
      <c r="G556" s="52">
        <v>14951700</v>
      </c>
      <c r="I556" s="199" cm="1">
        <f t="array" ref="I556:K556">TRANSPOSE(F556*MMULT($C$5:$E$7,TRANSPOSE(C556:E556)/MMULT(MMULT(C556:E556,$C$5:$E$7),TRANSPOSE(C556:E556))))</f>
        <v>7.2537331208300717E-3</v>
      </c>
      <c r="J556" s="180">
        <v>3.4021992612552392E-2</v>
      </c>
      <c r="K556" s="200">
        <v>1.6023607715760346E-2</v>
      </c>
      <c r="L556" s="208">
        <f t="shared" si="48"/>
        <v>-17948.63723418193</v>
      </c>
      <c r="M556" s="89">
        <f t="shared" si="49"/>
        <v>333296.45062886953</v>
      </c>
      <c r="N556" s="209">
        <f t="shared" si="50"/>
        <v>122253.71742816514</v>
      </c>
      <c r="O556" s="214">
        <f t="shared" si="51"/>
        <v>-4.1015937948004552E-2</v>
      </c>
      <c r="P556" s="12">
        <f t="shared" si="52"/>
        <v>0.76164370358154121</v>
      </c>
      <c r="Q556" s="63">
        <f t="shared" si="53"/>
        <v>0.2793722343664633</v>
      </c>
    </row>
    <row r="557" spans="2:17" x14ac:dyDescent="0.15">
      <c r="B557" s="182">
        <v>45706</v>
      </c>
      <c r="C557" s="187">
        <v>-2471400</v>
      </c>
      <c r="D557" s="42">
        <v>9985500</v>
      </c>
      <c r="E557" s="188">
        <v>7693600</v>
      </c>
      <c r="F557" s="52">
        <v>445081.95802609256</v>
      </c>
      <c r="G557" s="52">
        <v>15207700</v>
      </c>
      <c r="I557" s="199" cm="1">
        <f t="array" ref="I557:K557">TRANSPOSE(F557*MMULT($C$5:$E$7,TRANSPOSE(C557:E557)/MMULT(MMULT(C557:E557,$C$5:$E$7),TRANSPOSE(C557:E557))))</f>
        <v>7.2851699955733982E-3</v>
      </c>
      <c r="J557" s="180">
        <v>3.4070900763681383E-2</v>
      </c>
      <c r="K557" s="200">
        <v>1.5970618121219231E-2</v>
      </c>
      <c r="L557" s="208">
        <f t="shared" si="48"/>
        <v>-18004.569127060095</v>
      </c>
      <c r="M557" s="89">
        <f t="shared" si="49"/>
        <v>340214.97957574046</v>
      </c>
      <c r="N557" s="209">
        <f t="shared" si="50"/>
        <v>122871.54757741228</v>
      </c>
      <c r="O557" s="214">
        <f t="shared" si="51"/>
        <v>-4.0452255595596599E-2</v>
      </c>
      <c r="P557" s="12">
        <f t="shared" si="52"/>
        <v>0.7643872627067837</v>
      </c>
      <c r="Q557" s="63">
        <f t="shared" si="53"/>
        <v>0.27606499288881314</v>
      </c>
    </row>
    <row r="558" spans="2:17" x14ac:dyDescent="0.15">
      <c r="B558" s="182">
        <v>45707</v>
      </c>
      <c r="C558" s="187">
        <v>-2475000</v>
      </c>
      <c r="D558" s="42">
        <v>9740500</v>
      </c>
      <c r="E558" s="188">
        <v>7727200</v>
      </c>
      <c r="F558" s="52">
        <v>437264.51979490387</v>
      </c>
      <c r="G558" s="52">
        <v>14992700</v>
      </c>
      <c r="I558" s="199" cm="1">
        <f t="array" ref="I558:K558">TRANSPOSE(F558*MMULT($C$5:$E$7,TRANSPOSE(C558:E558)/MMULT(MMULT(C558:E558,$C$5:$E$7),TRANSPOSE(C558:E558))))</f>
        <v>7.3044907273259003E-3</v>
      </c>
      <c r="J558" s="180">
        <v>3.393441883593188E-2</v>
      </c>
      <c r="K558" s="200">
        <v>1.6151377947204799E-2</v>
      </c>
      <c r="L558" s="208">
        <f t="shared" si="48"/>
        <v>-18078.614550131602</v>
      </c>
      <c r="M558" s="89">
        <f t="shared" si="49"/>
        <v>330538.20667139447</v>
      </c>
      <c r="N558" s="209">
        <f t="shared" si="50"/>
        <v>124804.92767364092</v>
      </c>
      <c r="O558" s="214">
        <f t="shared" si="51"/>
        <v>-4.1344800988223927E-2</v>
      </c>
      <c r="P558" s="12">
        <f t="shared" si="52"/>
        <v>0.75592276918884549</v>
      </c>
      <c r="Q558" s="63">
        <f t="shared" si="53"/>
        <v>0.28542203179937825</v>
      </c>
    </row>
    <row r="559" spans="2:17" x14ac:dyDescent="0.15">
      <c r="B559" s="182">
        <v>45708</v>
      </c>
      <c r="C559" s="187">
        <v>-2470200</v>
      </c>
      <c r="D559" s="42">
        <v>9684500</v>
      </c>
      <c r="E559" s="188">
        <v>7732800</v>
      </c>
      <c r="F559" s="52">
        <v>435490.7208641544</v>
      </c>
      <c r="G559" s="52">
        <v>14947100</v>
      </c>
      <c r="I559" s="199" cm="1">
        <f t="array" ref="I559:K559">TRANSPOSE(F559*MMULT($C$5:$E$7,TRANSPOSE(C559:E559)/MMULT(MMULT(C559:E559,$C$5:$E$7),TRANSPOSE(C559:E559))))</f>
        <v>7.316164132023884E-3</v>
      </c>
      <c r="J559" s="180">
        <v>3.3903234947488502E-2</v>
      </c>
      <c r="K559" s="200">
        <v>1.6194293225497543E-2</v>
      </c>
      <c r="L559" s="208">
        <f t="shared" si="48"/>
        <v>-18072.388638925397</v>
      </c>
      <c r="M559" s="89">
        <f t="shared" si="49"/>
        <v>328335.87884895242</v>
      </c>
      <c r="N559" s="209">
        <f t="shared" si="50"/>
        <v>125227.2306541274</v>
      </c>
      <c r="O559" s="214">
        <f t="shared" si="51"/>
        <v>-4.1498906344236072E-2</v>
      </c>
      <c r="P559" s="12">
        <f t="shared" si="52"/>
        <v>0.75394460345200442</v>
      </c>
      <c r="Q559" s="63">
        <f t="shared" si="53"/>
        <v>0.28755430289223177</v>
      </c>
    </row>
    <row r="560" spans="2:17" x14ac:dyDescent="0.15">
      <c r="B560" s="182">
        <v>45709</v>
      </c>
      <c r="C560" s="187">
        <v>-2553000</v>
      </c>
      <c r="D560" s="42">
        <v>9681000</v>
      </c>
      <c r="E560" s="188">
        <v>7852000</v>
      </c>
      <c r="F560" s="52">
        <v>436703.66479579383</v>
      </c>
      <c r="G560" s="52">
        <v>14980000</v>
      </c>
      <c r="I560" s="199" cm="1">
        <f t="array" ref="I560:K560">TRANSPOSE(F560*MMULT($C$5:$E$7,TRANSPOSE(C560:E560)/MMULT(MMULT(C560:E560,$C$5:$E$7),TRANSPOSE(C560:E560))))</f>
        <v>7.2548102822678935E-3</v>
      </c>
      <c r="J560" s="180">
        <v>3.3828670347704579E-2</v>
      </c>
      <c r="K560" s="200">
        <v>1.6267172415982644E-2</v>
      </c>
      <c r="L560" s="208">
        <f t="shared" si="48"/>
        <v>-18521.530650629931</v>
      </c>
      <c r="M560" s="89">
        <f t="shared" si="49"/>
        <v>327495.35763612803</v>
      </c>
      <c r="N560" s="209">
        <f t="shared" si="50"/>
        <v>127729.83781029572</v>
      </c>
      <c r="O560" s="214">
        <f t="shared" si="51"/>
        <v>-4.2412125529770285E-2</v>
      </c>
      <c r="P560" s="12">
        <f t="shared" si="52"/>
        <v>0.74992582851180678</v>
      </c>
      <c r="Q560" s="63">
        <f t="shared" si="53"/>
        <v>0.29248629701796347</v>
      </c>
    </row>
    <row r="561" spans="2:17" x14ac:dyDescent="0.15">
      <c r="B561" s="182">
        <v>45712</v>
      </c>
      <c r="C561" s="187">
        <v>-2633400</v>
      </c>
      <c r="D561" s="42">
        <v>9698500</v>
      </c>
      <c r="E561" s="188">
        <v>7872800</v>
      </c>
      <c r="F561" s="52">
        <v>437054.74036526139</v>
      </c>
      <c r="G561" s="52">
        <v>14937900</v>
      </c>
      <c r="I561" s="199" cm="1">
        <f t="array" ref="I561:K561">TRANSPOSE(F561*MMULT($C$5:$E$7,TRANSPOSE(C561:E561)/MMULT(MMULT(C561:E561,$C$5:$E$7),TRANSPOSE(C561:E561))))</f>
        <v>7.146262524080454E-3</v>
      </c>
      <c r="J561" s="180">
        <v>3.3826087459312724E-2</v>
      </c>
      <c r="K561" s="200">
        <v>1.6234554271927423E-2</v>
      </c>
      <c r="L561" s="208">
        <f t="shared" si="48"/>
        <v>-18818.967730913468</v>
      </c>
      <c r="M561" s="89">
        <f t="shared" si="49"/>
        <v>328062.30922414444</v>
      </c>
      <c r="N561" s="209">
        <f t="shared" si="50"/>
        <v>127811.39887203021</v>
      </c>
      <c r="O561" s="214">
        <f t="shared" si="51"/>
        <v>-4.305860569132787E-2</v>
      </c>
      <c r="P561" s="12">
        <f t="shared" si="52"/>
        <v>0.75062064067757672</v>
      </c>
      <c r="Q561" s="63">
        <f t="shared" si="53"/>
        <v>0.29243796501375074</v>
      </c>
    </row>
    <row r="562" spans="2:17" x14ac:dyDescent="0.15">
      <c r="B562" s="182">
        <v>45713</v>
      </c>
      <c r="C562" s="187">
        <v>-2670600</v>
      </c>
      <c r="D562" s="42">
        <v>9744000</v>
      </c>
      <c r="E562" s="188">
        <v>8057600</v>
      </c>
      <c r="F562" s="52">
        <v>441336.94757343514</v>
      </c>
      <c r="G562" s="52">
        <v>15131000</v>
      </c>
      <c r="I562" s="199" cm="1">
        <f t="array" ref="I562:K562">TRANSPOSE(F562*MMULT($C$5:$E$7,TRANSPOSE(C562:E562)/MMULT(MMULT(C562:E562,$C$5:$E$7),TRANSPOSE(C562:E562))))</f>
        <v>7.1851627009582239E-3</v>
      </c>
      <c r="J562" s="180">
        <v>3.3733896706765513E-2</v>
      </c>
      <c r="K562" s="200">
        <v>1.6360027002071471E-2</v>
      </c>
      <c r="L562" s="208">
        <f t="shared" si="48"/>
        <v>-19188.695509179033</v>
      </c>
      <c r="M562" s="89">
        <f t="shared" si="49"/>
        <v>328703.08951072319</v>
      </c>
      <c r="N562" s="209">
        <f t="shared" si="50"/>
        <v>131822.55357189107</v>
      </c>
      <c r="O562" s="214">
        <f t="shared" si="51"/>
        <v>-4.3478561255028796E-2</v>
      </c>
      <c r="P562" s="12">
        <f t="shared" si="52"/>
        <v>0.74478942068640075</v>
      </c>
      <c r="Q562" s="63">
        <f t="shared" si="53"/>
        <v>0.29868914056862822</v>
      </c>
    </row>
    <row r="563" spans="2:17" x14ac:dyDescent="0.15">
      <c r="B563" s="182">
        <v>45714</v>
      </c>
      <c r="C563" s="187">
        <v>-2628000</v>
      </c>
      <c r="D563" s="42">
        <v>10111500</v>
      </c>
      <c r="E563" s="188">
        <v>7762400</v>
      </c>
      <c r="F563" s="52">
        <v>449346.24512817798</v>
      </c>
      <c r="G563" s="52">
        <v>15245900</v>
      </c>
      <c r="I563" s="199" cm="1">
        <f t="array" ref="I563:K563">TRANSPOSE(F563*MMULT($C$5:$E$7,TRANSPOSE(C563:E563)/MMULT(MMULT(C563:E563,$C$5:$E$7),TRANSPOSE(C563:E563))))</f>
        <v>7.0908811349061325E-3</v>
      </c>
      <c r="J563" s="180">
        <v>3.4090657092642529E-2</v>
      </c>
      <c r="K563" s="200">
        <v>1.5880836024741884E-2</v>
      </c>
      <c r="L563" s="208">
        <f t="shared" si="48"/>
        <v>-18634.835622533315</v>
      </c>
      <c r="M563" s="89">
        <f t="shared" si="49"/>
        <v>344707.67919225496</v>
      </c>
      <c r="N563" s="209">
        <f t="shared" si="50"/>
        <v>123273.4015584564</v>
      </c>
      <c r="O563" s="214">
        <f t="shared" si="51"/>
        <v>-4.1470994415937865E-2</v>
      </c>
      <c r="P563" s="12">
        <f t="shared" si="52"/>
        <v>0.76713154483782453</v>
      </c>
      <c r="Q563" s="63">
        <f t="shared" si="53"/>
        <v>0.27433944957811346</v>
      </c>
    </row>
    <row r="564" spans="2:17" x14ac:dyDescent="0.15">
      <c r="B564" s="182">
        <v>45715</v>
      </c>
      <c r="C564" s="187">
        <v>-2611200</v>
      </c>
      <c r="D564" s="42">
        <v>10164000</v>
      </c>
      <c r="E564" s="188">
        <v>7808800</v>
      </c>
      <c r="F564" s="52">
        <v>451992.77738213178</v>
      </c>
      <c r="G564" s="52">
        <v>15361600</v>
      </c>
      <c r="I564" s="199" cm="1">
        <f t="array" ref="I564:K564">TRANSPOSE(F564*MMULT($C$5:$E$7,TRANSPOSE(C564:E564)/MMULT(MMULT(C564:E564,$C$5:$E$7),TRANSPOSE(C564:E564))))</f>
        <v>7.1375607698804262E-3</v>
      </c>
      <c r="J564" s="180">
        <v>3.4086516303893845E-2</v>
      </c>
      <c r="K564" s="200">
        <v>1.5901934273085054E-2</v>
      </c>
      <c r="L564" s="208">
        <f t="shared" si="48"/>
        <v>-18637.598682311767</v>
      </c>
      <c r="M564" s="89">
        <f t="shared" si="49"/>
        <v>346455.35171277705</v>
      </c>
      <c r="N564" s="209">
        <f t="shared" si="50"/>
        <v>124175.02435166657</v>
      </c>
      <c r="O564" s="214">
        <f t="shared" si="51"/>
        <v>-4.1234284295996251E-2</v>
      </c>
      <c r="P564" s="12">
        <f t="shared" si="52"/>
        <v>0.7665063891493793</v>
      </c>
      <c r="Q564" s="63">
        <f t="shared" si="53"/>
        <v>0.27472789514661716</v>
      </c>
    </row>
    <row r="565" spans="2:17" x14ac:dyDescent="0.15">
      <c r="B565" s="182">
        <v>45716</v>
      </c>
      <c r="C565" s="187">
        <v>-2613600</v>
      </c>
      <c r="D565" s="42">
        <v>10101000</v>
      </c>
      <c r="E565" s="188">
        <v>7812800</v>
      </c>
      <c r="F565" s="52">
        <v>449892.85375165613</v>
      </c>
      <c r="G565" s="52">
        <v>15300200</v>
      </c>
      <c r="I565" s="199" cm="1">
        <f t="array" ref="I565:K565">TRANSPOSE(F565*MMULT($C$5:$E$7,TRANSPOSE(C565:E565)/MMULT(MMULT(C565:E565,$C$5:$E$7),TRANSPOSE(C565:E565))))</f>
        <v>7.1373480955413604E-3</v>
      </c>
      <c r="J565" s="180">
        <v>3.4055671374223107E-2</v>
      </c>
      <c r="K565" s="200">
        <v>1.5941876175396202E-2</v>
      </c>
      <c r="L565" s="208">
        <f t="shared" si="48"/>
        <v>-18654.172982506898</v>
      </c>
      <c r="M565" s="89">
        <f t="shared" si="49"/>
        <v>343996.33655102761</v>
      </c>
      <c r="N565" s="209">
        <f t="shared" si="50"/>
        <v>124550.69018313545</v>
      </c>
      <c r="O565" s="214">
        <f t="shared" si="51"/>
        <v>-4.1463590334786971E-2</v>
      </c>
      <c r="P565" s="12">
        <f t="shared" si="52"/>
        <v>0.76461836119965554</v>
      </c>
      <c r="Q565" s="63">
        <f t="shared" si="53"/>
        <v>0.27684522913513149</v>
      </c>
    </row>
    <row r="566" spans="2:17" x14ac:dyDescent="0.15">
      <c r="B566" s="182">
        <v>45719</v>
      </c>
      <c r="C566" s="187">
        <v>-2658000</v>
      </c>
      <c r="D566" s="42">
        <v>10293500</v>
      </c>
      <c r="E566" s="188">
        <v>7913600</v>
      </c>
      <c r="F566" s="52">
        <v>457739.57277202676</v>
      </c>
      <c r="G566" s="52">
        <v>15549100</v>
      </c>
      <c r="I566" s="199" cm="1">
        <f t="array" ref="I566:K566">TRANSPOSE(F566*MMULT($C$5:$E$7,TRANSPOSE(C566:E566)/MMULT(MMULT(C566:E566,$C$5:$E$7),TRANSPOSE(C566:E566))))</f>
        <v>7.1210815275645351E-3</v>
      </c>
      <c r="J566" s="180">
        <v>3.40836690386567E-2</v>
      </c>
      <c r="K566" s="200">
        <v>1.5900116283724286E-2</v>
      </c>
      <c r="L566" s="208">
        <f t="shared" si="48"/>
        <v>-18927.834700266536</v>
      </c>
      <c r="M566" s="89">
        <f t="shared" si="49"/>
        <v>350840.24724941276</v>
      </c>
      <c r="N566" s="209">
        <f t="shared" si="50"/>
        <v>125827.16022288051</v>
      </c>
      <c r="O566" s="214">
        <f t="shared" si="51"/>
        <v>-4.1350662748342669E-2</v>
      </c>
      <c r="P566" s="12">
        <f t="shared" si="52"/>
        <v>0.76646256543815516</v>
      </c>
      <c r="Q566" s="63">
        <f t="shared" si="53"/>
        <v>0.27488809731018743</v>
      </c>
    </row>
    <row r="567" spans="2:17" x14ac:dyDescent="0.15">
      <c r="B567" s="182">
        <v>45720</v>
      </c>
      <c r="C567" s="187">
        <v>-2692800</v>
      </c>
      <c r="D567" s="42">
        <v>10216500</v>
      </c>
      <c r="E567" s="188">
        <v>7950400</v>
      </c>
      <c r="F567" s="52">
        <v>455456.22727261286</v>
      </c>
      <c r="G567" s="52">
        <v>15474100</v>
      </c>
      <c r="I567" s="199" cm="1">
        <f t="array" ref="I567:K567">TRANSPOSE(F567*MMULT($C$5:$E$7,TRANSPOSE(C567:E567)/MMULT(MMULT(C567:E567,$C$5:$E$7),TRANSPOSE(C567:E567))))</f>
        <v>7.0913937886601837E-3</v>
      </c>
      <c r="J567" s="180">
        <v>3.4028063961160315E-2</v>
      </c>
      <c r="K567" s="200">
        <v>1.5961991473073377E-2</v>
      </c>
      <c r="L567" s="208">
        <f t="shared" si="48"/>
        <v>-19095.705194104143</v>
      </c>
      <c r="M567" s="89">
        <f t="shared" si="49"/>
        <v>347647.71545919438</v>
      </c>
      <c r="N567" s="209">
        <f t="shared" si="50"/>
        <v>126904.21700752257</v>
      </c>
      <c r="O567" s="214">
        <f t="shared" si="51"/>
        <v>-4.1926543212404972E-2</v>
      </c>
      <c r="P567" s="12">
        <f t="shared" si="52"/>
        <v>0.76329555869945365</v>
      </c>
      <c r="Q567" s="63">
        <f t="shared" si="53"/>
        <v>0.27863098451295121</v>
      </c>
    </row>
    <row r="568" spans="2:17" x14ac:dyDescent="0.15">
      <c r="B568" s="182">
        <v>45721</v>
      </c>
      <c r="C568" s="187">
        <v>-2643600</v>
      </c>
      <c r="D568" s="42">
        <v>10349500</v>
      </c>
      <c r="E568" s="188">
        <v>8000000</v>
      </c>
      <c r="F568" s="52">
        <v>461126.63864727534</v>
      </c>
      <c r="G568" s="52">
        <v>15705900</v>
      </c>
      <c r="I568" s="199" cm="1">
        <f t="array" ref="I568:K568">TRANSPOSE(F568*MMULT($C$5:$E$7,TRANSPOSE(C568:E568)/MMULT(MMULT(C568:E568,$C$5:$E$7),TRANSPOSE(C568:E568))))</f>
        <v>7.1829732116715081E-3</v>
      </c>
      <c r="J568" s="180">
        <v>3.4057890785278662E-2</v>
      </c>
      <c r="K568" s="200">
        <v>1.5954175743426058E-2</v>
      </c>
      <c r="L568" s="208">
        <f t="shared" si="48"/>
        <v>-18988.9079823748</v>
      </c>
      <c r="M568" s="89">
        <f t="shared" si="49"/>
        <v>352482.14068224153</v>
      </c>
      <c r="N568" s="209">
        <f t="shared" si="50"/>
        <v>127633.40594740846</v>
      </c>
      <c r="O568" s="214">
        <f t="shared" si="51"/>
        <v>-4.1179377617565446E-2</v>
      </c>
      <c r="P568" s="12">
        <f t="shared" si="52"/>
        <v>0.76439335995911073</v>
      </c>
      <c r="Q568" s="63">
        <f t="shared" si="53"/>
        <v>0.2767860176584544</v>
      </c>
    </row>
    <row r="569" spans="2:17" x14ac:dyDescent="0.15">
      <c r="B569" s="182">
        <v>45722</v>
      </c>
      <c r="C569" s="187">
        <v>-2635800</v>
      </c>
      <c r="D569" s="42">
        <v>10136000</v>
      </c>
      <c r="E569" s="188">
        <v>7957600</v>
      </c>
      <c r="F569" s="52">
        <v>453240.54708499776</v>
      </c>
      <c r="G569" s="52">
        <v>15457800</v>
      </c>
      <c r="I569" s="199" cm="1">
        <f t="array" ref="I569:K569">TRANSPOSE(F569*MMULT($C$5:$E$7,TRANSPOSE(C569:E569)/MMULT(MMULT(C569:E569,$C$5:$E$7),TRANSPOSE(C569:E569))))</f>
        <v>7.1775724280955418E-3</v>
      </c>
      <c r="J569" s="180">
        <v>3.3985839081864276E-2</v>
      </c>
      <c r="K569" s="200">
        <v>1.6044878802301658E-2</v>
      </c>
      <c r="L569" s="208">
        <f t="shared" si="48"/>
        <v>-18918.645405974228</v>
      </c>
      <c r="M569" s="89">
        <f t="shared" si="49"/>
        <v>344480.4649337763</v>
      </c>
      <c r="N569" s="209">
        <f t="shared" si="50"/>
        <v>127678.72755719567</v>
      </c>
      <c r="O569" s="214">
        <f t="shared" si="51"/>
        <v>-4.1740849373801389E-2</v>
      </c>
      <c r="P569" s="12">
        <f t="shared" si="52"/>
        <v>0.76003893991676497</v>
      </c>
      <c r="Q569" s="63">
        <f t="shared" si="53"/>
        <v>0.28170190945703638</v>
      </c>
    </row>
    <row r="570" spans="2:17" x14ac:dyDescent="0.15">
      <c r="B570" s="182">
        <v>45723</v>
      </c>
      <c r="C570" s="187">
        <v>-2691600</v>
      </c>
      <c r="D570" s="42">
        <v>10167500</v>
      </c>
      <c r="E570" s="188">
        <v>8073600</v>
      </c>
      <c r="F570" s="52">
        <v>455775.08314255299</v>
      </c>
      <c r="G570" s="52">
        <v>15549500</v>
      </c>
      <c r="I570" s="199" cm="1">
        <f t="array" ref="I570:K570">TRANSPOSE(F570*MMULT($C$5:$E$7,TRANSPOSE(C570:E570)/MMULT(MMULT(C570:E570,$C$5:$E$7),TRANSPOSE(C570:E570))))</f>
        <v>7.1552871406524252E-3</v>
      </c>
      <c r="J570" s="180">
        <v>3.3932408769105506E-2</v>
      </c>
      <c r="K570" s="200">
        <v>1.610514365963793E-2</v>
      </c>
      <c r="L570" s="208">
        <f t="shared" si="48"/>
        <v>-19259.170867780067</v>
      </c>
      <c r="M570" s="89">
        <f t="shared" si="49"/>
        <v>345007.76615988021</v>
      </c>
      <c r="N570" s="209">
        <f t="shared" si="50"/>
        <v>130026.48785045279</v>
      </c>
      <c r="O570" s="214">
        <f t="shared" si="51"/>
        <v>-4.225586606224449E-2</v>
      </c>
      <c r="P570" s="12">
        <f t="shared" si="52"/>
        <v>0.75696934501347446</v>
      </c>
      <c r="Q570" s="63">
        <f t="shared" si="53"/>
        <v>0.28528652104876989</v>
      </c>
    </row>
    <row r="571" spans="2:17" x14ac:dyDescent="0.15">
      <c r="B571" s="182">
        <v>45726</v>
      </c>
      <c r="C571" s="187">
        <v>-2715000</v>
      </c>
      <c r="D571" s="42">
        <v>10251500</v>
      </c>
      <c r="E571" s="188">
        <v>8110400</v>
      </c>
      <c r="F571" s="52">
        <v>459051.06568131514</v>
      </c>
      <c r="G571" s="52">
        <v>15646900</v>
      </c>
      <c r="I571" s="199" cm="1">
        <f t="array" ref="I571:K571">TRANSPOSE(F571*MMULT($C$5:$E$7,TRANSPOSE(C571:E571)/MMULT(MMULT(C571:E571,$C$5:$E$7),TRANSPOSE(C571:E571))))</f>
        <v>7.1389240136124944E-3</v>
      </c>
      <c r="J571" s="180">
        <v>3.3950095632581521E-2</v>
      </c>
      <c r="K571" s="200">
        <v>1.6077362275703243E-2</v>
      </c>
      <c r="L571" s="208">
        <f t="shared" si="48"/>
        <v>-19382.178696957923</v>
      </c>
      <c r="M571" s="89">
        <f t="shared" si="49"/>
        <v>348039.40537740948</v>
      </c>
      <c r="N571" s="209">
        <f t="shared" si="50"/>
        <v>130393.83900086358</v>
      </c>
      <c r="O571" s="214">
        <f t="shared" si="51"/>
        <v>-4.2222271433334436E-2</v>
      </c>
      <c r="P571" s="12">
        <f t="shared" si="52"/>
        <v>0.75817143537365672</v>
      </c>
      <c r="Q571" s="63">
        <f t="shared" si="53"/>
        <v>0.28405083605967768</v>
      </c>
    </row>
    <row r="572" spans="2:17" x14ac:dyDescent="0.15">
      <c r="B572" s="182">
        <v>45727</v>
      </c>
      <c r="C572" s="187">
        <v>-2658000</v>
      </c>
      <c r="D572" s="42">
        <v>10090500</v>
      </c>
      <c r="E572" s="188">
        <v>7656000</v>
      </c>
      <c r="F572" s="52">
        <v>446734.31683758763</v>
      </c>
      <c r="G572" s="52">
        <v>15088500</v>
      </c>
      <c r="I572" s="199" cm="1">
        <f t="array" ref="I572:K572">TRANSPOSE(F572*MMULT($C$5:$E$7,TRANSPOSE(C572:E572)/MMULT(MMULT(C572:E572,$C$5:$E$7),TRANSPOSE(C572:E572))))</f>
        <v>6.9931970453647055E-3</v>
      </c>
      <c r="J572" s="180">
        <v>3.4144615428162127E-2</v>
      </c>
      <c r="K572" s="200">
        <v>1.5776644802285401E-2</v>
      </c>
      <c r="L572" s="208">
        <f t="shared" si="48"/>
        <v>-18587.917746579387</v>
      </c>
      <c r="M572" s="89">
        <f t="shared" si="49"/>
        <v>344536.24197786994</v>
      </c>
      <c r="N572" s="209">
        <f t="shared" si="50"/>
        <v>120785.99260629703</v>
      </c>
      <c r="O572" s="214">
        <f t="shared" si="51"/>
        <v>-4.1608439392259881E-2</v>
      </c>
      <c r="P572" s="12">
        <f t="shared" si="52"/>
        <v>0.77123298791287553</v>
      </c>
      <c r="Q572" s="63">
        <f t="shared" si="53"/>
        <v>0.27037545147938424</v>
      </c>
    </row>
    <row r="573" spans="2:17" x14ac:dyDescent="0.15">
      <c r="B573" s="182">
        <v>45728</v>
      </c>
      <c r="C573" s="187">
        <v>-2671200</v>
      </c>
      <c r="D573" s="42">
        <v>10300500</v>
      </c>
      <c r="E573" s="188">
        <v>7704800</v>
      </c>
      <c r="F573" s="52">
        <v>454586.9288068937</v>
      </c>
      <c r="G573" s="52">
        <v>15334100</v>
      </c>
      <c r="I573" s="199" cm="1">
        <f t="array" ref="I573:K573">TRANSPOSE(F573*MMULT($C$5:$E$7,TRANSPOSE(C573:E573)/MMULT(MMULT(C573:E573,$C$5:$E$7),TRANSPOSE(C573:E573))))</f>
        <v>6.9970992138732452E-3</v>
      </c>
      <c r="J573" s="180">
        <v>3.4208037675954601E-2</v>
      </c>
      <c r="K573" s="200">
        <v>1.5693812707120423E-2</v>
      </c>
      <c r="L573" s="208">
        <f t="shared" si="48"/>
        <v>-18690.651420098213</v>
      </c>
      <c r="M573" s="89">
        <f t="shared" si="49"/>
        <v>352359.8920811704</v>
      </c>
      <c r="N573" s="209">
        <f t="shared" si="50"/>
        <v>120917.68814582143</v>
      </c>
      <c r="O573" s="214">
        <f t="shared" si="51"/>
        <v>-4.1115681590655477E-2</v>
      </c>
      <c r="P573" s="12">
        <f t="shared" si="52"/>
        <v>0.77512103791891285</v>
      </c>
      <c r="Q573" s="63">
        <f t="shared" si="53"/>
        <v>0.26599464367174241</v>
      </c>
    </row>
    <row r="574" spans="2:17" ht="14" thickBot="1" x14ac:dyDescent="0.2">
      <c r="B574" s="183">
        <v>45729</v>
      </c>
      <c r="C574" s="189">
        <v>-2677200</v>
      </c>
      <c r="D574" s="190">
        <v>10265500</v>
      </c>
      <c r="E574" s="191">
        <v>7754400.0000000009</v>
      </c>
      <c r="F574" s="192">
        <v>454128.38060304901</v>
      </c>
      <c r="G574" s="192">
        <v>15342700</v>
      </c>
      <c r="I574" s="201" cm="1">
        <f t="array" ref="I574:K574">TRANSPOSE(F574*MMULT($C$5:$E$7,TRANSPOSE(C574:E574)/MMULT(MMULT(C574:E574,$C$5:$E$7),TRANSPOSE(C574:E574))))</f>
        <v>7.0141382867862732E-3</v>
      </c>
      <c r="J574" s="202">
        <v>3.4164294743228879E-2</v>
      </c>
      <c r="K574" s="203">
        <v>1.5757900538767303E-2</v>
      </c>
      <c r="L574" s="210">
        <f t="shared" si="48"/>
        <v>-18778.251021384211</v>
      </c>
      <c r="M574" s="211">
        <f t="shared" si="49"/>
        <v>350713.56768661604</v>
      </c>
      <c r="N574" s="212">
        <f t="shared" si="50"/>
        <v>122193.06393781719</v>
      </c>
      <c r="O574" s="215">
        <f t="shared" si="51"/>
        <v>-4.1350093549423352E-2</v>
      </c>
      <c r="P574" s="96">
        <f t="shared" si="52"/>
        <v>0.77227846280140933</v>
      </c>
      <c r="Q574" s="66">
        <f t="shared" si="53"/>
        <v>0.26907163074801405</v>
      </c>
    </row>
  </sheetData>
  <mergeCells count="2">
    <mergeCell ref="S41:W41"/>
    <mergeCell ref="S42:W5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BA51D-B776-3742-97C1-7493DB045D68}">
  <dimension ref="B2:L32"/>
  <sheetViews>
    <sheetView topLeftCell="C1" workbookViewId="0">
      <selection activeCell="M27" sqref="M27"/>
    </sheetView>
  </sheetViews>
  <sheetFormatPr baseColWidth="10" defaultRowHeight="13" x14ac:dyDescent="0.15"/>
  <cols>
    <col min="2" max="2" width="15.1640625" customWidth="1"/>
    <col min="3" max="4" width="16.6640625" bestFit="1" customWidth="1"/>
    <col min="5" max="5" width="13.5" bestFit="1" customWidth="1"/>
    <col min="6" max="6" width="13.6640625" customWidth="1"/>
    <col min="9" max="9" width="12.1640625" customWidth="1"/>
    <col min="10" max="10" width="11.1640625" bestFit="1" customWidth="1"/>
  </cols>
  <sheetData>
    <row r="2" spans="2:12" ht="14" thickBot="1" x14ac:dyDescent="0.2"/>
    <row r="3" spans="2:12" ht="14" thickBot="1" x14ac:dyDescent="0.2">
      <c r="B3" s="270" t="s">
        <v>83</v>
      </c>
      <c r="C3" s="254" t="s">
        <v>41</v>
      </c>
      <c r="D3" s="255" t="s">
        <v>24</v>
      </c>
      <c r="E3" s="256" t="s">
        <v>25</v>
      </c>
    </row>
    <row r="4" spans="2:12" ht="14" thickBot="1" x14ac:dyDescent="0.2">
      <c r="B4" s="251">
        <v>45729</v>
      </c>
      <c r="C4" s="260">
        <v>0.70722627482095901</v>
      </c>
      <c r="D4" s="261">
        <v>1.0153996984630929</v>
      </c>
      <c r="E4" s="262">
        <v>0.45989914522826686</v>
      </c>
    </row>
    <row r="5" spans="2:12" ht="14" thickBot="1" x14ac:dyDescent="0.2"/>
    <row r="6" spans="2:12" ht="16" thickBot="1" x14ac:dyDescent="0.25">
      <c r="B6" s="90" t="s">
        <v>34</v>
      </c>
      <c r="C6" s="91" t="s">
        <v>35</v>
      </c>
      <c r="D6" s="250" t="s">
        <v>36</v>
      </c>
      <c r="H6" s="294" t="s">
        <v>81</v>
      </c>
      <c r="I6" s="295"/>
      <c r="J6" s="295"/>
      <c r="K6" s="295"/>
      <c r="L6" s="296"/>
    </row>
    <row r="7" spans="2:12" ht="16" thickBot="1" x14ac:dyDescent="0.25">
      <c r="B7" s="263">
        <v>2000000</v>
      </c>
      <c r="C7" s="264">
        <v>1000000</v>
      </c>
      <c r="D7" s="265">
        <v>-1000000</v>
      </c>
      <c r="H7" s="282" t="s">
        <v>93</v>
      </c>
      <c r="I7" s="316"/>
      <c r="J7" s="316"/>
      <c r="K7" s="316"/>
      <c r="L7" s="317"/>
    </row>
    <row r="8" spans="2:12" ht="14" thickBot="1" x14ac:dyDescent="0.2">
      <c r="H8" s="318"/>
      <c r="I8" s="319"/>
      <c r="J8" s="319"/>
      <c r="K8" s="319"/>
      <c r="L8" s="320"/>
    </row>
    <row r="9" spans="2:12" ht="14" thickBot="1" x14ac:dyDescent="0.2">
      <c r="B9" s="90" t="s">
        <v>37</v>
      </c>
      <c r="C9" s="266" cm="1">
        <f t="array" ref="C9">MMULT(C4:E4,TRANSPOSE(B7:D7))</f>
        <v>1969953.1028767442</v>
      </c>
      <c r="H9" s="318"/>
      <c r="I9" s="319"/>
      <c r="J9" s="319"/>
      <c r="K9" s="319"/>
      <c r="L9" s="320"/>
    </row>
    <row r="10" spans="2:12" x14ac:dyDescent="0.15">
      <c r="H10" s="318"/>
      <c r="I10" s="319"/>
      <c r="J10" s="319"/>
      <c r="K10" s="319"/>
      <c r="L10" s="320"/>
    </row>
    <row r="11" spans="2:12" ht="14" thickBot="1" x14ac:dyDescent="0.2">
      <c r="H11" s="318"/>
      <c r="I11" s="319"/>
      <c r="J11" s="319"/>
      <c r="K11" s="319"/>
      <c r="L11" s="320"/>
    </row>
    <row r="12" spans="2:12" ht="14" thickBot="1" x14ac:dyDescent="0.2">
      <c r="B12" s="252" t="s">
        <v>18</v>
      </c>
      <c r="C12" s="86"/>
      <c r="D12" s="268">
        <v>454128.38</v>
      </c>
      <c r="H12" s="318"/>
      <c r="I12" s="319"/>
      <c r="J12" s="319"/>
      <c r="K12" s="319"/>
      <c r="L12" s="320"/>
    </row>
    <row r="13" spans="2:12" ht="14" thickBot="1" x14ac:dyDescent="0.2">
      <c r="B13" s="253" t="s">
        <v>38</v>
      </c>
      <c r="C13" s="267"/>
      <c r="D13" s="269">
        <f>D12+C9</f>
        <v>2424081.4828767441</v>
      </c>
      <c r="H13" s="318"/>
      <c r="I13" s="319"/>
      <c r="J13" s="319"/>
      <c r="K13" s="319"/>
      <c r="L13" s="320"/>
    </row>
    <row r="14" spans="2:12" x14ac:dyDescent="0.15">
      <c r="H14" s="318"/>
      <c r="I14" s="319"/>
      <c r="J14" s="319"/>
      <c r="K14" s="319"/>
      <c r="L14" s="320"/>
    </row>
    <row r="15" spans="2:12" ht="14" thickBot="1" x14ac:dyDescent="0.2">
      <c r="H15" s="318"/>
      <c r="I15" s="319"/>
      <c r="J15" s="319"/>
      <c r="K15" s="319"/>
      <c r="L15" s="320"/>
    </row>
    <row r="16" spans="2:12" ht="14" thickBot="1" x14ac:dyDescent="0.2">
      <c r="C16" s="254" t="s">
        <v>1</v>
      </c>
      <c r="D16" s="255" t="s">
        <v>2</v>
      </c>
      <c r="E16" s="256" t="s">
        <v>3</v>
      </c>
      <c r="H16" s="318"/>
      <c r="I16" s="319"/>
      <c r="J16" s="319"/>
      <c r="K16" s="319"/>
      <c r="L16" s="320"/>
    </row>
    <row r="17" spans="2:12" ht="14" thickBot="1" x14ac:dyDescent="0.2">
      <c r="B17" s="245" t="s">
        <v>39</v>
      </c>
      <c r="C17" s="6">
        <v>-30000</v>
      </c>
      <c r="D17" s="7">
        <v>70000</v>
      </c>
      <c r="E17" s="8">
        <v>80000</v>
      </c>
      <c r="H17" s="321"/>
      <c r="I17" s="322"/>
      <c r="J17" s="322"/>
      <c r="K17" s="322"/>
      <c r="L17" s="323"/>
    </row>
    <row r="18" spans="2:12" ht="14" thickBot="1" x14ac:dyDescent="0.2">
      <c r="B18" s="245" t="s">
        <v>40</v>
      </c>
      <c r="C18" s="277">
        <f>(B7/Data!C1470+C17)</f>
        <v>-7588.5253249663801</v>
      </c>
      <c r="D18" s="29">
        <f>(D17/Data!D1470+C7)</f>
        <v>1000477.3269689737</v>
      </c>
      <c r="E18" s="8">
        <f>(D7/Data!E1470+E17)</f>
        <v>69683.276591354588</v>
      </c>
    </row>
    <row r="20" spans="2:12" ht="16" thickBot="1" x14ac:dyDescent="0.25">
      <c r="C20" s="247"/>
      <c r="D20" s="248"/>
      <c r="E20" s="249"/>
    </row>
    <row r="21" spans="2:12" ht="16" thickBot="1" x14ac:dyDescent="0.2">
      <c r="B21" s="270" t="s">
        <v>17</v>
      </c>
      <c r="C21" s="273" t="s">
        <v>1</v>
      </c>
      <c r="D21" s="273" t="s">
        <v>2</v>
      </c>
      <c r="E21" s="274" t="s">
        <v>3</v>
      </c>
    </row>
    <row r="22" spans="2:12" ht="15" x14ac:dyDescent="0.15">
      <c r="B22" s="271" t="s">
        <v>1</v>
      </c>
      <c r="C22" s="56">
        <v>1.289202411534004E-4</v>
      </c>
      <c r="D22" s="75">
        <v>4.3332926110065898E-5</v>
      </c>
      <c r="E22" s="170">
        <v>6.304660715686689E-5</v>
      </c>
    </row>
    <row r="23" spans="2:12" ht="15" x14ac:dyDescent="0.15">
      <c r="B23" s="271" t="s">
        <v>2</v>
      </c>
      <c r="C23" s="171">
        <v>4.3332926110065898E-5</v>
      </c>
      <c r="D23" s="17">
        <v>2.5221437905588001E-4</v>
      </c>
      <c r="E23" s="172">
        <v>5.0775455439704492E-5</v>
      </c>
    </row>
    <row r="24" spans="2:12" ht="16" thickBot="1" x14ac:dyDescent="0.2">
      <c r="B24" s="272" t="s">
        <v>3</v>
      </c>
      <c r="C24" s="173">
        <v>6.304660715686689E-5</v>
      </c>
      <c r="D24" s="174">
        <v>5.0775455439704492E-5</v>
      </c>
      <c r="E24" s="61">
        <v>1.2507039733022807E-4</v>
      </c>
    </row>
    <row r="26" spans="2:12" ht="14" thickBot="1" x14ac:dyDescent="0.2"/>
    <row r="27" spans="2:12" ht="16" thickBot="1" x14ac:dyDescent="0.2">
      <c r="B27" s="243" t="s">
        <v>83</v>
      </c>
      <c r="C27" s="243" t="s">
        <v>33</v>
      </c>
      <c r="D27" s="244" t="s">
        <v>11</v>
      </c>
      <c r="E27" s="244" t="s">
        <v>13</v>
      </c>
      <c r="F27" s="123" t="s">
        <v>42</v>
      </c>
    </row>
    <row r="28" spans="2:12" ht="14" thickBot="1" x14ac:dyDescent="0.2">
      <c r="B28" s="30">
        <v>45729</v>
      </c>
      <c r="C28" s="27">
        <f>B7+'Asset-Normal Portfolio VaR'!H576</f>
        <v>-677200</v>
      </c>
      <c r="D28" s="246">
        <f>C7+'Asset-Normal Portfolio VaR'!I576</f>
        <v>11265500</v>
      </c>
      <c r="E28" s="28">
        <f>D7+'Asset-Normal Portfolio VaR'!J576</f>
        <v>6754400.0000000009</v>
      </c>
      <c r="F28" s="28" cm="1">
        <f t="array" ref="F28">_xlfn.NORM.S.INV(0.99)*SQRT(MMULT(MMULT(C28:E28,C22:E24),TRANSPOSE(C28:E28)))</f>
        <v>489436.30348583858</v>
      </c>
    </row>
    <row r="30" spans="2:12" x14ac:dyDescent="0.15">
      <c r="B30" s="22" t="s">
        <v>43</v>
      </c>
      <c r="C30" s="23"/>
      <c r="D30" s="23"/>
      <c r="E30" s="23"/>
      <c r="F30" s="24"/>
    </row>
    <row r="31" spans="2:12" x14ac:dyDescent="0.15">
      <c r="B31" s="31" t="s">
        <v>44</v>
      </c>
      <c r="C31" s="14"/>
      <c r="D31" s="14"/>
      <c r="E31" s="14"/>
      <c r="F31" s="32"/>
    </row>
    <row r="32" spans="2:12" x14ac:dyDescent="0.15">
      <c r="B32" s="33" t="s">
        <v>45</v>
      </c>
      <c r="C32" s="25"/>
      <c r="D32" s="25"/>
      <c r="E32" s="25"/>
      <c r="F32" s="26"/>
    </row>
  </sheetData>
  <mergeCells count="2">
    <mergeCell ref="H6:L6"/>
    <mergeCell ref="H7:L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76BAC-159B-8D4A-AFF5-8F17472BC7CF}">
  <dimension ref="B3:O1473"/>
  <sheetViews>
    <sheetView topLeftCell="D1" workbookViewId="0">
      <selection activeCell="K6" sqref="K6"/>
    </sheetView>
  </sheetViews>
  <sheetFormatPr baseColWidth="10" defaultRowHeight="13" x14ac:dyDescent="0.15"/>
  <sheetData>
    <row r="3" spans="2:15" ht="14" thickBot="1" x14ac:dyDescent="0.2"/>
    <row r="4" spans="2:15" ht="16" thickBot="1" x14ac:dyDescent="0.2">
      <c r="B4" s="167" t="s">
        <v>83</v>
      </c>
      <c r="C4" s="216" t="s">
        <v>5</v>
      </c>
      <c r="D4" s="216" t="s">
        <v>7</v>
      </c>
      <c r="E4" s="217" t="s">
        <v>6</v>
      </c>
      <c r="F4" s="218" t="s">
        <v>4</v>
      </c>
      <c r="H4" s="219" t="s">
        <v>48</v>
      </c>
      <c r="I4" s="220" t="s">
        <v>46</v>
      </c>
      <c r="J4" s="221" t="s">
        <v>47</v>
      </c>
    </row>
    <row r="5" spans="2:15" ht="14" thickBot="1" x14ac:dyDescent="0.2">
      <c r="B5" s="80">
        <v>43543</v>
      </c>
      <c r="C5" s="92">
        <v>4.6728971962617383E-3</v>
      </c>
      <c r="D5" s="92">
        <v>-2.0036064916849616E-3</v>
      </c>
      <c r="E5" s="93">
        <v>-1.7152109978229024E-3</v>
      </c>
      <c r="F5" s="94">
        <v>3.0500000000000002E-3</v>
      </c>
      <c r="H5" s="34">
        <f>_xlfn.COVARIANCE.S($F$5:$F$1263,C5:C1263)/_xlfn.VAR.S($F$5:$F$1263)</f>
        <v>0.75702749400334068</v>
      </c>
      <c r="I5" s="35">
        <f>_xlfn.COVARIANCE.S($F$5:$F$1263,D5:D1263)/_xlfn.VAR.S($F$5:$F$1263)</f>
        <v>1.1142743798951038</v>
      </c>
      <c r="J5" s="36">
        <f>_xlfn.COVARIANCE.S($F$5:$F$1263,E5:E1263)/_xlfn.VAR.S($F$5:$F$1263)</f>
        <v>0.90128562736123063</v>
      </c>
    </row>
    <row r="6" spans="2:15" x14ac:dyDescent="0.15">
      <c r="B6" s="82">
        <v>43544</v>
      </c>
      <c r="C6" s="12">
        <v>6.3424947145884758E-4</v>
      </c>
      <c r="D6" s="12">
        <v>-1.7667135113431098E-2</v>
      </c>
      <c r="E6" s="13">
        <v>-2.5774292613650607E-3</v>
      </c>
      <c r="F6" s="95">
        <v>-6.5700000000000003E-3</v>
      </c>
    </row>
    <row r="7" spans="2:15" ht="14" thickBot="1" x14ac:dyDescent="0.2">
      <c r="B7" s="82">
        <v>43545</v>
      </c>
      <c r="C7" s="12">
        <v>8.2400169025986791E-3</v>
      </c>
      <c r="D7" s="12">
        <v>-2.4524831391783408E-3</v>
      </c>
      <c r="E7" s="13">
        <v>3.0147840147543015E-3</v>
      </c>
      <c r="F7" s="95">
        <v>-9.7999999999999997E-4</v>
      </c>
    </row>
    <row r="8" spans="2:15" ht="14" thickBot="1" x14ac:dyDescent="0.2">
      <c r="B8" s="82">
        <v>43546</v>
      </c>
      <c r="C8" s="12">
        <v>-1.6554903604358739E-2</v>
      </c>
      <c r="D8" s="12">
        <v>-1.208768694939566E-2</v>
      </c>
      <c r="E8" s="13">
        <v>-1.2880971978108668E-3</v>
      </c>
      <c r="F8" s="95">
        <v>-1.4239999999999999E-2</v>
      </c>
      <c r="H8" s="324" t="s">
        <v>81</v>
      </c>
      <c r="I8" s="325"/>
      <c r="J8" s="325"/>
      <c r="K8" s="325"/>
      <c r="L8" s="325"/>
      <c r="M8" s="325"/>
      <c r="N8" s="325"/>
      <c r="O8" s="326"/>
    </row>
    <row r="9" spans="2:15" x14ac:dyDescent="0.15">
      <c r="B9" s="82">
        <v>43549</v>
      </c>
      <c r="C9" s="12">
        <v>2.1308331557639004E-3</v>
      </c>
      <c r="D9" s="12">
        <v>2.0738282870178537E-3</v>
      </c>
      <c r="E9" s="13">
        <v>-5.5891161313256221E-3</v>
      </c>
      <c r="F9" s="95">
        <v>-1.49E-3</v>
      </c>
      <c r="H9" s="99" t="s">
        <v>50</v>
      </c>
      <c r="I9" s="100"/>
      <c r="J9" s="100"/>
      <c r="K9" s="100"/>
      <c r="L9" s="100"/>
      <c r="M9" s="100"/>
      <c r="N9" s="100"/>
      <c r="O9" s="101"/>
    </row>
    <row r="10" spans="2:15" x14ac:dyDescent="0.15">
      <c r="B10" s="82">
        <v>43550</v>
      </c>
      <c r="C10" s="12">
        <v>1.2119923453115078E-2</v>
      </c>
      <c r="D10" s="12">
        <v>-1.2417218543047115E-3</v>
      </c>
      <c r="E10" s="13">
        <v>1.9455372887121625E-2</v>
      </c>
      <c r="F10" s="95">
        <v>9.0100000000000006E-3</v>
      </c>
      <c r="H10" s="102" t="s">
        <v>51</v>
      </c>
      <c r="I10" s="14"/>
      <c r="J10" s="14"/>
      <c r="K10" s="14"/>
      <c r="L10" s="14"/>
      <c r="M10" s="14"/>
      <c r="N10" s="14"/>
      <c r="O10" s="103"/>
    </row>
    <row r="11" spans="2:15" ht="14" thickBot="1" x14ac:dyDescent="0.2">
      <c r="B11" s="82">
        <v>43551</v>
      </c>
      <c r="C11" s="12">
        <v>1.0504201680672232E-3</v>
      </c>
      <c r="D11" s="12">
        <v>3.1081641110650704E-3</v>
      </c>
      <c r="E11" s="13">
        <v>1.0601706978587977E-3</v>
      </c>
      <c r="F11" s="95">
        <v>1.3999999999999999E-4</v>
      </c>
      <c r="H11" s="104" t="s">
        <v>49</v>
      </c>
      <c r="I11" s="105"/>
      <c r="J11" s="105"/>
      <c r="K11" s="105"/>
      <c r="L11" s="105"/>
      <c r="M11" s="105"/>
      <c r="N11" s="105"/>
      <c r="O11" s="106"/>
    </row>
    <row r="12" spans="2:15" x14ac:dyDescent="0.15">
      <c r="B12" s="82">
        <v>43552</v>
      </c>
      <c r="C12" s="12">
        <v>-1.0493179433367361E-3</v>
      </c>
      <c r="D12" s="12">
        <v>4.1313778145024571E-4</v>
      </c>
      <c r="E12" s="13">
        <v>9.9555308582017776E-3</v>
      </c>
      <c r="F12" s="95">
        <v>1.6299999999999999E-3</v>
      </c>
    </row>
    <row r="13" spans="2:15" x14ac:dyDescent="0.15">
      <c r="B13" s="82">
        <v>43553</v>
      </c>
      <c r="C13" s="12">
        <v>-3.1512605042016695E-3</v>
      </c>
      <c r="D13" s="12">
        <v>4.3361552756555621E-3</v>
      </c>
      <c r="E13" s="13">
        <v>4.4042682294913593E-3</v>
      </c>
      <c r="F13" s="95">
        <v>7.6499999999999997E-3</v>
      </c>
    </row>
    <row r="14" spans="2:15" x14ac:dyDescent="0.15">
      <c r="B14" s="82">
        <v>43556</v>
      </c>
      <c r="C14" s="12">
        <v>-2.8451001053741987E-3</v>
      </c>
      <c r="D14" s="12">
        <v>9.6628289473683626E-3</v>
      </c>
      <c r="E14" s="13">
        <v>2.7146388061196625E-3</v>
      </c>
      <c r="F14" s="95">
        <v>6.3600000000000002E-3</v>
      </c>
    </row>
    <row r="15" spans="2:15" x14ac:dyDescent="0.15">
      <c r="B15" s="82">
        <v>43557</v>
      </c>
      <c r="C15" s="12">
        <v>1.9021451970835379E-3</v>
      </c>
      <c r="D15" s="12">
        <v>8.1449806556708193E-3</v>
      </c>
      <c r="E15" s="13">
        <v>-1.2286542070081841E-2</v>
      </c>
      <c r="F15" s="95">
        <v>-1.6000000000000001E-4</v>
      </c>
    </row>
    <row r="16" spans="2:15" x14ac:dyDescent="0.15">
      <c r="B16" s="82">
        <v>43558</v>
      </c>
      <c r="C16" s="12">
        <v>6.1174981542031492E-3</v>
      </c>
      <c r="D16" s="12">
        <v>7.069278933548917E-3</v>
      </c>
      <c r="E16" s="13">
        <v>-3.7950391960284158E-3</v>
      </c>
      <c r="F16" s="95">
        <v>3.5100000000000001E-3</v>
      </c>
    </row>
    <row r="17" spans="2:6" x14ac:dyDescent="0.15">
      <c r="B17" s="82">
        <v>43559</v>
      </c>
      <c r="C17" s="12">
        <v>-1.1531607086696649E-3</v>
      </c>
      <c r="D17" s="12">
        <v>0</v>
      </c>
      <c r="E17" s="13">
        <v>-3.1747066212892694E-3</v>
      </c>
      <c r="F17" s="95">
        <v>-6.7000000000000002E-4</v>
      </c>
    </row>
    <row r="18" spans="2:6" x14ac:dyDescent="0.15">
      <c r="B18" s="82">
        <v>43560</v>
      </c>
      <c r="C18" s="12">
        <v>4.0931989924433143E-3</v>
      </c>
      <c r="D18" s="12">
        <v>-4.0112314480545974E-3</v>
      </c>
      <c r="E18" s="13">
        <v>6.3706485923376022E-4</v>
      </c>
      <c r="F18" s="95">
        <v>-2.3600000000000001E-3</v>
      </c>
    </row>
    <row r="19" spans="2:6" x14ac:dyDescent="0.15">
      <c r="B19" s="82">
        <v>43563</v>
      </c>
      <c r="C19" s="12">
        <v>5.2262987352347245E-4</v>
      </c>
      <c r="D19" s="12">
        <v>5.6383407168747457E-3</v>
      </c>
      <c r="E19" s="13">
        <v>5.9409375706713785E-3</v>
      </c>
      <c r="F19" s="95">
        <v>6.4999999999999997E-4</v>
      </c>
    </row>
    <row r="20" spans="2:6" x14ac:dyDescent="0.15">
      <c r="B20" s="82">
        <v>43564</v>
      </c>
      <c r="C20" s="12">
        <v>9.4024237358965035E-3</v>
      </c>
      <c r="D20" s="12">
        <v>-3.6043251902282414E-3</v>
      </c>
      <c r="E20" s="13">
        <v>1.1811048004124247E-2</v>
      </c>
      <c r="F20" s="95">
        <v>3.65E-3</v>
      </c>
    </row>
    <row r="21" spans="2:6" x14ac:dyDescent="0.15">
      <c r="B21" s="82">
        <v>43565</v>
      </c>
      <c r="C21" s="12">
        <v>5.1749120264954485E-3</v>
      </c>
      <c r="D21" s="12">
        <v>-1.808681672025636E-3</v>
      </c>
      <c r="E21" s="13">
        <v>-3.0303086851025784E-2</v>
      </c>
      <c r="F21" s="95">
        <v>-2.7000000000000001E-3</v>
      </c>
    </row>
    <row r="22" spans="2:6" x14ac:dyDescent="0.15">
      <c r="B22" s="82">
        <v>43566</v>
      </c>
      <c r="C22" s="12">
        <v>-7.7224052718286584E-3</v>
      </c>
      <c r="D22" s="12">
        <v>2.4159452385745794E-3</v>
      </c>
      <c r="E22" s="13">
        <v>4.8635979514632943E-4</v>
      </c>
      <c r="F22" s="95">
        <v>-7.3999999999999999E-4</v>
      </c>
    </row>
    <row r="23" spans="2:6" x14ac:dyDescent="0.15">
      <c r="B23" s="82">
        <v>43567</v>
      </c>
      <c r="C23" s="12">
        <v>-8.7164055203902135E-3</v>
      </c>
      <c r="D23" s="12">
        <v>-1.807591885920834E-3</v>
      </c>
      <c r="E23" s="13">
        <v>-1.5556588811699412E-2</v>
      </c>
      <c r="F23" s="95">
        <v>-6.7400000000000003E-3</v>
      </c>
    </row>
    <row r="24" spans="2:6" x14ac:dyDescent="0.15">
      <c r="B24" s="82">
        <v>43570</v>
      </c>
      <c r="C24" s="12">
        <v>-1.2247461530409343E-2</v>
      </c>
      <c r="D24" s="12">
        <v>1.4587525150905334E-2</v>
      </c>
      <c r="E24" s="13">
        <v>7.4077306383957264E-4</v>
      </c>
      <c r="F24" s="95">
        <v>3.0400000000000002E-3</v>
      </c>
    </row>
    <row r="25" spans="2:6" x14ac:dyDescent="0.15">
      <c r="B25" s="82">
        <v>43571</v>
      </c>
      <c r="C25" s="12">
        <v>5.7227638830013028E-3</v>
      </c>
      <c r="D25" s="12">
        <v>1.2394645513138292E-2</v>
      </c>
      <c r="E25" s="13">
        <v>-2.4673289771102169E-3</v>
      </c>
      <c r="F25" s="95">
        <v>6.9499999999999996E-3</v>
      </c>
    </row>
    <row r="26" spans="2:6" x14ac:dyDescent="0.15">
      <c r="B26" s="82">
        <v>43572</v>
      </c>
      <c r="C26" s="12">
        <v>2.0021074815594897E-3</v>
      </c>
      <c r="D26" s="12">
        <v>5.8765915768854704E-3</v>
      </c>
      <c r="E26" s="13">
        <v>-2.6218167745019727E-2</v>
      </c>
      <c r="F26" s="95">
        <v>1.75E-3</v>
      </c>
    </row>
    <row r="27" spans="2:6" x14ac:dyDescent="0.15">
      <c r="B27" s="82">
        <v>43573</v>
      </c>
      <c r="C27" s="12">
        <v>7.9924282258911905E-3</v>
      </c>
      <c r="D27" s="12">
        <v>1.4605647517038634E-3</v>
      </c>
      <c r="E27" s="13">
        <v>-2.1717053151088295E-2</v>
      </c>
      <c r="F27" s="95">
        <v>-2.64E-3</v>
      </c>
    </row>
    <row r="28" spans="2:6" x14ac:dyDescent="0.15">
      <c r="B28" s="82">
        <v>43578</v>
      </c>
      <c r="C28" s="12">
        <v>1.398017736045909E-2</v>
      </c>
      <c r="D28" s="12">
        <v>-4.6767136606708726E-2</v>
      </c>
      <c r="E28" s="13">
        <v>1.1553942103797343E-2</v>
      </c>
      <c r="F28" s="95">
        <v>6.6699999999999997E-3</v>
      </c>
    </row>
    <row r="29" spans="2:6" x14ac:dyDescent="0.15">
      <c r="B29" s="82">
        <v>43579</v>
      </c>
      <c r="C29" s="12">
        <v>-3.0867373186538316E-4</v>
      </c>
      <c r="D29" s="12">
        <v>-2.2439820481438E-3</v>
      </c>
      <c r="E29" s="13">
        <v>2.4384000693278951E-2</v>
      </c>
      <c r="F29" s="95">
        <v>2.14E-3</v>
      </c>
    </row>
    <row r="30" spans="2:6" x14ac:dyDescent="0.15">
      <c r="B30" s="82">
        <v>43580</v>
      </c>
      <c r="C30" s="12">
        <v>1.0292301358585387E-3</v>
      </c>
      <c r="D30" s="12">
        <v>4.7025148231445435E-3</v>
      </c>
      <c r="E30" s="13">
        <v>2.7060930866814825E-2</v>
      </c>
      <c r="F30" s="95">
        <v>3.98E-3</v>
      </c>
    </row>
    <row r="31" spans="2:6" x14ac:dyDescent="0.15">
      <c r="B31" s="82">
        <v>43581</v>
      </c>
      <c r="C31" s="12">
        <v>2.6732469668928616E-3</v>
      </c>
      <c r="D31" s="12">
        <v>-1.4245014245014564E-3</v>
      </c>
      <c r="E31" s="13">
        <v>7.5628066361399515E-3</v>
      </c>
      <c r="F31" s="95">
        <v>3.1199999999999999E-3</v>
      </c>
    </row>
    <row r="32" spans="2:6" x14ac:dyDescent="0.15">
      <c r="B32" s="82">
        <v>43584</v>
      </c>
      <c r="C32" s="12">
        <v>-6.1525840853160485E-4</v>
      </c>
      <c r="D32" s="12">
        <v>1.0189525168127211E-3</v>
      </c>
      <c r="E32" s="13">
        <v>0</v>
      </c>
      <c r="F32" s="95">
        <v>1.67E-3</v>
      </c>
    </row>
    <row r="33" spans="2:6" x14ac:dyDescent="0.15">
      <c r="B33" s="82">
        <v>43585</v>
      </c>
      <c r="C33" s="12">
        <v>6.0537656474450863E-3</v>
      </c>
      <c r="D33" s="12">
        <v>-1.8322475570031749E-3</v>
      </c>
      <c r="E33" s="13">
        <v>7.3849479649528149E-3</v>
      </c>
      <c r="F33" s="95">
        <v>3.0000000000000001E-3</v>
      </c>
    </row>
    <row r="34" spans="2:6" x14ac:dyDescent="0.15">
      <c r="B34" s="82">
        <v>43587</v>
      </c>
      <c r="C34" s="12">
        <v>-7.2412034676184733E-3</v>
      </c>
      <c r="D34" s="12">
        <v>-5.3028757903323953E-3</v>
      </c>
      <c r="E34" s="13">
        <v>-7.2097184875008491E-4</v>
      </c>
      <c r="F34" s="95">
        <v>-2.4199999999999998E-3</v>
      </c>
    </row>
    <row r="35" spans="2:6" x14ac:dyDescent="0.15">
      <c r="B35" s="82">
        <v>43588</v>
      </c>
      <c r="C35" s="12">
        <v>-1.5409903431272687E-3</v>
      </c>
      <c r="D35" s="12">
        <v>-3.0551568587246281E-2</v>
      </c>
      <c r="E35" s="13">
        <v>6.4943164421382704E-3</v>
      </c>
      <c r="F35" s="95">
        <v>-4.2000000000000002E-4</v>
      </c>
    </row>
    <row r="36" spans="2:6" x14ac:dyDescent="0.15">
      <c r="B36" s="82">
        <v>43591</v>
      </c>
      <c r="C36" s="12">
        <v>6.2763658812634571E-3</v>
      </c>
      <c r="D36" s="12">
        <v>-1.9458544839255576E-2</v>
      </c>
      <c r="E36" s="13">
        <v>3.5834268776180345E-4</v>
      </c>
      <c r="F36" s="95">
        <v>-8.6999999999999994E-3</v>
      </c>
    </row>
    <row r="37" spans="2:6" x14ac:dyDescent="0.15">
      <c r="B37" s="82">
        <v>43592</v>
      </c>
      <c r="C37" s="12">
        <v>-2.8629856850715951E-3</v>
      </c>
      <c r="D37" s="12">
        <v>-1.4883520276100071E-2</v>
      </c>
      <c r="E37" s="13">
        <v>-9.1972510755755632E-3</v>
      </c>
      <c r="F37" s="95">
        <v>-8.2699999999999996E-3</v>
      </c>
    </row>
    <row r="38" spans="2:6" x14ac:dyDescent="0.15">
      <c r="B38" s="82">
        <v>43593</v>
      </c>
      <c r="C38" s="12">
        <v>9.0237899917966491E-3</v>
      </c>
      <c r="D38" s="12">
        <v>5.0361287497262541E-3</v>
      </c>
      <c r="E38" s="13">
        <v>6.8715144554107876E-3</v>
      </c>
      <c r="F38" s="95">
        <v>4.6600000000000001E-3</v>
      </c>
    </row>
    <row r="39" spans="2:6" x14ac:dyDescent="0.15">
      <c r="B39" s="82">
        <v>43594</v>
      </c>
      <c r="C39" s="12">
        <v>-1.493902439024386E-2</v>
      </c>
      <c r="D39" s="12">
        <v>-1.7211328976034834E-2</v>
      </c>
      <c r="E39" s="13">
        <v>-2.1910852891798949E-2</v>
      </c>
      <c r="F39" s="95">
        <v>-1.992E-2</v>
      </c>
    </row>
    <row r="40" spans="2:6" x14ac:dyDescent="0.15">
      <c r="B40" s="82">
        <v>43595</v>
      </c>
      <c r="C40" s="12">
        <v>5.8805323429278467E-3</v>
      </c>
      <c r="D40" s="12">
        <v>5.5420084238528844E-3</v>
      </c>
      <c r="E40" s="13">
        <v>5.5085474186482575E-3</v>
      </c>
      <c r="F40" s="95">
        <v>4.5100000000000001E-3</v>
      </c>
    </row>
    <row r="41" spans="2:6" x14ac:dyDescent="0.15">
      <c r="B41" s="82">
        <v>43598</v>
      </c>
      <c r="C41" s="12">
        <v>-1.0256410256409554E-3</v>
      </c>
      <c r="D41" s="12">
        <v>-1.5432098765432167E-2</v>
      </c>
      <c r="E41" s="13">
        <v>-1.7043959130977671E-2</v>
      </c>
      <c r="F41" s="95">
        <v>-1.158E-2</v>
      </c>
    </row>
    <row r="42" spans="2:6" x14ac:dyDescent="0.15">
      <c r="B42" s="82">
        <v>43599</v>
      </c>
      <c r="C42" s="12">
        <v>0</v>
      </c>
      <c r="D42" s="12">
        <v>9.1804746977162122E-3</v>
      </c>
      <c r="E42" s="13">
        <v>9.1652724550612685E-3</v>
      </c>
      <c r="F42" s="95">
        <v>4.3699999999999998E-3</v>
      </c>
    </row>
    <row r="43" spans="2:6" x14ac:dyDescent="0.15">
      <c r="B43" s="82">
        <v>43600</v>
      </c>
      <c r="C43" s="12">
        <v>1.3244353182751523E-2</v>
      </c>
      <c r="D43" s="12">
        <v>1.3534501885955175E-2</v>
      </c>
      <c r="E43" s="13">
        <v>9.8181832307988604E-3</v>
      </c>
      <c r="F43" s="95">
        <v>8.1499999999999993E-3</v>
      </c>
    </row>
    <row r="44" spans="2:6" x14ac:dyDescent="0.15">
      <c r="B44" s="82">
        <v>43601</v>
      </c>
      <c r="C44" s="12">
        <v>1.7529638261222003E-2</v>
      </c>
      <c r="D44" s="12">
        <v>2.4956217162872107E-2</v>
      </c>
      <c r="E44" s="13">
        <v>1.8959644708064438E-2</v>
      </c>
      <c r="F44" s="95">
        <v>1.8970000000000001E-2</v>
      </c>
    </row>
    <row r="45" spans="2:6" x14ac:dyDescent="0.15">
      <c r="B45" s="82">
        <v>43602</v>
      </c>
      <c r="C45" s="12">
        <v>-3.7841067516430904E-3</v>
      </c>
      <c r="D45" s="12">
        <v>-2.1358393848782686E-3</v>
      </c>
      <c r="E45" s="13">
        <v>3.1011966279850256E-3</v>
      </c>
      <c r="F45" s="95">
        <v>-1.6000000000000001E-4</v>
      </c>
    </row>
    <row r="46" spans="2:6" x14ac:dyDescent="0.15">
      <c r="B46" s="82">
        <v>43605</v>
      </c>
      <c r="C46" s="12">
        <v>-4.898040783686608E-3</v>
      </c>
      <c r="D46" s="12">
        <v>6.8493150684931781E-3</v>
      </c>
      <c r="E46" s="13">
        <v>-1.3911989321698348E-2</v>
      </c>
      <c r="F46" s="95">
        <v>-7.9699999999999997E-3</v>
      </c>
    </row>
    <row r="47" spans="2:6" x14ac:dyDescent="0.15">
      <c r="B47" s="82">
        <v>43606</v>
      </c>
      <c r="C47" s="12">
        <v>-4.8216976393772315E-3</v>
      </c>
      <c r="D47" s="12">
        <v>6.1649659863944883E-3</v>
      </c>
      <c r="E47" s="13">
        <v>8.1997048615152224E-3</v>
      </c>
      <c r="F47" s="95">
        <v>4.3899999999999998E-3</v>
      </c>
    </row>
    <row r="48" spans="2:6" x14ac:dyDescent="0.15">
      <c r="B48" s="82">
        <v>43607</v>
      </c>
      <c r="C48" s="12">
        <v>6.1572625416372873E-3</v>
      </c>
      <c r="D48" s="12">
        <v>-1.6902598774560795E-3</v>
      </c>
      <c r="E48" s="13">
        <v>6.8173480965143529E-3</v>
      </c>
      <c r="F48" s="95">
        <v>2.1700000000000001E-3</v>
      </c>
    </row>
    <row r="49" spans="2:6" x14ac:dyDescent="0.15">
      <c r="B49" s="82">
        <v>43608</v>
      </c>
      <c r="C49" s="12">
        <v>-3.6115569823436111E-3</v>
      </c>
      <c r="D49" s="12">
        <v>-4.6560846560845803E-3</v>
      </c>
      <c r="E49" s="13">
        <v>6.1772162306434897E-3</v>
      </c>
      <c r="F49" s="95">
        <v>-5.2599999999999999E-3</v>
      </c>
    </row>
    <row r="50" spans="2:6" x14ac:dyDescent="0.15">
      <c r="B50" s="82">
        <v>43609</v>
      </c>
      <c r="C50" s="12">
        <v>-3.2219089810712198E-3</v>
      </c>
      <c r="D50" s="12">
        <v>1.6159897937486623E-2</v>
      </c>
      <c r="E50" s="13">
        <v>3.0106325545311563E-2</v>
      </c>
      <c r="F50" s="95">
        <v>7.5700000000000003E-3</v>
      </c>
    </row>
    <row r="51" spans="2:6" x14ac:dyDescent="0.15">
      <c r="B51" s="82">
        <v>43613</v>
      </c>
      <c r="C51" s="12">
        <v>-2.8282828282828465E-3</v>
      </c>
      <c r="D51" s="12">
        <v>1.3391922996442762E-2</v>
      </c>
      <c r="E51" s="13">
        <v>1.3868154191696513E-2</v>
      </c>
      <c r="F51" s="95">
        <v>1.4499999999999999E-3</v>
      </c>
    </row>
    <row r="52" spans="2:6" x14ac:dyDescent="0.15">
      <c r="B52" s="82">
        <v>43614</v>
      </c>
      <c r="C52" s="12">
        <v>-3.7479740680713691E-3</v>
      </c>
      <c r="D52" s="12">
        <v>-1.9822424117282744E-2</v>
      </c>
      <c r="E52" s="13">
        <v>-1.7409002300526333E-2</v>
      </c>
      <c r="F52" s="95">
        <v>-1.435E-2</v>
      </c>
    </row>
    <row r="53" spans="2:6" x14ac:dyDescent="0.15">
      <c r="B53" s="82">
        <v>43616</v>
      </c>
      <c r="C53" s="12">
        <v>1.2201321809862664E-2</v>
      </c>
      <c r="D53" s="12">
        <v>6.3197809142612194E-4</v>
      </c>
      <c r="E53" s="13">
        <v>-9.4339691350352473E-3</v>
      </c>
      <c r="F53" s="95">
        <v>-1.89E-3</v>
      </c>
    </row>
    <row r="54" spans="2:6" x14ac:dyDescent="0.15">
      <c r="B54" s="82">
        <v>43619</v>
      </c>
      <c r="C54" s="12">
        <v>1.8985434455047745E-2</v>
      </c>
      <c r="D54" s="12">
        <v>1.8947368421053934E-3</v>
      </c>
      <c r="E54" s="13">
        <v>1.5911742543859964E-2</v>
      </c>
      <c r="F54" s="95">
        <v>8.2699999999999996E-3</v>
      </c>
    </row>
    <row r="55" spans="2:6" x14ac:dyDescent="0.15">
      <c r="B55" s="82">
        <v>43620</v>
      </c>
      <c r="C55" s="12">
        <v>-2.1096214511041045E-2</v>
      </c>
      <c r="D55" s="12">
        <v>1.3027947047699051E-2</v>
      </c>
      <c r="E55" s="13">
        <v>-6.287874969998275E-3</v>
      </c>
      <c r="F55" s="95">
        <v>-5.1999999999999995E-4</v>
      </c>
    </row>
    <row r="56" spans="2:6" x14ac:dyDescent="0.15">
      <c r="B56" s="82">
        <v>43621</v>
      </c>
      <c r="C56" s="12">
        <v>1.0674723061430136E-2</v>
      </c>
      <c r="D56" s="12">
        <v>3.9410910599460003E-3</v>
      </c>
      <c r="E56" s="13">
        <v>3.6815045213716147E-3</v>
      </c>
      <c r="F56" s="95">
        <v>6.3499999999999997E-3</v>
      </c>
    </row>
    <row r="57" spans="2:6" x14ac:dyDescent="0.15">
      <c r="B57" s="82">
        <v>43622</v>
      </c>
      <c r="C57" s="12">
        <v>-1.9928258270218713E-4</v>
      </c>
      <c r="D57" s="12">
        <v>2.892561983470987E-3</v>
      </c>
      <c r="E57" s="13">
        <v>1.0316939985874907E-3</v>
      </c>
      <c r="F57" s="95">
        <v>2.4499999999999999E-3</v>
      </c>
    </row>
    <row r="58" spans="2:6" x14ac:dyDescent="0.15">
      <c r="B58" s="82">
        <v>43623</v>
      </c>
      <c r="C58" s="12">
        <v>1.0564082120789298E-2</v>
      </c>
      <c r="D58" s="12">
        <v>1.8335393489905316E-2</v>
      </c>
      <c r="E58" s="13">
        <v>-3.4355162207444501E-4</v>
      </c>
      <c r="F58" s="95">
        <v>6.8999999999999999E-3</v>
      </c>
    </row>
    <row r="59" spans="2:6" x14ac:dyDescent="0.15">
      <c r="B59" s="82">
        <v>43627</v>
      </c>
      <c r="C59" s="12">
        <v>-1.5779092702170594E-3</v>
      </c>
      <c r="D59" s="12">
        <v>-1.011531458628312E-3</v>
      </c>
      <c r="E59" s="13">
        <v>4.9256099423946598E-3</v>
      </c>
      <c r="F59" s="95">
        <v>8.8999999999999999E-3</v>
      </c>
    </row>
    <row r="60" spans="2:6" x14ac:dyDescent="0.15">
      <c r="B60" s="82">
        <v>43628</v>
      </c>
      <c r="C60" s="12">
        <v>4.543658632951475E-3</v>
      </c>
      <c r="D60" s="12">
        <v>2.8351559335764165E-3</v>
      </c>
      <c r="E60" s="13">
        <v>7.0670528163412349E-3</v>
      </c>
      <c r="F60" s="95">
        <v>2.4299999999999999E-3</v>
      </c>
    </row>
    <row r="61" spans="2:6" x14ac:dyDescent="0.15">
      <c r="B61" s="82">
        <v>43629</v>
      </c>
      <c r="C61" s="12">
        <v>-5.3097345132744334E-3</v>
      </c>
      <c r="D61" s="12">
        <v>-6.0581583198704436E-4</v>
      </c>
      <c r="E61" s="13">
        <v>7.3571051030709711E-3</v>
      </c>
      <c r="F61" s="95">
        <v>2.1000000000000001E-4</v>
      </c>
    </row>
    <row r="62" spans="2:6" x14ac:dyDescent="0.15">
      <c r="B62" s="82">
        <v>43630</v>
      </c>
      <c r="C62" s="12">
        <v>2.3724792408066353E-3</v>
      </c>
      <c r="D62" s="12">
        <v>-1.2123661345726511E-3</v>
      </c>
      <c r="E62" s="13">
        <v>4.6068636049831913E-3</v>
      </c>
      <c r="F62" s="95">
        <v>-1.4400000000000001E-3</v>
      </c>
    </row>
    <row r="63" spans="2:6" x14ac:dyDescent="0.15">
      <c r="B63" s="82">
        <v>43633</v>
      </c>
      <c r="C63" s="12">
        <v>9.8619329388549559E-4</v>
      </c>
      <c r="D63" s="12">
        <v>2.2253692089824195E-3</v>
      </c>
      <c r="E63" s="13">
        <v>3.0197036679173728E-3</v>
      </c>
      <c r="F63" s="95">
        <v>4.0000000000000002E-4</v>
      </c>
    </row>
    <row r="64" spans="2:6" x14ac:dyDescent="0.15">
      <c r="B64" s="82">
        <v>43634</v>
      </c>
      <c r="C64" s="12">
        <v>7.2906403940886655E-3</v>
      </c>
      <c r="D64" s="12">
        <v>6.8631408962456231E-3</v>
      </c>
      <c r="E64" s="13">
        <v>1.951385059876598E-2</v>
      </c>
      <c r="F64" s="95">
        <v>1.3899999999999999E-2</v>
      </c>
    </row>
    <row r="65" spans="2:6" x14ac:dyDescent="0.15">
      <c r="B65" s="82">
        <v>43635</v>
      </c>
      <c r="C65" s="12">
        <v>-1.1345852895148667E-2</v>
      </c>
      <c r="D65" s="12">
        <v>1.002405773857129E-3</v>
      </c>
      <c r="E65" s="13">
        <v>-5.1405649036130319E-3</v>
      </c>
      <c r="F65" s="95">
        <v>-2.6900000000000001E-3</v>
      </c>
    </row>
    <row r="66" spans="2:6" x14ac:dyDescent="0.15">
      <c r="B66" s="82">
        <v>43636</v>
      </c>
      <c r="C66" s="12">
        <v>9.101701622477254E-3</v>
      </c>
      <c r="D66" s="12">
        <v>-3.0042058882434608E-3</v>
      </c>
      <c r="E66" s="13">
        <v>1.5391278808913889E-3</v>
      </c>
      <c r="F66" s="95">
        <v>1.6900000000000001E-3</v>
      </c>
    </row>
    <row r="67" spans="2:6" x14ac:dyDescent="0.15">
      <c r="B67" s="82">
        <v>43637</v>
      </c>
      <c r="C67" s="12">
        <v>-4.7058823529412264E-3</v>
      </c>
      <c r="D67" s="12">
        <v>4.4194455604660288E-3</v>
      </c>
      <c r="E67" s="13">
        <v>-1.0757384573423678E-2</v>
      </c>
      <c r="F67" s="95">
        <v>-5.5799999999999999E-3</v>
      </c>
    </row>
    <row r="68" spans="2:6" x14ac:dyDescent="0.15">
      <c r="B68" s="82">
        <v>43640</v>
      </c>
      <c r="C68" s="12">
        <v>-4.9251379038612875E-3</v>
      </c>
      <c r="D68" s="12">
        <v>-7.6000000000000512E-3</v>
      </c>
      <c r="E68" s="13">
        <v>1.1096409558712939E-3</v>
      </c>
      <c r="F68" s="95">
        <v>-2.4199999999999998E-3</v>
      </c>
    </row>
    <row r="69" spans="2:6" x14ac:dyDescent="0.15">
      <c r="B69" s="82">
        <v>43641</v>
      </c>
      <c r="C69" s="12">
        <v>-1.9798059790132605E-4</v>
      </c>
      <c r="D69" s="12">
        <v>-2.4183796856105388E-3</v>
      </c>
      <c r="E69" s="13">
        <v>7.5371949197493571E-3</v>
      </c>
      <c r="F69" s="95">
        <v>0</v>
      </c>
    </row>
    <row r="70" spans="2:6" x14ac:dyDescent="0.15">
      <c r="B70" s="82">
        <v>43642</v>
      </c>
      <c r="C70" s="12">
        <v>-8.9108910891089188E-3</v>
      </c>
      <c r="D70" s="12">
        <v>8.0808080808081328E-4</v>
      </c>
      <c r="E70" s="13">
        <v>-2.0682194620581962E-2</v>
      </c>
      <c r="F70" s="95">
        <v>-6.1399999999999996E-3</v>
      </c>
    </row>
    <row r="71" spans="2:6" x14ac:dyDescent="0.15">
      <c r="B71" s="82">
        <v>43643</v>
      </c>
      <c r="C71" s="12">
        <v>4.5954045954046396E-3</v>
      </c>
      <c r="D71" s="12">
        <v>-6.0557125555106284E-3</v>
      </c>
      <c r="E71" s="13">
        <v>2.1343462391274493E-3</v>
      </c>
      <c r="F71" s="95">
        <v>2.2000000000000001E-3</v>
      </c>
    </row>
    <row r="72" spans="2:6" x14ac:dyDescent="0.15">
      <c r="B72" s="82">
        <v>43644</v>
      </c>
      <c r="C72" s="12">
        <v>4.9721559268098847E-3</v>
      </c>
      <c r="D72" s="12">
        <v>7.7173030056862935E-3</v>
      </c>
      <c r="E72" s="13">
        <v>-1.1206052758683249E-4</v>
      </c>
      <c r="F72" s="95">
        <v>3.8999999999999998E-3</v>
      </c>
    </row>
    <row r="73" spans="2:6" x14ac:dyDescent="0.15">
      <c r="B73" s="82">
        <v>43647</v>
      </c>
      <c r="C73" s="12">
        <v>-3.5622402533148634E-3</v>
      </c>
      <c r="D73" s="12">
        <v>1.6122531237405813E-3</v>
      </c>
      <c r="E73" s="13">
        <v>1.1995487032670615E-2</v>
      </c>
      <c r="F73" s="95">
        <v>7.2500000000000004E-3</v>
      </c>
    </row>
    <row r="74" spans="2:6" x14ac:dyDescent="0.15">
      <c r="B74" s="82">
        <v>43648</v>
      </c>
      <c r="C74" s="12">
        <v>1.4101290963257185E-2</v>
      </c>
      <c r="D74" s="12">
        <v>1.6599597585512882E-2</v>
      </c>
      <c r="E74" s="13">
        <v>5.2065764673403514E-3</v>
      </c>
      <c r="F74" s="95">
        <v>5.11E-3</v>
      </c>
    </row>
    <row r="75" spans="2:6" x14ac:dyDescent="0.15">
      <c r="B75" s="82">
        <v>43649</v>
      </c>
      <c r="C75" s="12">
        <v>1.9584802193497453E-3</v>
      </c>
      <c r="D75" s="12">
        <v>4.4532409698170294E-3</v>
      </c>
      <c r="E75" s="13">
        <v>3.1959949136444177E-3</v>
      </c>
      <c r="F75" s="95">
        <v>4.5500000000000002E-3</v>
      </c>
    </row>
    <row r="76" spans="2:6" x14ac:dyDescent="0.15">
      <c r="B76" s="82">
        <v>43651</v>
      </c>
      <c r="C76" s="12">
        <v>-4.1047693510554151E-3</v>
      </c>
      <c r="D76" s="12">
        <v>-1.2807881773398977E-2</v>
      </c>
      <c r="E76" s="13">
        <v>-1.4061301541593019E-2</v>
      </c>
      <c r="F76" s="95">
        <v>-8.5699999999999995E-3</v>
      </c>
    </row>
    <row r="77" spans="2:6" x14ac:dyDescent="0.15">
      <c r="B77" s="82">
        <v>43654</v>
      </c>
      <c r="C77" s="12">
        <v>1.3150147203140117E-2</v>
      </c>
      <c r="D77" s="12">
        <v>1.9960079840319889E-3</v>
      </c>
      <c r="E77" s="13">
        <v>4.6796348128528287E-3</v>
      </c>
      <c r="F77" s="95">
        <v>1.39E-3</v>
      </c>
    </row>
    <row r="78" spans="2:6" x14ac:dyDescent="0.15">
      <c r="B78" s="82">
        <v>43655</v>
      </c>
      <c r="C78" s="12">
        <v>-2.3246803564509477E-3</v>
      </c>
      <c r="D78" s="12">
        <v>-3.9840637450200278E-3</v>
      </c>
      <c r="E78" s="13">
        <v>6.986932264949397E-3</v>
      </c>
      <c r="F78" s="95">
        <v>-3.2799999999999999E-3</v>
      </c>
    </row>
    <row r="79" spans="2:6" x14ac:dyDescent="0.15">
      <c r="B79" s="82">
        <v>43656</v>
      </c>
      <c r="C79" s="12">
        <v>-1.5533980582523865E-3</v>
      </c>
      <c r="D79" s="12">
        <v>-2.5400000000000089E-2</v>
      </c>
      <c r="E79" s="13">
        <v>-5.066144919237292E-3</v>
      </c>
      <c r="F79" s="95">
        <v>-2.3900000000000002E-3</v>
      </c>
    </row>
    <row r="80" spans="2:6" x14ac:dyDescent="0.15">
      <c r="B80" s="82">
        <v>43657</v>
      </c>
      <c r="C80" s="12">
        <v>-7.779074290159449E-3</v>
      </c>
      <c r="D80" s="12">
        <v>-8.2084957931460867E-4</v>
      </c>
      <c r="E80" s="13">
        <v>-9.4089790505017534E-3</v>
      </c>
      <c r="F80" s="95">
        <v>-5.8399999999999997E-3</v>
      </c>
    </row>
    <row r="81" spans="2:6" x14ac:dyDescent="0.15">
      <c r="B81" s="82">
        <v>43658</v>
      </c>
      <c r="C81" s="12">
        <v>-5.2920423363387314E-3</v>
      </c>
      <c r="D81" s="12">
        <v>-1.1706715958102243E-2</v>
      </c>
      <c r="E81" s="13">
        <v>-2.6259905043628629E-2</v>
      </c>
      <c r="F81" s="95">
        <v>-1.18E-2</v>
      </c>
    </row>
    <row r="82" spans="2:6" x14ac:dyDescent="0.15">
      <c r="B82" s="82">
        <v>43661</v>
      </c>
      <c r="C82" s="12">
        <v>9.0640394088670195E-3</v>
      </c>
      <c r="D82" s="12">
        <v>-4.1562759767244106E-4</v>
      </c>
      <c r="E82" s="13">
        <v>7.2297582569635921E-3</v>
      </c>
      <c r="F82" s="95">
        <v>4.6699999999999997E-3</v>
      </c>
    </row>
    <row r="83" spans="2:6" x14ac:dyDescent="0.15">
      <c r="B83" s="82">
        <v>43662</v>
      </c>
      <c r="C83" s="12">
        <v>-5.0771333723881318E-3</v>
      </c>
      <c r="D83" s="12">
        <v>4.1580041580036031E-4</v>
      </c>
      <c r="E83" s="13">
        <v>2.9623369801063948E-3</v>
      </c>
      <c r="F83" s="95">
        <v>4.28E-3</v>
      </c>
    </row>
    <row r="84" spans="2:6" x14ac:dyDescent="0.15">
      <c r="B84" s="82">
        <v>43663</v>
      </c>
      <c r="C84" s="12">
        <v>1.3346418056918496E-2</v>
      </c>
      <c r="D84" s="12">
        <v>5.818786367414841E-3</v>
      </c>
      <c r="E84" s="13">
        <v>1.863002586591378E-2</v>
      </c>
      <c r="F84" s="95">
        <v>9.2899999999999996E-3</v>
      </c>
    </row>
    <row r="85" spans="2:6" x14ac:dyDescent="0.15">
      <c r="B85" s="82">
        <v>43664</v>
      </c>
      <c r="C85" s="12">
        <v>4.261088514429634E-3</v>
      </c>
      <c r="D85" s="12">
        <v>2.2727272727272041E-3</v>
      </c>
      <c r="E85" s="13">
        <v>3.1114088245575822E-2</v>
      </c>
      <c r="F85" s="95">
        <v>6.8500000000000002E-3</v>
      </c>
    </row>
    <row r="86" spans="2:6" x14ac:dyDescent="0.15">
      <c r="B86" s="82">
        <v>43665</v>
      </c>
      <c r="C86" s="12">
        <v>-1.0607521697203581E-2</v>
      </c>
      <c r="D86" s="12">
        <v>-2.4737167594309772E-3</v>
      </c>
      <c r="E86" s="13">
        <v>2.5956019917188211E-3</v>
      </c>
      <c r="F86" s="95">
        <v>-7.3000000000000001E-3</v>
      </c>
    </row>
    <row r="87" spans="2:6" x14ac:dyDescent="0.15">
      <c r="B87" s="82">
        <v>43668</v>
      </c>
      <c r="C87" s="12">
        <v>1.9493177387919225E-4</v>
      </c>
      <c r="D87" s="12">
        <v>-7.2328993593717694E-3</v>
      </c>
      <c r="E87" s="13">
        <v>-2.1574019030891067E-3</v>
      </c>
      <c r="F87" s="95">
        <v>-1.48E-3</v>
      </c>
    </row>
    <row r="88" spans="2:6" x14ac:dyDescent="0.15">
      <c r="B88" s="82">
        <v>43669</v>
      </c>
      <c r="C88" s="12">
        <v>4.6774507893196926E-3</v>
      </c>
      <c r="D88" s="12">
        <v>-1.457119067443835E-3</v>
      </c>
      <c r="E88" s="13">
        <v>-5.4054510306522641E-4</v>
      </c>
      <c r="F88" s="95">
        <v>4.3099999999999996E-3</v>
      </c>
    </row>
    <row r="89" spans="2:6" x14ac:dyDescent="0.15">
      <c r="B89" s="82">
        <v>43670</v>
      </c>
      <c r="C89" s="12">
        <v>-3.6857419980600437E-3</v>
      </c>
      <c r="D89" s="12">
        <v>2.0846362309767663E-4</v>
      </c>
      <c r="E89" s="13">
        <v>-9.1942366517059337E-3</v>
      </c>
      <c r="F89" s="95">
        <v>-5.77E-3</v>
      </c>
    </row>
    <row r="90" spans="2:6" x14ac:dyDescent="0.15">
      <c r="B90" s="82">
        <v>43671</v>
      </c>
      <c r="C90" s="12">
        <v>-4.6728971962617383E-3</v>
      </c>
      <c r="D90" s="12">
        <v>1.8757815756564877E-3</v>
      </c>
      <c r="E90" s="13">
        <v>-1.9650361780899628E-3</v>
      </c>
      <c r="F90" s="95">
        <v>-3.0899999999999999E-3</v>
      </c>
    </row>
    <row r="91" spans="2:6" x14ac:dyDescent="0.15">
      <c r="B91" s="82">
        <v>43672</v>
      </c>
      <c r="C91" s="12">
        <v>1.7605633802816989E-2</v>
      </c>
      <c r="D91" s="12">
        <v>4.3686290825879492E-3</v>
      </c>
      <c r="E91" s="13">
        <v>1.1266730788806134E-2</v>
      </c>
      <c r="F91" s="95">
        <v>9.2200000000000008E-3</v>
      </c>
    </row>
    <row r="92" spans="2:6" x14ac:dyDescent="0.15">
      <c r="B92" s="82">
        <v>43675</v>
      </c>
      <c r="C92" s="12">
        <v>1.1341791618608266E-2</v>
      </c>
      <c r="D92" s="12">
        <v>5.5923777961888188E-3</v>
      </c>
      <c r="E92" s="13">
        <v>-9.843150291982572E-3</v>
      </c>
      <c r="F92" s="95">
        <v>2.7999999999999998E-4</v>
      </c>
    </row>
    <row r="93" spans="2:6" x14ac:dyDescent="0.15">
      <c r="B93" s="82">
        <v>43676</v>
      </c>
      <c r="C93" s="12">
        <v>-7.6031172780843814E-4</v>
      </c>
      <c r="D93" s="12">
        <v>-1.8331616889804336E-2</v>
      </c>
      <c r="E93" s="13">
        <v>-8.7394226522368168E-3</v>
      </c>
      <c r="F93" s="95">
        <v>-8.0199999999999994E-3</v>
      </c>
    </row>
    <row r="94" spans="2:6" x14ac:dyDescent="0.15">
      <c r="B94" s="82">
        <v>43677</v>
      </c>
      <c r="C94" s="12">
        <v>5.3262316910784868E-3</v>
      </c>
      <c r="D94" s="12">
        <v>1.3008812421317684E-2</v>
      </c>
      <c r="E94" s="13">
        <v>7.9348726969310501E-3</v>
      </c>
      <c r="F94" s="95">
        <v>2.8700000000000002E-3</v>
      </c>
    </row>
    <row r="95" spans="2:6" x14ac:dyDescent="0.15">
      <c r="B95" s="82">
        <v>43679</v>
      </c>
      <c r="C95" s="12">
        <v>-4.3519394512773202E-3</v>
      </c>
      <c r="D95" s="12">
        <v>-3.7282518641259532E-3</v>
      </c>
      <c r="E95" s="13">
        <v>-1.2027101325187917E-2</v>
      </c>
      <c r="F95" s="95">
        <v>-1.1650000000000001E-2</v>
      </c>
    </row>
    <row r="96" spans="2:6" x14ac:dyDescent="0.15">
      <c r="B96" s="82">
        <v>43682</v>
      </c>
      <c r="C96" s="12">
        <v>-2.2044849866970639E-2</v>
      </c>
      <c r="D96" s="12">
        <v>-1.8295218295218296E-2</v>
      </c>
      <c r="E96" s="13">
        <v>-1.5272325687868182E-2</v>
      </c>
      <c r="F96" s="95">
        <v>-2.0830000000000001E-2</v>
      </c>
    </row>
    <row r="97" spans="2:6" x14ac:dyDescent="0.15">
      <c r="B97" s="82">
        <v>43683</v>
      </c>
      <c r="C97" s="12">
        <v>-4.2751651768363486E-3</v>
      </c>
      <c r="D97" s="12">
        <v>-9.1063108852180719E-3</v>
      </c>
      <c r="E97" s="13">
        <v>-3.3715727116757632E-3</v>
      </c>
      <c r="F97" s="95">
        <v>-4.7400000000000003E-3</v>
      </c>
    </row>
    <row r="98" spans="2:6" x14ac:dyDescent="0.15">
      <c r="B98" s="82">
        <v>43684</v>
      </c>
      <c r="C98" s="12">
        <v>1.3856362217018026E-2</v>
      </c>
      <c r="D98" s="12">
        <v>8.3351143406711348E-3</v>
      </c>
      <c r="E98" s="13">
        <v>-2.9093331020429658E-2</v>
      </c>
      <c r="F98" s="95">
        <v>-2.0799999999999998E-3</v>
      </c>
    </row>
    <row r="99" spans="2:6" x14ac:dyDescent="0.15">
      <c r="B99" s="82">
        <v>43685</v>
      </c>
      <c r="C99" s="12">
        <v>1.5976900866217392E-2</v>
      </c>
      <c r="D99" s="12">
        <v>2.1407376006782552E-2</v>
      </c>
      <c r="E99" s="13">
        <v>3.368174382687128E-2</v>
      </c>
      <c r="F99" s="95">
        <v>2.282E-2</v>
      </c>
    </row>
    <row r="100" spans="2:6" x14ac:dyDescent="0.15">
      <c r="B100" s="82">
        <v>43686</v>
      </c>
      <c r="C100" s="12">
        <v>7.7680939749904532E-3</v>
      </c>
      <c r="D100" s="12">
        <v>8.9230130732516066E-3</v>
      </c>
      <c r="E100" s="13">
        <v>-8.5393626594088001E-3</v>
      </c>
      <c r="F100" s="95">
        <v>-1.7000000000000001E-4</v>
      </c>
    </row>
    <row r="101" spans="2:6" x14ac:dyDescent="0.15">
      <c r="B101" s="82">
        <v>43689</v>
      </c>
      <c r="C101" s="12">
        <v>1.8800526414741725E-4</v>
      </c>
      <c r="D101" s="12">
        <v>2.673796791443861E-3</v>
      </c>
      <c r="E101" s="13">
        <v>8.1596223316204863E-3</v>
      </c>
      <c r="F101" s="95">
        <v>1.0399999999999999E-3</v>
      </c>
    </row>
    <row r="102" spans="2:6" x14ac:dyDescent="0.15">
      <c r="B102" s="82">
        <v>43690</v>
      </c>
      <c r="C102" s="12">
        <v>-1.1278195488721998E-3</v>
      </c>
      <c r="D102" s="12">
        <v>9.8461538461538378E-3</v>
      </c>
      <c r="E102" s="13">
        <v>-3.7095756033211913E-3</v>
      </c>
      <c r="F102" s="95">
        <v>2.6900000000000001E-3</v>
      </c>
    </row>
    <row r="103" spans="2:6" x14ac:dyDescent="0.15">
      <c r="B103" s="82">
        <v>43691</v>
      </c>
      <c r="C103" s="12">
        <v>-2.0700037636431912E-3</v>
      </c>
      <c r="D103" s="12">
        <v>-1.0968921389396646E-2</v>
      </c>
      <c r="E103" s="13">
        <v>-1.1621279290690234E-2</v>
      </c>
      <c r="F103" s="95">
        <v>-1.6119999999999999E-2</v>
      </c>
    </row>
    <row r="104" spans="2:6" x14ac:dyDescent="0.15">
      <c r="B104" s="82">
        <v>43692</v>
      </c>
      <c r="C104" s="12">
        <v>3.9600226287006546E-3</v>
      </c>
      <c r="D104" s="12">
        <v>-2.0538098172107055E-4</v>
      </c>
      <c r="E104" s="13">
        <v>-1.3013663817057042E-2</v>
      </c>
      <c r="F104" s="95">
        <v>-2.31E-3</v>
      </c>
    </row>
    <row r="105" spans="2:6" x14ac:dyDescent="0.15">
      <c r="B105" s="82">
        <v>43693</v>
      </c>
      <c r="C105" s="12">
        <v>1.2021036814425345E-2</v>
      </c>
      <c r="D105" s="12">
        <v>1.4995891536565331E-2</v>
      </c>
      <c r="E105" s="13">
        <v>1.2259887901925781E-2</v>
      </c>
      <c r="F105" s="95">
        <v>1.2710000000000001E-2</v>
      </c>
    </row>
    <row r="106" spans="2:6" x14ac:dyDescent="0.15">
      <c r="B106" s="82">
        <v>43696</v>
      </c>
      <c r="C106" s="12">
        <v>1.2249443207126953E-2</v>
      </c>
      <c r="D106" s="12">
        <v>7.0835863185589876E-3</v>
      </c>
      <c r="E106" s="13">
        <v>4.2276893216757205E-3</v>
      </c>
      <c r="F106" s="95">
        <v>9.9900000000000006E-3</v>
      </c>
    </row>
    <row r="107" spans="2:6" x14ac:dyDescent="0.15">
      <c r="B107" s="82">
        <v>43697</v>
      </c>
      <c r="C107" s="12">
        <v>-1.0267693436010306E-2</v>
      </c>
      <c r="D107" s="12">
        <v>-5.2250803858520101E-3</v>
      </c>
      <c r="E107" s="13">
        <v>-2.8444886426932658E-3</v>
      </c>
      <c r="F107" s="95">
        <v>-5.62E-3</v>
      </c>
    </row>
    <row r="108" spans="2:6" x14ac:dyDescent="0.15">
      <c r="B108" s="82">
        <v>43698</v>
      </c>
      <c r="C108" s="12">
        <v>8.1511670989256046E-3</v>
      </c>
      <c r="D108" s="12">
        <v>7.0707070707070052E-3</v>
      </c>
      <c r="E108" s="13">
        <v>1.0497446020555801E-2</v>
      </c>
      <c r="F108" s="95">
        <v>7.9500000000000005E-3</v>
      </c>
    </row>
    <row r="109" spans="2:6" x14ac:dyDescent="0.15">
      <c r="B109" s="82">
        <v>43699</v>
      </c>
      <c r="C109" s="12">
        <v>-4.9614112458655768E-3</v>
      </c>
      <c r="D109" s="12">
        <v>-1.4042126379137931E-3</v>
      </c>
      <c r="E109" s="13">
        <v>-9.0333216955611473E-3</v>
      </c>
      <c r="F109" s="95">
        <v>-4.3299999999999996E-3</v>
      </c>
    </row>
    <row r="110" spans="2:6" x14ac:dyDescent="0.15">
      <c r="B110" s="82">
        <v>43700</v>
      </c>
      <c r="C110" s="12">
        <v>-3.6934441366573978E-3</v>
      </c>
      <c r="D110" s="12">
        <v>-7.6335877862595547E-3</v>
      </c>
      <c r="E110" s="13">
        <v>-4.7858676483016893E-3</v>
      </c>
      <c r="F110" s="95">
        <v>-6.1700000000000001E-3</v>
      </c>
    </row>
    <row r="111" spans="2:6" x14ac:dyDescent="0.15">
      <c r="B111" s="82">
        <v>43703</v>
      </c>
      <c r="C111" s="12">
        <v>1.6682113067654214E-3</v>
      </c>
      <c r="D111" s="12">
        <v>1.2145748987855143E-3</v>
      </c>
      <c r="E111" s="13">
        <v>-1.1220443548362824E-2</v>
      </c>
      <c r="F111" s="95">
        <v>-2.99E-3</v>
      </c>
    </row>
    <row r="112" spans="2:6" x14ac:dyDescent="0.15">
      <c r="B112" s="82">
        <v>43704</v>
      </c>
      <c r="C112" s="12">
        <v>9.0673575129534001E-3</v>
      </c>
      <c r="D112" s="12">
        <v>-3.4371209057825203E-3</v>
      </c>
      <c r="E112" s="13">
        <v>2.1421890325042936E-2</v>
      </c>
      <c r="F112" s="95">
        <v>7.2300000000000003E-3</v>
      </c>
    </row>
    <row r="113" spans="2:6" x14ac:dyDescent="0.15">
      <c r="B113" s="82">
        <v>43705</v>
      </c>
      <c r="C113" s="12">
        <v>2.0172382174949988E-3</v>
      </c>
      <c r="D113" s="12">
        <v>-7.9123554473524704E-3</v>
      </c>
      <c r="E113" s="13">
        <v>-6.8018878836161312E-3</v>
      </c>
      <c r="F113" s="95">
        <v>-2.8500000000000001E-3</v>
      </c>
    </row>
    <row r="114" spans="2:6" x14ac:dyDescent="0.15">
      <c r="B114" s="82">
        <v>43706</v>
      </c>
      <c r="C114" s="12">
        <v>9.3338213762810263E-3</v>
      </c>
      <c r="D114" s="12">
        <v>3.2719836400818547E-3</v>
      </c>
      <c r="E114" s="13">
        <v>2.7394122505330909E-3</v>
      </c>
      <c r="F114" s="95">
        <v>8.2299999999999995E-3</v>
      </c>
    </row>
    <row r="115" spans="2:6" x14ac:dyDescent="0.15">
      <c r="B115" s="82">
        <v>43707</v>
      </c>
      <c r="C115" s="12">
        <v>6.346328195829587E-3</v>
      </c>
      <c r="D115" s="12">
        <v>-3.016714227476569E-2</v>
      </c>
      <c r="E115" s="13">
        <v>1.3204340483762733E-2</v>
      </c>
      <c r="F115" s="95">
        <v>5.8100000000000001E-3</v>
      </c>
    </row>
    <row r="116" spans="2:6" x14ac:dyDescent="0.15">
      <c r="B116" s="82">
        <v>43711</v>
      </c>
      <c r="C116" s="12">
        <v>-5.4054054054053502E-4</v>
      </c>
      <c r="D116" s="12">
        <v>1.8705338377469571E-2</v>
      </c>
      <c r="E116" s="13">
        <v>-9.8865651600460458E-3</v>
      </c>
      <c r="F116" s="95">
        <v>-4.3400000000000001E-3</v>
      </c>
    </row>
    <row r="117" spans="2:6" x14ac:dyDescent="0.15">
      <c r="B117" s="82">
        <v>43712</v>
      </c>
      <c r="C117" s="12">
        <v>9.5547142599603507E-3</v>
      </c>
      <c r="D117" s="12">
        <v>8.4588405199093053E-3</v>
      </c>
      <c r="E117" s="13">
        <v>-4.5387159966531199E-3</v>
      </c>
      <c r="F117" s="95">
        <v>4.2500000000000003E-3</v>
      </c>
    </row>
    <row r="118" spans="2:6" x14ac:dyDescent="0.15">
      <c r="B118" s="82">
        <v>43713</v>
      </c>
      <c r="C118" s="12">
        <v>-8.9285714285713969E-4</v>
      </c>
      <c r="D118" s="12">
        <v>1.5752864157119406E-2</v>
      </c>
      <c r="E118" s="13">
        <v>5.1293451158918035E-3</v>
      </c>
      <c r="F118" s="95">
        <v>8.94E-3</v>
      </c>
    </row>
    <row r="119" spans="2:6" x14ac:dyDescent="0.15">
      <c r="B119" s="82">
        <v>43714</v>
      </c>
      <c r="C119" s="12">
        <v>1.1617515638963294E-2</v>
      </c>
      <c r="D119" s="12">
        <v>8.0563947633434108E-3</v>
      </c>
      <c r="E119" s="13">
        <v>8.165113794221357E-3</v>
      </c>
      <c r="F119" s="95">
        <v>9.0900000000000009E-3</v>
      </c>
    </row>
    <row r="120" spans="2:6" x14ac:dyDescent="0.15">
      <c r="B120" s="82">
        <v>43717</v>
      </c>
      <c r="C120" s="12">
        <v>-2.1201413427561877E-2</v>
      </c>
      <c r="D120" s="12">
        <v>1.6483516483516647E-2</v>
      </c>
      <c r="E120" s="13">
        <v>-4.0495516724620151E-3</v>
      </c>
      <c r="F120" s="95">
        <v>-1.4300000000000001E-3</v>
      </c>
    </row>
    <row r="121" spans="2:6" x14ac:dyDescent="0.15">
      <c r="B121" s="82">
        <v>43718</v>
      </c>
      <c r="C121" s="12">
        <v>-1.6245487364620947E-2</v>
      </c>
      <c r="D121" s="12">
        <v>5.4054054054053502E-3</v>
      </c>
      <c r="E121" s="13">
        <v>-1.3891977239550712E-2</v>
      </c>
      <c r="F121" s="95">
        <v>-3.8700000000000002E-3</v>
      </c>
    </row>
    <row r="122" spans="2:6" x14ac:dyDescent="0.15">
      <c r="B122" s="82">
        <v>43719</v>
      </c>
      <c r="C122" s="12">
        <v>4.4036697247706869E-3</v>
      </c>
      <c r="D122" s="12">
        <v>5.8651026392961825E-3</v>
      </c>
      <c r="E122" s="13">
        <v>7.1011212818294922E-3</v>
      </c>
      <c r="F122" s="95">
        <v>7.79E-3</v>
      </c>
    </row>
    <row r="123" spans="2:6" x14ac:dyDescent="0.15">
      <c r="B123" s="82">
        <v>43720</v>
      </c>
      <c r="C123" s="12">
        <v>4.5670442089880137E-3</v>
      </c>
      <c r="D123" s="12">
        <v>3.4013605442175798E-3</v>
      </c>
      <c r="E123" s="13">
        <v>7.9602252717370092E-4</v>
      </c>
      <c r="F123" s="95">
        <v>-4.4000000000000002E-4</v>
      </c>
    </row>
    <row r="124" spans="2:6" x14ac:dyDescent="0.15">
      <c r="B124" s="82">
        <v>43721</v>
      </c>
      <c r="C124" s="12">
        <v>-3.3824331696672094E-2</v>
      </c>
      <c r="D124" s="12">
        <v>-1.9370460048426796E-3</v>
      </c>
      <c r="E124" s="13">
        <v>-1.5227138580113708E-2</v>
      </c>
      <c r="F124" s="95">
        <v>-4.6299999999999996E-3</v>
      </c>
    </row>
    <row r="125" spans="2:6" x14ac:dyDescent="0.15">
      <c r="B125" s="82">
        <v>43724</v>
      </c>
      <c r="C125" s="12">
        <v>-9.4108789760963818E-3</v>
      </c>
      <c r="D125" s="12">
        <v>-8.2484230955846005E-3</v>
      </c>
      <c r="E125" s="13">
        <v>-9.3469754793471527E-3</v>
      </c>
      <c r="F125" s="95">
        <v>-7.7799999999999996E-3</v>
      </c>
    </row>
    <row r="126" spans="2:6" x14ac:dyDescent="0.15">
      <c r="B126" s="82">
        <v>43725</v>
      </c>
      <c r="C126" s="12">
        <v>1.5580467414022525E-2</v>
      </c>
      <c r="D126" s="12">
        <v>-5.8708414872798986E-3</v>
      </c>
      <c r="E126" s="13">
        <v>5.8253901966787147E-4</v>
      </c>
      <c r="F126" s="95">
        <v>4.4799999999999996E-3</v>
      </c>
    </row>
    <row r="127" spans="2:6" x14ac:dyDescent="0.15">
      <c r="B127" s="82">
        <v>43726</v>
      </c>
      <c r="C127" s="12">
        <v>3.7418147801671076E-4</v>
      </c>
      <c r="D127" s="12">
        <v>4.9212598425196763E-3</v>
      </c>
      <c r="E127" s="13">
        <v>-1.3970340233180334E-3</v>
      </c>
      <c r="F127" s="95">
        <v>5.0000000000000001E-4</v>
      </c>
    </row>
    <row r="128" spans="2:6" x14ac:dyDescent="0.15">
      <c r="B128" s="82">
        <v>43727</v>
      </c>
      <c r="C128" s="12">
        <v>2.6182906302598674E-3</v>
      </c>
      <c r="D128" s="12">
        <v>4.8971596474045587E-3</v>
      </c>
      <c r="E128" s="13">
        <v>1.1657827152233846E-3</v>
      </c>
      <c r="F128" s="95">
        <v>4.5500000000000002E-3</v>
      </c>
    </row>
    <row r="129" spans="2:6" x14ac:dyDescent="0.15">
      <c r="B129" s="82">
        <v>43728</v>
      </c>
      <c r="C129" s="12">
        <v>-8.9535534415220441E-3</v>
      </c>
      <c r="D129" s="12">
        <v>-3.4113060428849762E-3</v>
      </c>
      <c r="E129" s="13">
        <v>4.4247668016685893E-3</v>
      </c>
      <c r="F129" s="95">
        <v>-7.6000000000000004E-4</v>
      </c>
    </row>
    <row r="130" spans="2:6" x14ac:dyDescent="0.15">
      <c r="B130" s="82">
        <v>43731</v>
      </c>
      <c r="C130" s="12">
        <v>8.093355919442935E-3</v>
      </c>
      <c r="D130" s="12">
        <v>3.9119804400977731E-3</v>
      </c>
      <c r="E130" s="13">
        <v>-7.0717278397544048E-3</v>
      </c>
      <c r="F130" s="95">
        <v>-5.9100000000000003E-3</v>
      </c>
    </row>
    <row r="131" spans="2:6" x14ac:dyDescent="0.15">
      <c r="B131" s="82">
        <v>43732</v>
      </c>
      <c r="C131" s="12">
        <v>1.0082150858849781E-2</v>
      </c>
      <c r="D131" s="12">
        <v>-2.4354603019970389E-3</v>
      </c>
      <c r="E131" s="13">
        <v>4.6711944732091837E-4</v>
      </c>
      <c r="F131" s="95">
        <v>-6.0999999999999997E-4</v>
      </c>
    </row>
    <row r="132" spans="2:6" x14ac:dyDescent="0.15">
      <c r="B132" s="82">
        <v>43733</v>
      </c>
      <c r="C132" s="12">
        <v>-1.3308687615526726E-2</v>
      </c>
      <c r="D132" s="12">
        <v>4.8828125E-4</v>
      </c>
      <c r="E132" s="13">
        <v>-8.8692787039055254E-3</v>
      </c>
      <c r="F132" s="95">
        <v>-7.6499999999999997E-3</v>
      </c>
    </row>
    <row r="133" spans="2:6" x14ac:dyDescent="0.15">
      <c r="B133" s="82">
        <v>43734</v>
      </c>
      <c r="C133" s="12">
        <v>1.1052828774821943E-2</v>
      </c>
      <c r="D133" s="12">
        <v>1.7569546120058455E-2</v>
      </c>
      <c r="E133" s="13">
        <v>1.3776093387035449E-2</v>
      </c>
      <c r="F133" s="95">
        <v>9.6699999999999998E-3</v>
      </c>
    </row>
    <row r="134" spans="2:6" x14ac:dyDescent="0.15">
      <c r="B134" s="82">
        <v>43735</v>
      </c>
      <c r="C134" s="12">
        <v>-2.2234574763757564E-3</v>
      </c>
      <c r="D134" s="12">
        <v>-2.3980815347721673E-3</v>
      </c>
      <c r="E134" s="13">
        <v>3.2520110008114056E-3</v>
      </c>
      <c r="F134" s="95">
        <v>2.7100000000000002E-3</v>
      </c>
    </row>
    <row r="135" spans="2:6" x14ac:dyDescent="0.15">
      <c r="B135" s="82">
        <v>43738</v>
      </c>
      <c r="C135" s="12">
        <v>5.3853296193129285E-3</v>
      </c>
      <c r="D135" s="12">
        <v>9.6153846153845812E-4</v>
      </c>
      <c r="E135" s="13">
        <v>1.8523207508658324E-3</v>
      </c>
      <c r="F135" s="95">
        <v>4.0400000000000002E-3</v>
      </c>
    </row>
    <row r="136" spans="2:6" x14ac:dyDescent="0.15">
      <c r="B136" s="82">
        <v>43739</v>
      </c>
      <c r="C136" s="12">
        <v>-1.7547100110823832E-2</v>
      </c>
      <c r="D136" s="12">
        <v>-2.8818443804033977E-3</v>
      </c>
      <c r="E136" s="13">
        <v>-1.0977675236083173E-2</v>
      </c>
      <c r="F136" s="95">
        <v>-1.248E-2</v>
      </c>
    </row>
    <row r="137" spans="2:6" x14ac:dyDescent="0.15">
      <c r="B137" s="82">
        <v>43740</v>
      </c>
      <c r="C137" s="12">
        <v>-1.0528294792254145E-2</v>
      </c>
      <c r="D137" s="12">
        <v>-1.5895953757225301E-2</v>
      </c>
      <c r="E137" s="13">
        <v>-1.6824267694228179E-2</v>
      </c>
      <c r="F137" s="95">
        <v>-1.9619999999999999E-2</v>
      </c>
    </row>
    <row r="138" spans="2:6" x14ac:dyDescent="0.15">
      <c r="B138" s="82">
        <v>43741</v>
      </c>
      <c r="C138" s="12">
        <v>8.1702451073533133E-3</v>
      </c>
      <c r="D138" s="12">
        <v>-1.468428781204123E-3</v>
      </c>
      <c r="E138" s="13">
        <v>5.4663746117880052E-3</v>
      </c>
      <c r="F138" s="95">
        <v>3.2000000000000003E-4</v>
      </c>
    </row>
    <row r="139" spans="2:6" x14ac:dyDescent="0.15">
      <c r="B139" s="82">
        <v>43742</v>
      </c>
      <c r="C139" s="12">
        <v>6.7847719562759146E-3</v>
      </c>
      <c r="D139" s="12">
        <v>-1.9607843137254832E-3</v>
      </c>
      <c r="E139" s="13">
        <v>6.1458227858204317E-3</v>
      </c>
      <c r="F139" s="95">
        <v>6.8900000000000003E-3</v>
      </c>
    </row>
    <row r="140" spans="2:6" x14ac:dyDescent="0.15">
      <c r="B140" s="82">
        <v>43745</v>
      </c>
      <c r="C140" s="12">
        <v>8.9853987270684943E-3</v>
      </c>
      <c r="D140" s="12">
        <v>1.1787819253438192E-2</v>
      </c>
      <c r="E140" s="13">
        <v>9.0451162680593722E-3</v>
      </c>
      <c r="F140" s="95">
        <v>8.7899999999999992E-3</v>
      </c>
    </row>
    <row r="141" spans="2:6" x14ac:dyDescent="0.15">
      <c r="B141" s="82">
        <v>43746</v>
      </c>
      <c r="C141" s="12">
        <v>-6.4935064935065512E-3</v>
      </c>
      <c r="D141" s="12">
        <v>-6.7961165048543437E-3</v>
      </c>
      <c r="E141" s="13">
        <v>-1.3853408952170465E-2</v>
      </c>
      <c r="F141" s="95">
        <v>-1.1480000000000001E-2</v>
      </c>
    </row>
    <row r="142" spans="2:6" x14ac:dyDescent="0.15">
      <c r="B142" s="82">
        <v>43747</v>
      </c>
      <c r="C142" s="12">
        <v>4.1083099906631393E-3</v>
      </c>
      <c r="D142" s="12">
        <v>1.9550342130987275E-3</v>
      </c>
      <c r="E142" s="13">
        <v>3.4234486929840546E-3</v>
      </c>
      <c r="F142" s="95">
        <v>3.0400000000000002E-3</v>
      </c>
    </row>
    <row r="143" spans="2:6" x14ac:dyDescent="0.15">
      <c r="B143" s="82">
        <v>43748</v>
      </c>
      <c r="C143" s="12">
        <v>0</v>
      </c>
      <c r="D143" s="12">
        <v>4.8780487804878092E-3</v>
      </c>
      <c r="E143" s="13">
        <v>4.7059220737437624E-3</v>
      </c>
      <c r="F143" s="95">
        <v>7.4200000000000004E-3</v>
      </c>
    </row>
    <row r="144" spans="2:6" x14ac:dyDescent="0.15">
      <c r="B144" s="82">
        <v>43749</v>
      </c>
      <c r="C144" s="12">
        <v>-7.0671378091873294E-3</v>
      </c>
      <c r="D144" s="12">
        <v>5.3398058252427383E-3</v>
      </c>
      <c r="E144" s="13">
        <v>1.5105365063927678E-2</v>
      </c>
      <c r="F144" s="95">
        <v>1.155E-2</v>
      </c>
    </row>
    <row r="145" spans="2:6" x14ac:dyDescent="0.15">
      <c r="B145" s="82">
        <v>43752</v>
      </c>
      <c r="C145" s="12">
        <v>-6.7428357370293845E-3</v>
      </c>
      <c r="D145" s="12">
        <v>-2.1728633510381457E-2</v>
      </c>
      <c r="E145" s="13">
        <v>-8.4208320204118836E-3</v>
      </c>
      <c r="F145" s="95">
        <v>-5.3099999999999996E-3</v>
      </c>
    </row>
    <row r="146" spans="2:6" x14ac:dyDescent="0.15">
      <c r="B146" s="82">
        <v>43753</v>
      </c>
      <c r="C146" s="12">
        <v>-1.1314350367717108E-3</v>
      </c>
      <c r="D146" s="12">
        <v>1.5794669299111552E-2</v>
      </c>
      <c r="E146" s="13">
        <v>4.3042902977947772E-3</v>
      </c>
      <c r="F146" s="95">
        <v>8.4799999999999997E-3</v>
      </c>
    </row>
    <row r="147" spans="2:6" x14ac:dyDescent="0.15">
      <c r="B147" s="82">
        <v>43754</v>
      </c>
      <c r="C147" s="12">
        <v>1.1327166320558302E-3</v>
      </c>
      <c r="D147" s="12">
        <v>-6.8027210884353817E-3</v>
      </c>
      <c r="E147" s="13">
        <v>8.108978808860634E-4</v>
      </c>
      <c r="F147" s="95">
        <v>-1.6199999999999999E-3</v>
      </c>
    </row>
    <row r="148" spans="2:6" x14ac:dyDescent="0.15">
      <c r="B148" s="82">
        <v>43755</v>
      </c>
      <c r="C148" s="12">
        <v>-1.9800113143503717E-2</v>
      </c>
      <c r="D148" s="12">
        <v>2.4461839530331986E-3</v>
      </c>
      <c r="E148" s="13">
        <v>-3.0093090385634458E-3</v>
      </c>
      <c r="F148" s="95">
        <v>-2.3500000000000001E-3</v>
      </c>
    </row>
    <row r="149" spans="2:6" x14ac:dyDescent="0.15">
      <c r="B149" s="82">
        <v>43756</v>
      </c>
      <c r="C149" s="12">
        <v>-8.0800307810695582E-3</v>
      </c>
      <c r="D149" s="12">
        <v>3.41630063445586E-3</v>
      </c>
      <c r="E149" s="13">
        <v>-7.3136884085308607E-3</v>
      </c>
      <c r="F149" s="95">
        <v>-4.3400000000000001E-3</v>
      </c>
    </row>
    <row r="150" spans="2:6" x14ac:dyDescent="0.15">
      <c r="B150" s="82">
        <v>43759</v>
      </c>
      <c r="C150" s="12">
        <v>-1.0667183863460106E-2</v>
      </c>
      <c r="D150" s="12">
        <v>5.8365758754863606E-3</v>
      </c>
      <c r="E150" s="13">
        <v>-4.3269420002469694E-3</v>
      </c>
      <c r="F150" s="95">
        <v>2.5999999999999999E-3</v>
      </c>
    </row>
    <row r="151" spans="2:6" x14ac:dyDescent="0.15">
      <c r="B151" s="82">
        <v>43760</v>
      </c>
      <c r="C151" s="12">
        <v>4.7049598118016345E-3</v>
      </c>
      <c r="D151" s="12">
        <v>0</v>
      </c>
      <c r="E151" s="13">
        <v>9.5136613775748113E-3</v>
      </c>
      <c r="F151" s="95">
        <v>2.5999999999999999E-3</v>
      </c>
    </row>
    <row r="152" spans="2:6" x14ac:dyDescent="0.15">
      <c r="B152" s="82">
        <v>43761</v>
      </c>
      <c r="C152" s="12">
        <v>0</v>
      </c>
      <c r="D152" s="12">
        <v>-4.8355899419729731E-3</v>
      </c>
      <c r="E152" s="13">
        <v>-5.5845793992994608E-3</v>
      </c>
      <c r="F152" s="95">
        <v>6.2E-4</v>
      </c>
    </row>
    <row r="153" spans="2:6" x14ac:dyDescent="0.15">
      <c r="B153" s="82">
        <v>43762</v>
      </c>
      <c r="C153" s="12">
        <v>1.482926829268294E-2</v>
      </c>
      <c r="D153" s="12">
        <v>1.0689990281826933E-2</v>
      </c>
      <c r="E153" s="13">
        <v>1.0530025634574836E-2</v>
      </c>
      <c r="F153" s="95">
        <v>8.2799999999999992E-3</v>
      </c>
    </row>
    <row r="154" spans="2:6" x14ac:dyDescent="0.15">
      <c r="B154" s="82">
        <v>43763</v>
      </c>
      <c r="C154" s="12">
        <v>6.3449336666026035E-3</v>
      </c>
      <c r="D154" s="12">
        <v>2.4038461538462563E-3</v>
      </c>
      <c r="E154" s="13">
        <v>6.1364662551404159E-3</v>
      </c>
      <c r="F154" s="95">
        <v>8.9599999999999992E-3</v>
      </c>
    </row>
    <row r="155" spans="2:6" x14ac:dyDescent="0.15">
      <c r="B155" s="82">
        <v>43766</v>
      </c>
      <c r="C155" s="12">
        <v>-2.1016431027895965E-3</v>
      </c>
      <c r="D155" s="12">
        <v>0</v>
      </c>
      <c r="E155" s="13">
        <v>-4.6040018148896245E-4</v>
      </c>
      <c r="F155" s="95">
        <v>3.3999999999999998E-3</v>
      </c>
    </row>
    <row r="156" spans="2:6" x14ac:dyDescent="0.15">
      <c r="B156" s="82">
        <v>43767</v>
      </c>
      <c r="C156" s="12">
        <v>2.6804518475971317E-3</v>
      </c>
      <c r="D156" s="12">
        <v>-3.3573141486810121E-3</v>
      </c>
      <c r="E156" s="13">
        <v>8.9799953137077448E-3</v>
      </c>
      <c r="F156" s="95">
        <v>2.5300000000000001E-3</v>
      </c>
    </row>
    <row r="157" spans="2:6" x14ac:dyDescent="0.15">
      <c r="B157" s="82">
        <v>43768</v>
      </c>
      <c r="C157" s="12">
        <v>1.06931449303036E-2</v>
      </c>
      <c r="D157" s="12">
        <v>2.4061597690085978E-3</v>
      </c>
      <c r="E157" s="13">
        <v>-9.698789458648438E-3</v>
      </c>
      <c r="F157" s="95">
        <v>-2.7E-4</v>
      </c>
    </row>
    <row r="158" spans="2:6" x14ac:dyDescent="0.15">
      <c r="B158" s="82">
        <v>43769</v>
      </c>
      <c r="C158" s="12">
        <v>-5.1010768940110696E-3</v>
      </c>
      <c r="D158" s="12">
        <v>-8.1613058089294865E-3</v>
      </c>
      <c r="E158" s="13">
        <v>-8.065501511600015E-3</v>
      </c>
      <c r="F158" s="95">
        <v>-3.4299999999999999E-3</v>
      </c>
    </row>
    <row r="159" spans="2:6" x14ac:dyDescent="0.15">
      <c r="B159" s="82">
        <v>43770</v>
      </c>
      <c r="C159" s="12">
        <v>-2.6585643752372601E-3</v>
      </c>
      <c r="D159" s="12">
        <v>9.6805421103596245E-4</v>
      </c>
      <c r="E159" s="13">
        <v>4.1817182697760913E-3</v>
      </c>
      <c r="F159" s="95">
        <v>3.1700000000000001E-3</v>
      </c>
    </row>
    <row r="160" spans="2:6" x14ac:dyDescent="0.15">
      <c r="B160" s="82">
        <v>43773</v>
      </c>
      <c r="C160" s="12">
        <v>-3.4272658035033876E-3</v>
      </c>
      <c r="D160" s="12">
        <v>3.3849129593810368E-3</v>
      </c>
      <c r="E160" s="13">
        <v>1.0526368461767577E-2</v>
      </c>
      <c r="F160" s="95">
        <v>8.2699999999999996E-3</v>
      </c>
    </row>
    <row r="161" spans="2:6" x14ac:dyDescent="0.15">
      <c r="B161" s="82">
        <v>43774</v>
      </c>
      <c r="C161" s="12">
        <v>-8.5976308750478347E-3</v>
      </c>
      <c r="D161" s="12">
        <v>-9.6385542168664351E-4</v>
      </c>
      <c r="E161" s="13">
        <v>-9.2719595657488885E-3</v>
      </c>
      <c r="F161" s="95">
        <v>-6.1999999999999998E-3</v>
      </c>
    </row>
    <row r="162" spans="2:6" x14ac:dyDescent="0.15">
      <c r="B162" s="82">
        <v>43775</v>
      </c>
      <c r="C162" s="12">
        <v>1.0213914048949668E-2</v>
      </c>
      <c r="D162" s="12">
        <v>1.9778099372889546E-2</v>
      </c>
      <c r="E162" s="13">
        <v>4.6215229777866185E-3</v>
      </c>
      <c r="F162" s="95">
        <v>4.3899999999999998E-3</v>
      </c>
    </row>
    <row r="163" spans="2:6" x14ac:dyDescent="0.15">
      <c r="B163" s="82">
        <v>43776</v>
      </c>
      <c r="C163" s="12">
        <v>-6.486074017550636E-3</v>
      </c>
      <c r="D163" s="12">
        <v>1.5137180700094621E-2</v>
      </c>
      <c r="E163" s="13">
        <v>-5.635324911834716E-3</v>
      </c>
      <c r="F163" s="95">
        <v>8.4000000000000003E-4</v>
      </c>
    </row>
    <row r="164" spans="2:6" x14ac:dyDescent="0.15">
      <c r="B164" s="82">
        <v>43777</v>
      </c>
      <c r="C164" s="12">
        <v>-3.8402457757291675E-4</v>
      </c>
      <c r="D164" s="12">
        <v>-6.0577819198508465E-3</v>
      </c>
      <c r="E164" s="13">
        <v>1.2028638336662789E-2</v>
      </c>
      <c r="F164" s="95">
        <v>-1.6999999999999999E-3</v>
      </c>
    </row>
    <row r="165" spans="2:6" x14ac:dyDescent="0.15">
      <c r="B165" s="82">
        <v>43780</v>
      </c>
      <c r="C165" s="12">
        <v>2.1129466000768815E-3</v>
      </c>
      <c r="D165" s="12">
        <v>-2.812939521800395E-3</v>
      </c>
      <c r="E165" s="13">
        <v>7.0857017452896631E-3</v>
      </c>
      <c r="F165" s="95">
        <v>-3.8999999999999999E-4</v>
      </c>
    </row>
    <row r="166" spans="2:6" x14ac:dyDescent="0.15">
      <c r="B166" s="82">
        <v>43781</v>
      </c>
      <c r="C166" s="12">
        <v>-5.3670691968564777E-3</v>
      </c>
      <c r="D166" s="12">
        <v>0</v>
      </c>
      <c r="E166" s="13">
        <v>7.7167672241056362E-3</v>
      </c>
      <c r="F166" s="95">
        <v>8.5999999999999998E-4</v>
      </c>
    </row>
    <row r="167" spans="2:6" x14ac:dyDescent="0.15">
      <c r="B167" s="82">
        <v>43782</v>
      </c>
      <c r="C167" s="12">
        <v>8.2867604548082507E-3</v>
      </c>
      <c r="D167" s="12">
        <v>-5.1716031969910592E-3</v>
      </c>
      <c r="E167" s="13">
        <v>-7.8822364877684237E-4</v>
      </c>
      <c r="F167" s="95">
        <v>-1.4499999999999999E-3</v>
      </c>
    </row>
    <row r="168" spans="2:6" x14ac:dyDescent="0.15">
      <c r="B168" s="82">
        <v>43783</v>
      </c>
      <c r="C168" s="12">
        <v>-1.0703363914373099E-2</v>
      </c>
      <c r="D168" s="12">
        <v>-9.4517958412088099E-4</v>
      </c>
      <c r="E168" s="13">
        <v>-5.7478460441018342E-3</v>
      </c>
      <c r="F168" s="95">
        <v>-6.4099999999999999E-3</v>
      </c>
    </row>
    <row r="169" spans="2:6" x14ac:dyDescent="0.15">
      <c r="B169" s="82">
        <v>43784</v>
      </c>
      <c r="C169" s="12">
        <v>5.2163833075735688E-3</v>
      </c>
      <c r="D169" s="12">
        <v>3.3112582781456013E-3</v>
      </c>
      <c r="E169" s="13">
        <v>5.4408814004223149E-3</v>
      </c>
      <c r="F169" s="95">
        <v>7.5100000000000002E-3</v>
      </c>
    </row>
    <row r="170" spans="2:6" x14ac:dyDescent="0.15">
      <c r="B170" s="82">
        <v>43787</v>
      </c>
      <c r="C170" s="12">
        <v>2.4985585239283292E-3</v>
      </c>
      <c r="D170" s="12">
        <v>1.4144271570015743E-3</v>
      </c>
      <c r="E170" s="13">
        <v>5.6370265214424897E-3</v>
      </c>
      <c r="F170" s="95">
        <v>3.5899999999999999E-3</v>
      </c>
    </row>
    <row r="171" spans="2:6" x14ac:dyDescent="0.15">
      <c r="B171" s="82">
        <v>43788</v>
      </c>
      <c r="C171" s="12">
        <v>-2.3006134969324465E-3</v>
      </c>
      <c r="D171" s="12">
        <v>3.7664783427493465E-3</v>
      </c>
      <c r="E171" s="13">
        <v>1.1207308655603043E-4</v>
      </c>
      <c r="F171" s="95">
        <v>1.82E-3</v>
      </c>
    </row>
    <row r="172" spans="2:6" x14ac:dyDescent="0.15">
      <c r="B172" s="82">
        <v>43789</v>
      </c>
      <c r="C172" s="12">
        <v>2.1137586471944303E-3</v>
      </c>
      <c r="D172" s="12">
        <v>-1.4071294559098169E-3</v>
      </c>
      <c r="E172" s="13">
        <v>7.2862405520259799E-3</v>
      </c>
      <c r="F172" s="95">
        <v>1.9E-3</v>
      </c>
    </row>
    <row r="173" spans="2:6" x14ac:dyDescent="0.15">
      <c r="B173" s="82">
        <v>43790</v>
      </c>
      <c r="C173" s="12">
        <v>-1.035474592521568E-2</v>
      </c>
      <c r="D173" s="12">
        <v>-5.6364490371066944E-3</v>
      </c>
      <c r="E173" s="13">
        <v>-3.1159844257137026E-3</v>
      </c>
      <c r="F173" s="95">
        <v>-4.5599999999999998E-3</v>
      </c>
    </row>
    <row r="174" spans="2:6" x14ac:dyDescent="0.15">
      <c r="B174" s="82">
        <v>43791</v>
      </c>
      <c r="C174" s="12">
        <v>-1.162565394303483E-3</v>
      </c>
      <c r="D174" s="12">
        <v>4.7236655644788961E-4</v>
      </c>
      <c r="E174" s="13">
        <v>2.2326600953090914E-3</v>
      </c>
      <c r="F174" s="95">
        <v>3.0100000000000001E-3</v>
      </c>
    </row>
    <row r="175" spans="2:6" x14ac:dyDescent="0.15">
      <c r="B175" s="82">
        <v>43794</v>
      </c>
      <c r="C175" s="12">
        <v>1.0863239573229988E-2</v>
      </c>
      <c r="D175" s="12">
        <v>0</v>
      </c>
      <c r="E175" s="13">
        <v>1.1806573545864119E-2</v>
      </c>
      <c r="F175" s="95">
        <v>9.5700000000000004E-3</v>
      </c>
    </row>
    <row r="176" spans="2:6" x14ac:dyDescent="0.15">
      <c r="B176" s="82">
        <v>43795</v>
      </c>
      <c r="C176" s="12">
        <v>-2.1109192093647922E-3</v>
      </c>
      <c r="D176" s="12">
        <v>5.193578847969782E-3</v>
      </c>
      <c r="E176" s="13">
        <v>7.2656067975092054E-3</v>
      </c>
      <c r="F176" s="95">
        <v>3.6600000000000001E-3</v>
      </c>
    </row>
    <row r="177" spans="2:6" x14ac:dyDescent="0.15">
      <c r="B177" s="82">
        <v>43796</v>
      </c>
      <c r="C177" s="12">
        <v>3.6538461538460076E-3</v>
      </c>
      <c r="D177" s="12">
        <v>3.7576326914043889E-3</v>
      </c>
      <c r="E177" s="13">
        <v>6.4480033375240442E-3</v>
      </c>
      <c r="F177" s="95">
        <v>2.1199999999999999E-3</v>
      </c>
    </row>
    <row r="178" spans="2:6" x14ac:dyDescent="0.15">
      <c r="B178" s="82">
        <v>43798</v>
      </c>
      <c r="C178" s="12">
        <v>-4.4069745161907647E-3</v>
      </c>
      <c r="D178" s="12">
        <v>1.357042583060375E-2</v>
      </c>
      <c r="E178" s="13">
        <v>-3.2572521120011189E-4</v>
      </c>
      <c r="F178" s="95">
        <v>-3.4199999999999999E-3</v>
      </c>
    </row>
    <row r="179" spans="2:6" x14ac:dyDescent="0.15">
      <c r="B179" s="82">
        <v>43801</v>
      </c>
      <c r="C179" s="12">
        <v>-1.3279445727482631E-2</v>
      </c>
      <c r="D179" s="12">
        <v>-1.6620498614958401E-2</v>
      </c>
      <c r="E179" s="13">
        <v>-1.803166466350492E-2</v>
      </c>
      <c r="F179" s="95">
        <v>-1.38E-2</v>
      </c>
    </row>
    <row r="180" spans="2:6" x14ac:dyDescent="0.15">
      <c r="B180" s="82">
        <v>43802</v>
      </c>
      <c r="C180" s="12">
        <v>-8.9721084454846833E-3</v>
      </c>
      <c r="D180" s="12">
        <v>-1.1737089201877882E-2</v>
      </c>
      <c r="E180" s="13">
        <v>-1.0508937866770096E-2</v>
      </c>
      <c r="F180" s="95">
        <v>-1.116E-2</v>
      </c>
    </row>
    <row r="181" spans="2:6" x14ac:dyDescent="0.15">
      <c r="B181" s="82">
        <v>43803</v>
      </c>
      <c r="C181" s="12">
        <v>6.2979728399921164E-3</v>
      </c>
      <c r="D181" s="12">
        <v>1.2351543942992871E-2</v>
      </c>
      <c r="E181" s="13">
        <v>7.9374861922016926E-3</v>
      </c>
      <c r="F181" s="95">
        <v>9.9299999999999996E-3</v>
      </c>
    </row>
    <row r="182" spans="2:6" x14ac:dyDescent="0.15">
      <c r="B182" s="82">
        <v>43804</v>
      </c>
      <c r="C182" s="12">
        <v>2.738118521415922E-3</v>
      </c>
      <c r="D182" s="12">
        <v>-7.0389488503049824E-3</v>
      </c>
      <c r="E182" s="13">
        <v>3.1055693467738621E-3</v>
      </c>
      <c r="F182" s="95">
        <v>2.8E-3</v>
      </c>
    </row>
    <row r="183" spans="2:6" x14ac:dyDescent="0.15">
      <c r="B183" s="82">
        <v>43805</v>
      </c>
      <c r="C183" s="12">
        <v>1.3263116832455513E-2</v>
      </c>
      <c r="D183" s="12">
        <v>3.0245746691871522E-2</v>
      </c>
      <c r="E183" s="13">
        <v>9.2878639347881986E-3</v>
      </c>
      <c r="F183" s="95">
        <v>9.6900000000000007E-3</v>
      </c>
    </row>
    <row r="184" spans="2:6" x14ac:dyDescent="0.15">
      <c r="B184" s="82">
        <v>43808</v>
      </c>
      <c r="C184" s="12">
        <v>-1.9249278152078109E-4</v>
      </c>
      <c r="D184" s="12">
        <v>-7.3394495412844041E-3</v>
      </c>
      <c r="E184" s="13">
        <v>-1.0954239436301583E-3</v>
      </c>
      <c r="F184" s="95">
        <v>-2.7699999999999999E-3</v>
      </c>
    </row>
    <row r="185" spans="2:6" x14ac:dyDescent="0.15">
      <c r="B185" s="82">
        <v>43809</v>
      </c>
      <c r="C185" s="12">
        <v>-8.8563727377743984E-3</v>
      </c>
      <c r="D185" s="12">
        <v>-7.8558225508318369E-3</v>
      </c>
      <c r="E185" s="13">
        <v>8.7734645627013386E-4</v>
      </c>
      <c r="F185" s="95">
        <v>-4.2500000000000003E-3</v>
      </c>
    </row>
    <row r="186" spans="2:6" x14ac:dyDescent="0.15">
      <c r="B186" s="82">
        <v>43810</v>
      </c>
      <c r="C186" s="12">
        <v>1.1655011655011815E-3</v>
      </c>
      <c r="D186" s="12">
        <v>4.1918956683744124E-3</v>
      </c>
      <c r="E186" s="13">
        <v>6.5749085212507552E-4</v>
      </c>
      <c r="F186" s="95">
        <v>1.42E-3</v>
      </c>
    </row>
    <row r="187" spans="2:6" x14ac:dyDescent="0.15">
      <c r="B187" s="82">
        <v>43811</v>
      </c>
      <c r="C187" s="12">
        <v>0</v>
      </c>
      <c r="D187" s="12">
        <v>7.8849721706866216E-3</v>
      </c>
      <c r="E187" s="13">
        <v>-5.4759910098345355E-4</v>
      </c>
      <c r="F187" s="95">
        <v>4.4299999999999999E-3</v>
      </c>
    </row>
    <row r="188" spans="2:6" x14ac:dyDescent="0.15">
      <c r="B188" s="82">
        <v>43812</v>
      </c>
      <c r="C188" s="12">
        <v>-1.358168412883165E-3</v>
      </c>
      <c r="D188" s="12">
        <v>-7.3630924988495883E-3</v>
      </c>
      <c r="E188" s="13">
        <v>-6.5740728388641312E-4</v>
      </c>
      <c r="F188" s="95">
        <v>-2.1099999999999999E-3</v>
      </c>
    </row>
    <row r="189" spans="2:6" x14ac:dyDescent="0.15">
      <c r="B189" s="82">
        <v>43815</v>
      </c>
      <c r="C189" s="12">
        <v>1.2240139887313095E-2</v>
      </c>
      <c r="D189" s="12">
        <v>9.2721372276309832E-3</v>
      </c>
      <c r="E189" s="13">
        <v>3.5084054184877367E-3</v>
      </c>
      <c r="F189" s="95">
        <v>1.078E-2</v>
      </c>
    </row>
    <row r="190" spans="2:6" x14ac:dyDescent="0.15">
      <c r="B190" s="82">
        <v>43816</v>
      </c>
      <c r="C190" s="12">
        <v>-6.1420345489443529E-3</v>
      </c>
      <c r="D190" s="12">
        <v>9.1869545245759632E-4</v>
      </c>
      <c r="E190" s="13">
        <v>3.7146835670662792E-3</v>
      </c>
      <c r="F190" s="95">
        <v>-2.5999999999999998E-4</v>
      </c>
    </row>
    <row r="191" spans="2:6" x14ac:dyDescent="0.15">
      <c r="B191" s="82">
        <v>43817</v>
      </c>
      <c r="C191" s="12">
        <v>4.441869447663116E-3</v>
      </c>
      <c r="D191" s="12">
        <v>3.6714089031664177E-3</v>
      </c>
      <c r="E191" s="13">
        <v>-3.1566838805227038E-3</v>
      </c>
      <c r="F191" s="95">
        <v>1.6900000000000001E-3</v>
      </c>
    </row>
    <row r="192" spans="2:6" x14ac:dyDescent="0.15">
      <c r="B192" s="82">
        <v>43818</v>
      </c>
      <c r="C192" s="12">
        <v>9.6135358584903408E-4</v>
      </c>
      <c r="D192" s="12">
        <v>-3.2007315957932603E-3</v>
      </c>
      <c r="E192" s="13">
        <v>6.2241075019593417E-3</v>
      </c>
      <c r="F192" s="95">
        <v>1.74E-3</v>
      </c>
    </row>
    <row r="193" spans="2:6" x14ac:dyDescent="0.15">
      <c r="B193" s="82">
        <v>43819</v>
      </c>
      <c r="C193" s="12">
        <v>1.9016519400691489E-2</v>
      </c>
      <c r="D193" s="12">
        <v>6.4220183486238813E-3</v>
      </c>
      <c r="E193" s="13">
        <v>4.9918687560492891E-3</v>
      </c>
      <c r="F193" s="95">
        <v>9.8600000000000007E-3</v>
      </c>
    </row>
    <row r="194" spans="2:6" x14ac:dyDescent="0.15">
      <c r="B194" s="82">
        <v>43822</v>
      </c>
      <c r="C194" s="12">
        <v>4.7125353440151674E-3</v>
      </c>
      <c r="D194" s="12">
        <v>2.2789425706473132E-3</v>
      </c>
      <c r="E194" s="13">
        <v>6.3707191408215458E-3</v>
      </c>
      <c r="F194" s="95">
        <v>4.2100000000000002E-3</v>
      </c>
    </row>
    <row r="195" spans="2:6" x14ac:dyDescent="0.15">
      <c r="B195" s="82">
        <v>43826</v>
      </c>
      <c r="C195" s="12">
        <v>-1.8761726078798668E-3</v>
      </c>
      <c r="D195" s="12">
        <v>-5.0022737608003132E-3</v>
      </c>
      <c r="E195" s="13">
        <v>-9.6553758730621997E-4</v>
      </c>
      <c r="F195" s="95">
        <v>5.4000000000000001E-4</v>
      </c>
    </row>
    <row r="196" spans="2:6" x14ac:dyDescent="0.15">
      <c r="B196" s="82">
        <v>43829</v>
      </c>
      <c r="C196" s="12">
        <v>-1.5225563909774475E-2</v>
      </c>
      <c r="D196" s="12">
        <v>-6.3985374771481363E-3</v>
      </c>
      <c r="E196" s="13">
        <v>-1.2995399830388776E-2</v>
      </c>
      <c r="F196" s="95">
        <v>-1.055E-2</v>
      </c>
    </row>
    <row r="197" spans="2:6" x14ac:dyDescent="0.15">
      <c r="B197" s="82">
        <v>43833</v>
      </c>
      <c r="C197" s="12">
        <v>1.4697461347585428E-2</v>
      </c>
      <c r="D197" s="12">
        <v>5.0597976080957174E-3</v>
      </c>
      <c r="E197" s="13">
        <v>4.1348031947336938E-3</v>
      </c>
      <c r="F197" s="95">
        <v>7.8100000000000001E-3</v>
      </c>
    </row>
    <row r="198" spans="2:6" x14ac:dyDescent="0.15">
      <c r="B198" s="82">
        <v>43836</v>
      </c>
      <c r="C198" s="12">
        <v>-5.6433408577871713E-4</v>
      </c>
      <c r="D198" s="12">
        <v>-8.2379862700229234E-3</v>
      </c>
      <c r="E198" s="13">
        <v>-2.0589456661525007E-3</v>
      </c>
      <c r="F198" s="95">
        <v>-3.2200000000000002E-3</v>
      </c>
    </row>
    <row r="199" spans="2:6" x14ac:dyDescent="0.15">
      <c r="B199" s="82">
        <v>43837</v>
      </c>
      <c r="C199" s="12">
        <v>-9.9755317146621447E-3</v>
      </c>
      <c r="D199" s="12">
        <v>-4.6146746654363024E-4</v>
      </c>
      <c r="E199" s="13">
        <v>2.7147586631677267E-3</v>
      </c>
      <c r="F199" s="95">
        <v>2.0100000000000001E-3</v>
      </c>
    </row>
    <row r="200" spans="2:6" x14ac:dyDescent="0.15">
      <c r="B200" s="82">
        <v>43838</v>
      </c>
      <c r="C200" s="12">
        <v>-1.6159695817490549E-2</v>
      </c>
      <c r="D200" s="12">
        <v>1.3850415512466352E-3</v>
      </c>
      <c r="E200" s="13">
        <v>-5.3064410732696077E-3</v>
      </c>
      <c r="F200" s="95">
        <v>-3.2399999999999998E-3</v>
      </c>
    </row>
    <row r="201" spans="2:6" x14ac:dyDescent="0.15">
      <c r="B201" s="82">
        <v>43839</v>
      </c>
      <c r="C201" s="12">
        <v>-4.0579710144927894E-3</v>
      </c>
      <c r="D201" s="12">
        <v>1.8441678192715472E-3</v>
      </c>
      <c r="E201" s="13">
        <v>5.5525437197845307E-3</v>
      </c>
      <c r="F201" s="95">
        <v>-1.1E-4</v>
      </c>
    </row>
    <row r="202" spans="2:6" x14ac:dyDescent="0.15">
      <c r="B202" s="82">
        <v>43840</v>
      </c>
      <c r="C202" s="12">
        <v>-1.358168412883165E-3</v>
      </c>
      <c r="D202" s="12">
        <v>-7.8232857800276667E-3</v>
      </c>
      <c r="E202" s="13">
        <v>-7.7955796832167579E-3</v>
      </c>
      <c r="F202" s="95">
        <v>-1.08E-3</v>
      </c>
    </row>
    <row r="203" spans="2:6" x14ac:dyDescent="0.15">
      <c r="B203" s="82">
        <v>43843</v>
      </c>
      <c r="C203" s="12">
        <v>5.8286380415777383E-3</v>
      </c>
      <c r="D203" s="12">
        <v>9.2764378478671361E-4</v>
      </c>
      <c r="E203" s="13">
        <v>-6.4382678112169245E-3</v>
      </c>
      <c r="F203" s="95">
        <v>-1.6100000000000001E-3</v>
      </c>
    </row>
    <row r="204" spans="2:6" x14ac:dyDescent="0.15">
      <c r="B204" s="82">
        <v>43844</v>
      </c>
      <c r="C204" s="12">
        <v>-1.1589723778250294E-3</v>
      </c>
      <c r="D204" s="12">
        <v>7.4142724745134281E-3</v>
      </c>
      <c r="E204" s="13">
        <v>2.3064677276449785E-3</v>
      </c>
      <c r="F204" s="95">
        <v>3.15E-3</v>
      </c>
    </row>
    <row r="205" spans="2:6" x14ac:dyDescent="0.15">
      <c r="B205" s="82">
        <v>43845</v>
      </c>
      <c r="C205" s="12">
        <v>3.8677238445175011E-3</v>
      </c>
      <c r="D205" s="12">
        <v>-8.2796688132474872E-3</v>
      </c>
      <c r="E205" s="13">
        <v>4.4926036614620912E-3</v>
      </c>
      <c r="F205" s="95">
        <v>1.4E-3</v>
      </c>
    </row>
    <row r="206" spans="2:6" x14ac:dyDescent="0.15">
      <c r="B206" s="82">
        <v>43846</v>
      </c>
      <c r="C206" s="12">
        <v>1.040261991909075E-2</v>
      </c>
      <c r="D206" s="12">
        <v>3.2467532467532756E-3</v>
      </c>
      <c r="E206" s="13">
        <v>-4.3637448467259699E-4</v>
      </c>
      <c r="F206" s="95">
        <v>2.14E-3</v>
      </c>
    </row>
    <row r="207" spans="2:6" x14ac:dyDescent="0.15">
      <c r="B207" s="82">
        <v>43847</v>
      </c>
      <c r="C207" s="12">
        <v>1.601525262154424E-2</v>
      </c>
      <c r="D207" s="12">
        <v>-1.3869625520110951E-3</v>
      </c>
      <c r="E207" s="13">
        <v>1.2550512298894922E-2</v>
      </c>
      <c r="F207" s="95">
        <v>1.387E-2</v>
      </c>
    </row>
    <row r="208" spans="2:6" x14ac:dyDescent="0.15">
      <c r="B208" s="82">
        <v>43851</v>
      </c>
      <c r="C208" s="12">
        <v>1.6701069619065478E-2</v>
      </c>
      <c r="D208" s="12">
        <v>1.2037037037037068E-2</v>
      </c>
      <c r="E208" s="13">
        <v>1.1856331196709036E-3</v>
      </c>
      <c r="F208" s="95">
        <v>3.9399999999999999E-3</v>
      </c>
    </row>
    <row r="209" spans="2:6" x14ac:dyDescent="0.15">
      <c r="B209" s="82">
        <v>43852</v>
      </c>
      <c r="C209" s="12">
        <v>3.8759689922480689E-3</v>
      </c>
      <c r="D209" s="12">
        <v>8.2342177493137658E-3</v>
      </c>
      <c r="E209" s="13">
        <v>-7.9663995165857315E-3</v>
      </c>
      <c r="F209" s="95">
        <v>9.7000000000000005E-4</v>
      </c>
    </row>
    <row r="210" spans="2:6" x14ac:dyDescent="0.15">
      <c r="B210" s="82">
        <v>43853</v>
      </c>
      <c r="C210" s="12">
        <v>-4.0448611877182961E-3</v>
      </c>
      <c r="D210" s="12">
        <v>-3.6297640653357721E-3</v>
      </c>
      <c r="E210" s="13">
        <v>-3.5811593292736088E-3</v>
      </c>
      <c r="F210" s="95">
        <v>-7.45E-3</v>
      </c>
    </row>
    <row r="211" spans="2:6" x14ac:dyDescent="0.15">
      <c r="B211" s="82">
        <v>43854</v>
      </c>
      <c r="C211" s="12">
        <v>5.1689126822964671E-3</v>
      </c>
      <c r="D211" s="12">
        <v>1.1384335154827063E-2</v>
      </c>
      <c r="E211" s="13">
        <v>-2.940491755017316E-3</v>
      </c>
      <c r="F211" s="95">
        <v>3.31E-3</v>
      </c>
    </row>
    <row r="212" spans="2:6" x14ac:dyDescent="0.15">
      <c r="B212" s="82">
        <v>43857</v>
      </c>
      <c r="C212" s="12">
        <v>-8.9990817263544409E-3</v>
      </c>
      <c r="D212" s="12">
        <v>-2.0711391265195833E-2</v>
      </c>
      <c r="E212" s="13">
        <v>-9.1753681787191121E-3</v>
      </c>
      <c r="F212" s="95">
        <v>-1.602E-2</v>
      </c>
    </row>
    <row r="213" spans="2:6" x14ac:dyDescent="0.15">
      <c r="B213" s="82">
        <v>43858</v>
      </c>
      <c r="C213" s="12">
        <v>6.4862861378798264E-3</v>
      </c>
      <c r="D213" s="12">
        <v>1.6091954022988464E-2</v>
      </c>
      <c r="E213" s="13">
        <v>2.0725401256958431E-2</v>
      </c>
      <c r="F213" s="95">
        <v>9.9299999999999996E-3</v>
      </c>
    </row>
    <row r="214" spans="2:6" x14ac:dyDescent="0.15">
      <c r="B214" s="82">
        <v>43859</v>
      </c>
      <c r="C214" s="12">
        <v>2.2095378383353292E-3</v>
      </c>
      <c r="D214" s="12">
        <v>4.0723981900452344E-3</v>
      </c>
      <c r="E214" s="13">
        <v>1.2312426059237325E-2</v>
      </c>
      <c r="F214" s="95">
        <v>7.2300000000000003E-3</v>
      </c>
    </row>
    <row r="215" spans="2:6" x14ac:dyDescent="0.15">
      <c r="B215" s="82">
        <v>43860</v>
      </c>
      <c r="C215" s="12">
        <v>-1.0472166084879664E-2</v>
      </c>
      <c r="D215" s="12">
        <v>-1.2167643082469648E-2</v>
      </c>
      <c r="E215" s="13">
        <v>-1.6003480549391047E-2</v>
      </c>
      <c r="F215" s="95">
        <v>-1.022E-2</v>
      </c>
    </row>
    <row r="216" spans="2:6" x14ac:dyDescent="0.15">
      <c r="B216" s="82">
        <v>43861</v>
      </c>
      <c r="C216" s="12">
        <v>-1.2439658373561091E-2</v>
      </c>
      <c r="D216" s="12">
        <v>-5.4744525547444356E-3</v>
      </c>
      <c r="E216" s="13">
        <v>-1.1493035005399999E-2</v>
      </c>
      <c r="F216" s="95">
        <v>-1.1259999999999999E-2</v>
      </c>
    </row>
    <row r="217" spans="2:6" x14ac:dyDescent="0.15">
      <c r="B217" s="82">
        <v>43864</v>
      </c>
      <c r="C217" s="12">
        <v>5.6401579244220734E-3</v>
      </c>
      <c r="D217" s="12">
        <v>1.3761467889907841E-3</v>
      </c>
      <c r="E217" s="13">
        <v>3.0711769956215385E-3</v>
      </c>
      <c r="F217" s="95">
        <v>3.49E-3</v>
      </c>
    </row>
    <row r="218" spans="2:6" x14ac:dyDescent="0.15">
      <c r="B218" s="82">
        <v>43865</v>
      </c>
      <c r="C218" s="12">
        <v>1.0843148252009716E-2</v>
      </c>
      <c r="D218" s="12">
        <v>5.9551076500228284E-3</v>
      </c>
      <c r="E218" s="13">
        <v>8.4199614481934582E-3</v>
      </c>
      <c r="F218" s="95">
        <v>1.272E-2</v>
      </c>
    </row>
    <row r="219" spans="2:6" x14ac:dyDescent="0.15">
      <c r="B219" s="82">
        <v>43866</v>
      </c>
      <c r="C219" s="12">
        <v>7.9526539670797813E-3</v>
      </c>
      <c r="D219" s="12">
        <v>1.5027322404371546E-2</v>
      </c>
      <c r="E219" s="13">
        <v>1.5072641981534796E-2</v>
      </c>
      <c r="F219" s="95">
        <v>1.7919999999999998E-2</v>
      </c>
    </row>
    <row r="220" spans="2:6" x14ac:dyDescent="0.15">
      <c r="B220" s="82">
        <v>43867</v>
      </c>
      <c r="C220" s="12">
        <v>9.1743119266052275E-4</v>
      </c>
      <c r="D220" s="12">
        <v>2.6917900403768957E-3</v>
      </c>
      <c r="E220" s="13">
        <v>4.9139561742916893E-3</v>
      </c>
      <c r="F220" s="95">
        <v>1.66E-3</v>
      </c>
    </row>
    <row r="221" spans="2:6" x14ac:dyDescent="0.15">
      <c r="B221" s="82">
        <v>43868</v>
      </c>
      <c r="C221" s="12">
        <v>-9.1659028414292631E-4</v>
      </c>
      <c r="D221" s="12">
        <v>7.1588366890380506E-3</v>
      </c>
      <c r="E221" s="13">
        <v>-3.0827695171726788E-3</v>
      </c>
      <c r="F221" s="95">
        <v>-9.7999999999999997E-4</v>
      </c>
    </row>
    <row r="222" spans="2:6" x14ac:dyDescent="0.15">
      <c r="B222" s="82">
        <v>43871</v>
      </c>
      <c r="C222" s="12">
        <v>2.3853211009174924E-3</v>
      </c>
      <c r="D222" s="12">
        <v>1.7769880053308817E-3</v>
      </c>
      <c r="E222" s="13">
        <v>8.4239745734027149E-3</v>
      </c>
      <c r="F222" s="95">
        <v>3.48E-3</v>
      </c>
    </row>
    <row r="223" spans="2:6" x14ac:dyDescent="0.15">
      <c r="B223" s="82">
        <v>43872</v>
      </c>
      <c r="C223" s="12">
        <v>-7.5050338641772241E-3</v>
      </c>
      <c r="D223" s="12">
        <v>6.6518847006651338E-3</v>
      </c>
      <c r="E223" s="13">
        <v>1.1631526399575876E-2</v>
      </c>
      <c r="F223" s="95">
        <v>5.5599999999999998E-3</v>
      </c>
    </row>
    <row r="224" spans="2:6" x14ac:dyDescent="0.15">
      <c r="B224" s="82">
        <v>43873</v>
      </c>
      <c r="C224" s="12">
        <v>-1.2541497602360785E-2</v>
      </c>
      <c r="D224" s="12">
        <v>5.726872246696102E-3</v>
      </c>
      <c r="E224" s="13">
        <v>0</v>
      </c>
      <c r="F224" s="95">
        <v>-1.08E-3</v>
      </c>
    </row>
    <row r="225" spans="2:6" x14ac:dyDescent="0.15">
      <c r="B225" s="82">
        <v>43874</v>
      </c>
      <c r="C225" s="12">
        <v>-2.2226372805379091E-2</v>
      </c>
      <c r="D225" s="12">
        <v>4.3802014892684316E-3</v>
      </c>
      <c r="E225" s="13">
        <v>1.5679580939693682E-3</v>
      </c>
      <c r="F225" s="95">
        <v>2.7999999999999998E-4</v>
      </c>
    </row>
    <row r="226" spans="2:6" x14ac:dyDescent="0.15">
      <c r="B226" s="82">
        <v>43875</v>
      </c>
      <c r="C226" s="12">
        <v>2.731614135625593E-2</v>
      </c>
      <c r="D226" s="12">
        <v>6.5416484954208265E-3</v>
      </c>
      <c r="E226" s="13">
        <v>-2.0871544151821464E-3</v>
      </c>
      <c r="F226" s="95">
        <v>3.29E-3</v>
      </c>
    </row>
    <row r="227" spans="2:6" x14ac:dyDescent="0.15">
      <c r="B227" s="82">
        <v>43879</v>
      </c>
      <c r="C227" s="12">
        <v>1.8594272963927683E-3</v>
      </c>
      <c r="D227" s="12">
        <v>4.7660311958406254E-3</v>
      </c>
      <c r="E227" s="13">
        <v>-2.3008372258074283E-3</v>
      </c>
      <c r="F227" s="95">
        <v>1.57E-3</v>
      </c>
    </row>
    <row r="228" spans="2:6" x14ac:dyDescent="0.15">
      <c r="B228" s="82">
        <v>43880</v>
      </c>
      <c r="C228" s="12">
        <v>1.5775798069784575E-2</v>
      </c>
      <c r="D228" s="12">
        <v>7.3307460112117528E-3</v>
      </c>
      <c r="E228" s="13">
        <v>4.4024863701757067E-3</v>
      </c>
      <c r="F228" s="95">
        <v>1.047E-2</v>
      </c>
    </row>
    <row r="229" spans="2:6" x14ac:dyDescent="0.15">
      <c r="B229" s="82">
        <v>43881</v>
      </c>
      <c r="C229" s="12">
        <v>-9.1357573542838466E-4</v>
      </c>
      <c r="D229" s="12">
        <v>-8.1335616438356184E-2</v>
      </c>
      <c r="E229" s="13">
        <v>-1.3149678426266909E-2</v>
      </c>
      <c r="F229" s="95">
        <v>-9.6299999999999997E-3</v>
      </c>
    </row>
    <row r="230" spans="2:6" x14ac:dyDescent="0.15">
      <c r="B230" s="82">
        <v>43882</v>
      </c>
      <c r="C230" s="12">
        <v>-3.1089978054132938E-3</v>
      </c>
      <c r="D230" s="12">
        <v>-2.8890959925442661E-2</v>
      </c>
      <c r="E230" s="13">
        <v>-1.6920282145662657E-3</v>
      </c>
      <c r="F230" s="95">
        <v>-3.9199999999999999E-3</v>
      </c>
    </row>
    <row r="231" spans="2:6" x14ac:dyDescent="0.15">
      <c r="B231" s="82">
        <v>43885</v>
      </c>
      <c r="C231" s="12">
        <v>-2.9168959823885454E-2</v>
      </c>
      <c r="D231" s="12">
        <v>-3.5988483685220674E-2</v>
      </c>
      <c r="E231" s="13">
        <v>-3.2944936192856211E-2</v>
      </c>
      <c r="F231" s="95">
        <v>-3.5819999999999998E-2</v>
      </c>
    </row>
    <row r="232" spans="2:6" x14ac:dyDescent="0.15">
      <c r="B232" s="82">
        <v>43886</v>
      </c>
      <c r="C232" s="12">
        <v>-1.0015117157974318E-2</v>
      </c>
      <c r="D232" s="12">
        <v>-2.2000995520159328E-2</v>
      </c>
      <c r="E232" s="13">
        <v>-4.9402980192878476E-2</v>
      </c>
      <c r="F232" s="95">
        <v>-2.1870000000000001E-2</v>
      </c>
    </row>
    <row r="233" spans="2:6" x14ac:dyDescent="0.15">
      <c r="B233" s="82">
        <v>43887</v>
      </c>
      <c r="C233" s="12">
        <v>-7.6350448558881734E-4</v>
      </c>
      <c r="D233" s="12">
        <v>5.7003257328991364E-3</v>
      </c>
      <c r="E233" s="13">
        <v>-3.9179621879263937E-3</v>
      </c>
      <c r="F233" s="95">
        <v>3.2100000000000002E-3</v>
      </c>
    </row>
    <row r="234" spans="2:6" x14ac:dyDescent="0.15">
      <c r="B234" s="82">
        <v>43888</v>
      </c>
      <c r="C234" s="12">
        <v>-2.8080229226360998E-2</v>
      </c>
      <c r="D234" s="12">
        <v>-3.8866396761133681E-2</v>
      </c>
      <c r="E234" s="13">
        <v>-1.60805076315369E-2</v>
      </c>
      <c r="F234" s="95">
        <v>-2.9180000000000001E-2</v>
      </c>
    </row>
    <row r="235" spans="2:6" x14ac:dyDescent="0.15">
      <c r="B235" s="82">
        <v>43889</v>
      </c>
      <c r="C235" s="12">
        <v>-2.8596698113207641E-2</v>
      </c>
      <c r="D235" s="12">
        <v>-3.496208930075817E-2</v>
      </c>
      <c r="E235" s="13">
        <v>-4.467960497562895E-2</v>
      </c>
      <c r="F235" s="95">
        <v>-3.669E-2</v>
      </c>
    </row>
    <row r="236" spans="2:6" x14ac:dyDescent="0.15">
      <c r="B236" s="82">
        <v>43892</v>
      </c>
      <c r="C236" s="12">
        <v>1.7096611026808484E-2</v>
      </c>
      <c r="D236" s="12">
        <v>1.7241379310344751E-2</v>
      </c>
      <c r="E236" s="13">
        <v>9.2307172881813671E-3</v>
      </c>
      <c r="F236" s="95">
        <v>1.2189999999999999E-2</v>
      </c>
    </row>
    <row r="237" spans="2:6" x14ac:dyDescent="0.15">
      <c r="B237" s="82">
        <v>43893</v>
      </c>
      <c r="C237" s="12">
        <v>2.8645315297394003E-2</v>
      </c>
      <c r="D237" s="12">
        <v>-4.2909246942712809E-4</v>
      </c>
      <c r="E237" s="13">
        <v>-1.1341456792900106E-2</v>
      </c>
      <c r="F237" s="95">
        <v>1.372E-2</v>
      </c>
    </row>
    <row r="238" spans="2:6" x14ac:dyDescent="0.15">
      <c r="B238" s="82">
        <v>43894</v>
      </c>
      <c r="C238" s="12">
        <v>2.5140204989363646E-2</v>
      </c>
      <c r="D238" s="12">
        <v>7.726980038634812E-3</v>
      </c>
      <c r="E238" s="13">
        <v>2.0352772046417611E-2</v>
      </c>
      <c r="F238" s="95">
        <v>1.626E-2</v>
      </c>
    </row>
    <row r="239" spans="2:6" x14ac:dyDescent="0.15">
      <c r="B239" s="82">
        <v>43895</v>
      </c>
      <c r="C239" s="12">
        <v>-5.0933786078097842E-3</v>
      </c>
      <c r="D239" s="12">
        <v>-1.6187433439829757E-2</v>
      </c>
      <c r="E239" s="13">
        <v>-7.6160040611545909E-3</v>
      </c>
      <c r="F239" s="95">
        <v>-1.052E-2</v>
      </c>
    </row>
    <row r="240" spans="2:6" x14ac:dyDescent="0.15">
      <c r="B240" s="82">
        <v>43896</v>
      </c>
      <c r="C240" s="12">
        <v>-4.1145240803943883E-2</v>
      </c>
      <c r="D240" s="12">
        <v>-3.6804503139207578E-2</v>
      </c>
      <c r="E240" s="13">
        <v>-3.4352560069183857E-2</v>
      </c>
      <c r="F240" s="95">
        <v>-4.0099999999999997E-2</v>
      </c>
    </row>
    <row r="241" spans="2:6" x14ac:dyDescent="0.15">
      <c r="B241" s="82">
        <v>43899</v>
      </c>
      <c r="C241" s="12">
        <v>-3.1441566145936406E-2</v>
      </c>
      <c r="D241" s="12">
        <v>-8.2040908069229035E-2</v>
      </c>
      <c r="E241" s="13">
        <v>-4.0746707072282673E-2</v>
      </c>
      <c r="F241" s="95">
        <v>-5.5480000000000002E-2</v>
      </c>
    </row>
    <row r="242" spans="2:6" x14ac:dyDescent="0.15">
      <c r="B242" s="82">
        <v>43900</v>
      </c>
      <c r="C242" s="12">
        <v>-1.1637403021641513E-2</v>
      </c>
      <c r="D242" s="12">
        <v>-2.4485798237039447E-4</v>
      </c>
      <c r="E242" s="13">
        <v>1.6570114850664064E-2</v>
      </c>
      <c r="F242" s="95">
        <v>-6.9999999999999994E-5</v>
      </c>
    </row>
    <row r="243" spans="2:6" x14ac:dyDescent="0.15">
      <c r="B243" s="82">
        <v>43901</v>
      </c>
      <c r="C243" s="12">
        <v>-7.1266267300144071E-3</v>
      </c>
      <c r="D243" s="12">
        <v>-7.3475385745780386E-4</v>
      </c>
      <c r="E243" s="13">
        <v>3.2342346178877435E-3</v>
      </c>
      <c r="F243" s="95">
        <v>-4.7200000000000002E-3</v>
      </c>
    </row>
    <row r="244" spans="2:6" x14ac:dyDescent="0.15">
      <c r="B244" s="82">
        <v>43902</v>
      </c>
      <c r="C244" s="12">
        <v>-6.2415479038801625E-2</v>
      </c>
      <c r="D244" s="12">
        <v>-0.15612745098039216</v>
      </c>
      <c r="E244" s="13">
        <v>-9.7872425993595691E-2</v>
      </c>
      <c r="F244" s="95">
        <v>-9.6369999999999997E-2</v>
      </c>
    </row>
    <row r="245" spans="2:6" x14ac:dyDescent="0.15">
      <c r="B245" s="82">
        <v>43903</v>
      </c>
      <c r="C245" s="12">
        <v>-1.442361034061812E-3</v>
      </c>
      <c r="D245" s="12">
        <v>-1.6845774034272343E-2</v>
      </c>
      <c r="E245" s="13">
        <v>1.4150942684846957E-2</v>
      </c>
      <c r="F245" s="95">
        <v>1.174E-2</v>
      </c>
    </row>
    <row r="246" spans="2:6" x14ac:dyDescent="0.15">
      <c r="B246" s="82">
        <v>43906</v>
      </c>
      <c r="C246" s="12">
        <v>0</v>
      </c>
      <c r="D246" s="12">
        <v>-0.1104874446085673</v>
      </c>
      <c r="E246" s="13">
        <v>-1.0711740681654036E-2</v>
      </c>
      <c r="F246" s="95">
        <v>-1.6789999999999999E-2</v>
      </c>
    </row>
    <row r="247" spans="2:6" x14ac:dyDescent="0.15">
      <c r="B247" s="82">
        <v>43907</v>
      </c>
      <c r="C247" s="12">
        <v>4.2555555555555458E-2</v>
      </c>
      <c r="D247" s="12">
        <v>-2.9890401859847149E-2</v>
      </c>
      <c r="E247" s="13">
        <v>5.3426414404577294E-2</v>
      </c>
      <c r="F247" s="95">
        <v>3.2329999999999998E-2</v>
      </c>
    </row>
    <row r="248" spans="2:6" x14ac:dyDescent="0.15">
      <c r="B248" s="82">
        <v>43908</v>
      </c>
      <c r="C248" s="12">
        <v>4.2630288820206808E-3</v>
      </c>
      <c r="D248" s="12">
        <v>-6.3676823005819894E-2</v>
      </c>
      <c r="E248" s="13">
        <v>-2.5966991315892418E-2</v>
      </c>
      <c r="F248" s="95">
        <v>-1.8169999999999999E-2</v>
      </c>
    </row>
    <row r="249" spans="2:6" x14ac:dyDescent="0.15">
      <c r="B249" s="82">
        <v>43909</v>
      </c>
      <c r="C249" s="12">
        <v>5.9110686617849906E-2</v>
      </c>
      <c r="D249" s="12">
        <v>1.4259597806215663E-2</v>
      </c>
      <c r="E249" s="13">
        <v>5.1096850599721799E-2</v>
      </c>
      <c r="F249" s="95">
        <v>5.3190000000000001E-2</v>
      </c>
    </row>
    <row r="250" spans="2:6" x14ac:dyDescent="0.15">
      <c r="B250" s="82">
        <v>43910</v>
      </c>
      <c r="C250" s="12">
        <v>-1.8236472945891702E-2</v>
      </c>
      <c r="D250" s="12">
        <v>1.5140591204037657E-2</v>
      </c>
      <c r="E250" s="13">
        <v>-2.2457063173321523E-2</v>
      </c>
      <c r="F250" s="95">
        <v>-1.8030000000000001E-2</v>
      </c>
    </row>
    <row r="251" spans="2:6" x14ac:dyDescent="0.15">
      <c r="B251" s="82">
        <v>43913</v>
      </c>
      <c r="C251" s="12">
        <v>-6.1236987140232735E-2</v>
      </c>
      <c r="D251" s="12">
        <v>-9.2329545454545858E-3</v>
      </c>
      <c r="E251" s="13">
        <v>-5.3783741796223916E-2</v>
      </c>
      <c r="F251" s="95">
        <v>-5.3699999999999998E-2</v>
      </c>
    </row>
    <row r="252" spans="2:6" x14ac:dyDescent="0.15">
      <c r="B252" s="82">
        <v>43914</v>
      </c>
      <c r="C252" s="12">
        <v>2.4244400956729528E-2</v>
      </c>
      <c r="D252" s="12">
        <v>0.16738351254480288</v>
      </c>
      <c r="E252" s="13">
        <v>3.6418172726504938E-2</v>
      </c>
      <c r="F252" s="95">
        <v>7.016E-2</v>
      </c>
    </row>
    <row r="253" spans="2:6" x14ac:dyDescent="0.15">
      <c r="B253" s="82">
        <v>43915</v>
      </c>
      <c r="C253" s="12">
        <v>2.5475002653646106E-2</v>
      </c>
      <c r="D253" s="12">
        <v>6.4476512127724872E-2</v>
      </c>
      <c r="E253" s="13">
        <v>2.7421725959823506E-2</v>
      </c>
      <c r="F253" s="95">
        <v>2.929E-2</v>
      </c>
    </row>
    <row r="254" spans="2:6" x14ac:dyDescent="0.15">
      <c r="B254" s="82">
        <v>43916</v>
      </c>
      <c r="C254" s="12">
        <v>2.1633371286616354E-2</v>
      </c>
      <c r="D254" s="12">
        <v>2.970868185751363E-2</v>
      </c>
      <c r="E254" s="13">
        <v>3.1652432043384859E-2</v>
      </c>
      <c r="F254" s="95">
        <v>2.3900000000000001E-2</v>
      </c>
    </row>
    <row r="255" spans="2:6" x14ac:dyDescent="0.15">
      <c r="B255" s="82">
        <v>43917</v>
      </c>
      <c r="C255" s="12">
        <v>-1.2765957446808529E-2</v>
      </c>
      <c r="D255" s="12">
        <v>-1.0084033613445342E-2</v>
      </c>
      <c r="E255" s="13">
        <v>-1.1960497178761909E-2</v>
      </c>
      <c r="F255" s="95">
        <v>-2.256E-2</v>
      </c>
    </row>
    <row r="256" spans="2:6" x14ac:dyDescent="0.15">
      <c r="B256" s="82">
        <v>43920</v>
      </c>
      <c r="C256" s="12">
        <v>2.4220032840722494E-2</v>
      </c>
      <c r="D256" s="12">
        <v>-5.3763440860216116E-3</v>
      </c>
      <c r="E256" s="13">
        <v>2.3684272267717965E-2</v>
      </c>
      <c r="F256" s="95">
        <v>1.9789999999999999E-2</v>
      </c>
    </row>
    <row r="257" spans="2:6" x14ac:dyDescent="0.15">
      <c r="B257" s="82">
        <v>43921</v>
      </c>
      <c r="C257" s="12">
        <v>-3.507014028056088E-3</v>
      </c>
      <c r="D257" s="12">
        <v>6.0597439544808118E-2</v>
      </c>
      <c r="E257" s="13">
        <v>2.634956471691341E-2</v>
      </c>
      <c r="F257" s="95">
        <v>1.499E-2</v>
      </c>
    </row>
    <row r="258" spans="2:6" x14ac:dyDescent="0.15">
      <c r="B258" s="82">
        <v>43922</v>
      </c>
      <c r="C258" s="12">
        <v>3.9215686274509665E-3</v>
      </c>
      <c r="D258" s="12">
        <v>-6.6791845493562318E-2</v>
      </c>
      <c r="E258" s="13">
        <v>-1.1897275928140161E-2</v>
      </c>
      <c r="F258" s="95">
        <v>-1.5350000000000001E-2</v>
      </c>
    </row>
    <row r="259" spans="2:6" x14ac:dyDescent="0.15">
      <c r="B259" s="82">
        <v>43923</v>
      </c>
      <c r="C259" s="12">
        <v>1.2419871794871806E-2</v>
      </c>
      <c r="D259" s="12">
        <v>2.7594136246047674E-2</v>
      </c>
      <c r="E259" s="13">
        <v>2.3827643436235446E-2</v>
      </c>
      <c r="F259" s="95">
        <v>1.112E-2</v>
      </c>
    </row>
    <row r="260" spans="2:6" x14ac:dyDescent="0.15">
      <c r="B260" s="82">
        <v>43924</v>
      </c>
      <c r="C260" s="12">
        <v>1.2663237039968411E-2</v>
      </c>
      <c r="D260" s="12">
        <v>-4.4755244755243506E-3</v>
      </c>
      <c r="E260" s="13">
        <v>1.0769939490069769E-2</v>
      </c>
      <c r="F260" s="95">
        <v>-3.0799999999999998E-3</v>
      </c>
    </row>
    <row r="261" spans="2:6" x14ac:dyDescent="0.15">
      <c r="B261" s="82">
        <v>43927</v>
      </c>
      <c r="C261" s="12">
        <v>1.5631105900742348E-2</v>
      </c>
      <c r="D261" s="12">
        <v>4.0179825793762225E-2</v>
      </c>
      <c r="E261" s="13">
        <v>2.0208182966656718E-2</v>
      </c>
      <c r="F261" s="95">
        <v>2.3789999999999999E-2</v>
      </c>
    </row>
    <row r="262" spans="2:6" x14ac:dyDescent="0.15">
      <c r="B262" s="82">
        <v>43928</v>
      </c>
      <c r="C262" s="12">
        <v>-5.7714505579053998E-4</v>
      </c>
      <c r="D262" s="12">
        <v>3.7547271745002497E-2</v>
      </c>
      <c r="E262" s="13">
        <v>-6.0023252376439906E-3</v>
      </c>
      <c r="F262" s="95">
        <v>5.5199999999999997E-3</v>
      </c>
    </row>
    <row r="263" spans="2:6" x14ac:dyDescent="0.15">
      <c r="B263" s="82">
        <v>43929</v>
      </c>
      <c r="C263" s="12">
        <v>2.887391722810273E-3</v>
      </c>
      <c r="D263" s="12">
        <v>-1.5881280916428042E-2</v>
      </c>
      <c r="E263" s="13">
        <v>-4.2270886899861138E-3</v>
      </c>
      <c r="F263" s="95">
        <v>-8.6400000000000001E-3</v>
      </c>
    </row>
    <row r="264" spans="2:6" x14ac:dyDescent="0.15">
      <c r="B264" s="82">
        <v>43930</v>
      </c>
      <c r="C264" s="12">
        <v>-1.900191938579654E-2</v>
      </c>
      <c r="D264" s="12">
        <v>3.3333333333333437E-2</v>
      </c>
      <c r="E264" s="13">
        <v>-4.0024083295956414E-3</v>
      </c>
      <c r="F264" s="95">
        <v>2.1700000000000001E-3</v>
      </c>
    </row>
    <row r="265" spans="2:6" x14ac:dyDescent="0.15">
      <c r="B265" s="82">
        <v>43935</v>
      </c>
      <c r="C265" s="12">
        <v>1.2130698493445502E-2</v>
      </c>
      <c r="D265" s="12">
        <v>2.5601638504868518E-4</v>
      </c>
      <c r="E265" s="13">
        <v>8.2805834258823374E-3</v>
      </c>
      <c r="F265" s="95">
        <v>9.0699999999999999E-3</v>
      </c>
    </row>
    <row r="266" spans="2:6" x14ac:dyDescent="0.15">
      <c r="B266" s="82">
        <v>43936</v>
      </c>
      <c r="C266" s="12">
        <v>-1.7398028223467588E-3</v>
      </c>
      <c r="D266" s="12">
        <v>-3.6856923470693581E-2</v>
      </c>
      <c r="E266" s="13">
        <v>-7.0048388588888066E-3</v>
      </c>
      <c r="F266" s="95">
        <v>-2.29E-2</v>
      </c>
    </row>
    <row r="267" spans="2:6" x14ac:dyDescent="0.15">
      <c r="B267" s="82">
        <v>43937</v>
      </c>
      <c r="C267" s="12">
        <v>1.2587141750580955E-2</v>
      </c>
      <c r="D267" s="12">
        <v>2.6574541589157175E-3</v>
      </c>
      <c r="E267" s="13">
        <v>2.8946728149486844E-2</v>
      </c>
      <c r="F267" s="95">
        <v>1.2840000000000001E-2</v>
      </c>
    </row>
    <row r="268" spans="2:6" x14ac:dyDescent="0.15">
      <c r="B268" s="82">
        <v>43938</v>
      </c>
      <c r="C268" s="12">
        <v>1.3960604322050152E-2</v>
      </c>
      <c r="D268" s="12">
        <v>2.3323615160349975E-2</v>
      </c>
      <c r="E268" s="13">
        <v>1.6548415594013655E-2</v>
      </c>
      <c r="F268" s="95">
        <v>1.8319999999999999E-2</v>
      </c>
    </row>
    <row r="269" spans="2:6" x14ac:dyDescent="0.15">
      <c r="B269" s="82">
        <v>43941</v>
      </c>
      <c r="C269" s="12">
        <v>2.187853640135784E-2</v>
      </c>
      <c r="D269" s="12">
        <v>1.9166019166019233E-2</v>
      </c>
      <c r="E269" s="13">
        <v>1.9767363827628337E-2</v>
      </c>
      <c r="F269" s="95">
        <v>1.7940000000000001E-2</v>
      </c>
    </row>
    <row r="270" spans="2:6" x14ac:dyDescent="0.15">
      <c r="B270" s="82">
        <v>43942</v>
      </c>
      <c r="C270" s="12">
        <v>-3.3776301218161664E-2</v>
      </c>
      <c r="D270" s="12">
        <v>-0.10597204574332919</v>
      </c>
      <c r="E270" s="13">
        <v>-2.143661044966183E-2</v>
      </c>
      <c r="F270" s="95">
        <v>-2.426E-2</v>
      </c>
    </row>
    <row r="271" spans="2:6" x14ac:dyDescent="0.15">
      <c r="B271" s="82">
        <v>43943</v>
      </c>
      <c r="C271" s="12">
        <v>1.4326647564469885E-2</v>
      </c>
      <c r="D271" s="12">
        <v>-2.8425241614553731E-2</v>
      </c>
      <c r="E271" s="13">
        <v>8.5061982792864477E-3</v>
      </c>
      <c r="F271" s="95">
        <v>8.6599999999999993E-3</v>
      </c>
    </row>
    <row r="272" spans="2:6" x14ac:dyDescent="0.15">
      <c r="B272" s="82">
        <v>43944</v>
      </c>
      <c r="C272" s="12">
        <v>-1.4124293785310771E-2</v>
      </c>
      <c r="D272" s="12">
        <v>-7.8993563487420593E-3</v>
      </c>
      <c r="E272" s="13">
        <v>-1.0398457176155063E-3</v>
      </c>
      <c r="F272" s="95">
        <v>-5.2999999999999998E-4</v>
      </c>
    </row>
    <row r="273" spans="2:6" x14ac:dyDescent="0.15">
      <c r="B273" s="82">
        <v>43945</v>
      </c>
      <c r="C273" s="12">
        <v>1.7765042979942747E-2</v>
      </c>
      <c r="D273" s="12">
        <v>-5.0132704217044077E-3</v>
      </c>
      <c r="E273" s="13">
        <v>-5.6673838047204272E-3</v>
      </c>
      <c r="F273" s="95">
        <v>2.0000000000000002E-5</v>
      </c>
    </row>
    <row r="274" spans="2:6" x14ac:dyDescent="0.15">
      <c r="B274" s="82">
        <v>43948</v>
      </c>
      <c r="C274" s="12">
        <v>-2.2147147147147161E-2</v>
      </c>
      <c r="D274" s="12">
        <v>3.5566093657379838E-2</v>
      </c>
      <c r="E274" s="13">
        <v>2.396182798391E-2</v>
      </c>
      <c r="F274" s="95">
        <v>1.383E-2</v>
      </c>
    </row>
    <row r="275" spans="2:6" x14ac:dyDescent="0.15">
      <c r="B275" s="82">
        <v>43949</v>
      </c>
      <c r="C275" s="12">
        <v>-9.5969289827257942E-4</v>
      </c>
      <c r="D275" s="12">
        <v>3.2627361190612492E-2</v>
      </c>
      <c r="E275" s="13">
        <v>-1.4540512377848147E-2</v>
      </c>
      <c r="F275" s="95">
        <v>1.3390000000000001E-2</v>
      </c>
    </row>
    <row r="276" spans="2:6" x14ac:dyDescent="0.15">
      <c r="B276" s="82">
        <v>43950</v>
      </c>
      <c r="C276" s="12">
        <v>-1.075888568683947E-2</v>
      </c>
      <c r="D276" s="12">
        <v>2.1895787139689649E-2</v>
      </c>
      <c r="E276" s="13">
        <v>-1.9481225923488776E-2</v>
      </c>
      <c r="F276" s="95">
        <v>-2.4399999999999999E-3</v>
      </c>
    </row>
    <row r="277" spans="2:6" x14ac:dyDescent="0.15">
      <c r="B277" s="82">
        <v>43951</v>
      </c>
      <c r="C277" s="12">
        <v>-1.0487473295785588E-2</v>
      </c>
      <c r="D277" s="12">
        <v>-5.532953620829939E-2</v>
      </c>
      <c r="E277" s="13">
        <v>-3.2917969034419792E-2</v>
      </c>
      <c r="F277" s="95">
        <v>-2.3910000000000001E-2</v>
      </c>
    </row>
    <row r="278" spans="2:6" x14ac:dyDescent="0.15">
      <c r="B278" s="82">
        <v>43955</v>
      </c>
      <c r="C278" s="12">
        <v>-2.0510304219823361E-2</v>
      </c>
      <c r="D278" s="12">
        <v>-6.1154177433247026E-2</v>
      </c>
      <c r="E278" s="13">
        <v>-2.0787690740132314E-2</v>
      </c>
      <c r="F278" s="95">
        <v>-2.4830000000000001E-2</v>
      </c>
    </row>
    <row r="279" spans="2:6" x14ac:dyDescent="0.15">
      <c r="B279" s="82">
        <v>43956</v>
      </c>
      <c r="C279" s="12">
        <v>2.0138262699128218E-2</v>
      </c>
      <c r="D279" s="12">
        <v>3.3639143730885834E-3</v>
      </c>
      <c r="E279" s="13">
        <v>2.3463595680902394E-2</v>
      </c>
      <c r="F279" s="95">
        <v>1.298E-2</v>
      </c>
    </row>
    <row r="280" spans="2:6" x14ac:dyDescent="0.15">
      <c r="B280" s="82">
        <v>43957</v>
      </c>
      <c r="C280" s="12">
        <v>9.4284030642310945E-3</v>
      </c>
      <c r="D280" s="12">
        <v>-3.3526363913440882E-3</v>
      </c>
      <c r="E280" s="13">
        <v>1.4434709135882073E-2</v>
      </c>
      <c r="F280" s="95">
        <v>6.2599999999999999E-3</v>
      </c>
    </row>
    <row r="281" spans="2:6" x14ac:dyDescent="0.15">
      <c r="B281" s="82">
        <v>43958</v>
      </c>
      <c r="C281" s="12">
        <v>9.7295193617434883E-3</v>
      </c>
      <c r="D281" s="12">
        <v>1.9571865443425152E-2</v>
      </c>
      <c r="E281" s="13">
        <v>-5.3807637883807047E-3</v>
      </c>
      <c r="F281" s="95">
        <v>4.8399999999999997E-3</v>
      </c>
    </row>
    <row r="282" spans="2:6" x14ac:dyDescent="0.15">
      <c r="B282" s="82">
        <v>43959</v>
      </c>
      <c r="C282" s="12">
        <v>1.1755636924262847E-2</v>
      </c>
      <c r="D282" s="12">
        <v>-4.1991601679663981E-3</v>
      </c>
      <c r="E282" s="13">
        <v>-5.890799968644278E-3</v>
      </c>
      <c r="F282" s="95">
        <v>4.9199999999999999E-3</v>
      </c>
    </row>
    <row r="283" spans="2:6" x14ac:dyDescent="0.15">
      <c r="B283" s="82">
        <v>43962</v>
      </c>
      <c r="C283" s="12">
        <v>5.5238095238094864E-3</v>
      </c>
      <c r="D283" s="12">
        <v>-6.6265060240965346E-3</v>
      </c>
      <c r="E283" s="13">
        <v>1.1609557765006162E-2</v>
      </c>
      <c r="F283" s="95">
        <v>2.5200000000000001E-3</v>
      </c>
    </row>
    <row r="284" spans="2:6" x14ac:dyDescent="0.15">
      <c r="B284" s="82">
        <v>43963</v>
      </c>
      <c r="C284" s="12">
        <v>5.6828944875924048E-3</v>
      </c>
      <c r="D284" s="12">
        <v>-7.2771376591872494E-3</v>
      </c>
      <c r="E284" s="13">
        <v>2.0322692942227327E-3</v>
      </c>
      <c r="F284" s="95">
        <v>4.5199999999999997E-3</v>
      </c>
    </row>
    <row r="285" spans="2:6" x14ac:dyDescent="0.15">
      <c r="B285" s="82">
        <v>43964</v>
      </c>
      <c r="C285" s="12">
        <v>-7.7227349783387522E-3</v>
      </c>
      <c r="D285" s="12">
        <v>-5.314599877825299E-2</v>
      </c>
      <c r="E285" s="13">
        <v>-8.589882846169461E-3</v>
      </c>
      <c r="F285" s="95">
        <v>-1.047E-2</v>
      </c>
    </row>
    <row r="286" spans="2:6" x14ac:dyDescent="0.15">
      <c r="B286" s="82">
        <v>43965</v>
      </c>
      <c r="C286" s="12">
        <v>-2.1070615034168516E-2</v>
      </c>
      <c r="D286" s="12">
        <v>-2.8064516129032269E-2</v>
      </c>
      <c r="E286" s="13">
        <v>-2.5270719162189703E-2</v>
      </c>
      <c r="F286" s="95">
        <v>-1.9050000000000001E-2</v>
      </c>
    </row>
    <row r="287" spans="2:6" x14ac:dyDescent="0.15">
      <c r="B287" s="82">
        <v>43966</v>
      </c>
      <c r="C287" s="12">
        <v>7.174713980996561E-3</v>
      </c>
      <c r="D287" s="12">
        <v>-1.3275804845668704E-2</v>
      </c>
      <c r="E287" s="13">
        <v>1.9753514178175724E-3</v>
      </c>
      <c r="F287" s="95">
        <v>3.7000000000000002E-3</v>
      </c>
    </row>
    <row r="288" spans="2:6" x14ac:dyDescent="0.15">
      <c r="B288" s="82">
        <v>43969</v>
      </c>
      <c r="C288" s="12">
        <v>1.1551790527531747E-2</v>
      </c>
      <c r="D288" s="12">
        <v>5.8863101244534199E-2</v>
      </c>
      <c r="E288" s="13">
        <v>1.7126703656133335E-2</v>
      </c>
      <c r="F288" s="95">
        <v>2.717E-2</v>
      </c>
    </row>
    <row r="289" spans="2:6" x14ac:dyDescent="0.15">
      <c r="B289" s="82">
        <v>43970</v>
      </c>
      <c r="C289" s="12">
        <v>3.4259611724400951E-3</v>
      </c>
      <c r="D289" s="12">
        <v>-1.2071156289707674E-2</v>
      </c>
      <c r="E289" s="13">
        <v>3.1496071445797913E-3</v>
      </c>
      <c r="F289" s="95">
        <v>2.4099999999999998E-3</v>
      </c>
    </row>
    <row r="290" spans="2:6" x14ac:dyDescent="0.15">
      <c r="B290" s="82">
        <v>43971</v>
      </c>
      <c r="C290" s="12">
        <v>-4.9317147192715627E-3</v>
      </c>
      <c r="D290" s="12">
        <v>9.646302250803096E-4</v>
      </c>
      <c r="E290" s="13">
        <v>1.8112632133919782E-3</v>
      </c>
      <c r="F290" s="95">
        <v>2.7299999999999998E-3</v>
      </c>
    </row>
    <row r="291" spans="2:6" x14ac:dyDescent="0.15">
      <c r="B291" s="82">
        <v>43973</v>
      </c>
      <c r="C291" s="12">
        <v>-1.868089973313003E-2</v>
      </c>
      <c r="D291" s="12">
        <v>-5.7822036620622796E-3</v>
      </c>
      <c r="E291" s="13">
        <v>-9.4020233293594657E-3</v>
      </c>
      <c r="F291" s="95">
        <v>-1.04E-2</v>
      </c>
    </row>
    <row r="292" spans="2:6" x14ac:dyDescent="0.15">
      <c r="B292" s="82">
        <v>43977</v>
      </c>
      <c r="C292" s="12">
        <v>-3.6907536907536675E-3</v>
      </c>
      <c r="D292" s="12">
        <v>6.9466882067851454E-2</v>
      </c>
      <c r="E292" s="13">
        <v>1.2167229108397404E-3</v>
      </c>
      <c r="F292" s="95">
        <v>1.464E-2</v>
      </c>
    </row>
    <row r="293" spans="2:6" x14ac:dyDescent="0.15">
      <c r="B293" s="82">
        <v>43978</v>
      </c>
      <c r="C293" s="12">
        <v>-1.2283096120101478E-2</v>
      </c>
      <c r="D293" s="12">
        <v>2.114803625377637E-2</v>
      </c>
      <c r="E293" s="13">
        <v>-1.3368841326051095E-2</v>
      </c>
      <c r="F293" s="95">
        <v>-1.163E-2</v>
      </c>
    </row>
    <row r="294" spans="2:6" x14ac:dyDescent="0.15">
      <c r="B294" s="82">
        <v>43979</v>
      </c>
      <c r="C294" s="12">
        <v>1.5001973943939984E-2</v>
      </c>
      <c r="D294" s="12">
        <v>-5.9171597633135287E-3</v>
      </c>
      <c r="E294" s="13">
        <v>2.7100107925786876E-2</v>
      </c>
      <c r="F294" s="95">
        <v>2.1559999999999999E-2</v>
      </c>
    </row>
    <row r="295" spans="2:6" x14ac:dyDescent="0.15">
      <c r="B295" s="82">
        <v>43980</v>
      </c>
      <c r="C295" s="12">
        <v>9.9183197199532724E-3</v>
      </c>
      <c r="D295" s="12">
        <v>-3.0952380952380953E-2</v>
      </c>
      <c r="E295" s="13">
        <v>-4.1975585778459834E-3</v>
      </c>
      <c r="F295" s="95">
        <v>-9.5200000000000007E-3</v>
      </c>
    </row>
    <row r="296" spans="2:6" x14ac:dyDescent="0.15">
      <c r="B296" s="82">
        <v>43984</v>
      </c>
      <c r="C296" s="12">
        <v>-9.0506450991719722E-3</v>
      </c>
      <c r="D296" s="12">
        <v>7.3095823095822965E-2</v>
      </c>
      <c r="E296" s="13">
        <v>-5.2993087123391902E-3</v>
      </c>
      <c r="F296" s="95">
        <v>1.2200000000000001E-2</v>
      </c>
    </row>
    <row r="297" spans="2:6" x14ac:dyDescent="0.15">
      <c r="B297" s="82">
        <v>43985</v>
      </c>
      <c r="C297" s="12">
        <v>9.1333074232413658E-3</v>
      </c>
      <c r="D297" s="12">
        <v>8.2140812821980713E-2</v>
      </c>
      <c r="E297" s="13">
        <v>-1.3317894369998529E-3</v>
      </c>
      <c r="F297" s="95">
        <v>2.3349999999999999E-2</v>
      </c>
    </row>
    <row r="298" spans="2:6" x14ac:dyDescent="0.15">
      <c r="B298" s="82">
        <v>43986</v>
      </c>
      <c r="C298" s="12">
        <v>-1.0591180435201131E-2</v>
      </c>
      <c r="D298" s="12">
        <v>4.7606453319226638E-3</v>
      </c>
      <c r="E298" s="13">
        <v>-8.6082961971062355E-3</v>
      </c>
      <c r="F298" s="95">
        <v>-1.061E-2</v>
      </c>
    </row>
    <row r="299" spans="2:6" x14ac:dyDescent="0.15">
      <c r="B299" s="82">
        <v>43987</v>
      </c>
      <c r="C299" s="12">
        <v>-1.5570260801869296E-3</v>
      </c>
      <c r="D299" s="12">
        <v>2.4743353514082633E-2</v>
      </c>
      <c r="E299" s="13">
        <v>1.5531474931931744E-2</v>
      </c>
      <c r="F299" s="95">
        <v>1.1379999999999999E-2</v>
      </c>
    </row>
    <row r="300" spans="2:6" x14ac:dyDescent="0.15">
      <c r="B300" s="82">
        <v>43990</v>
      </c>
      <c r="C300" s="12">
        <v>9.1617933723198153E-3</v>
      </c>
      <c r="D300" s="12">
        <v>8.4767531466733992E-3</v>
      </c>
      <c r="E300" s="13">
        <v>-6.984593667591521E-3</v>
      </c>
      <c r="F300" s="95">
        <v>-3.6900000000000001E-3</v>
      </c>
    </row>
    <row r="301" spans="2:6" x14ac:dyDescent="0.15">
      <c r="B301" s="82">
        <v>43991</v>
      </c>
      <c r="C301" s="12">
        <v>1.7577747730345594E-2</v>
      </c>
      <c r="D301" s="12">
        <v>-1.299032093734076E-2</v>
      </c>
      <c r="E301" s="13">
        <v>2.0373442852549495E-2</v>
      </c>
      <c r="F301" s="95">
        <v>3.16E-3</v>
      </c>
    </row>
    <row r="302" spans="2:6" x14ac:dyDescent="0.15">
      <c r="B302" s="82">
        <v>43992</v>
      </c>
      <c r="C302" s="12">
        <v>-9.4912680334091615E-4</v>
      </c>
      <c r="D302" s="12">
        <v>-9.2903225806451051E-3</v>
      </c>
      <c r="E302" s="13">
        <v>-5.2293989200751234E-3</v>
      </c>
      <c r="F302" s="95">
        <v>-3.7000000000000002E-3</v>
      </c>
    </row>
    <row r="303" spans="2:6" x14ac:dyDescent="0.15">
      <c r="B303" s="82">
        <v>43993</v>
      </c>
      <c r="C303" s="12">
        <v>-1.6720501615048455E-2</v>
      </c>
      <c r="D303" s="12">
        <v>-4.4282365199270757E-2</v>
      </c>
      <c r="E303" s="13">
        <v>-3.0824269475736132E-2</v>
      </c>
      <c r="F303" s="95">
        <v>-3.1399999999999997E-2</v>
      </c>
    </row>
    <row r="304" spans="2:6" x14ac:dyDescent="0.15">
      <c r="B304" s="82">
        <v>43994</v>
      </c>
      <c r="C304" s="12">
        <v>-6.763285024154575E-3</v>
      </c>
      <c r="D304" s="12">
        <v>-2.4529844644316512E-3</v>
      </c>
      <c r="E304" s="13">
        <v>-1.0601614959714567E-2</v>
      </c>
      <c r="F304" s="95">
        <v>-3.2799999999999999E-3</v>
      </c>
    </row>
    <row r="305" spans="2:6" x14ac:dyDescent="0.15">
      <c r="B305" s="82">
        <v>43997</v>
      </c>
      <c r="C305" s="12">
        <v>3.3073929961089377E-3</v>
      </c>
      <c r="D305" s="12">
        <v>1.3387978142076484E-2</v>
      </c>
      <c r="E305" s="13">
        <v>6.9773300006392702E-3</v>
      </c>
      <c r="F305" s="95">
        <v>4.7200000000000002E-3</v>
      </c>
    </row>
    <row r="306" spans="2:6" x14ac:dyDescent="0.15">
      <c r="B306" s="82">
        <v>43998</v>
      </c>
      <c r="C306" s="12">
        <v>1.4349427961993344E-2</v>
      </c>
      <c r="D306" s="12">
        <v>1.7794553788083034E-2</v>
      </c>
      <c r="E306" s="13">
        <v>2.2395400555218048E-2</v>
      </c>
      <c r="F306" s="95">
        <v>1.9480000000000001E-2</v>
      </c>
    </row>
    <row r="307" spans="2:6" x14ac:dyDescent="0.15">
      <c r="B307" s="82">
        <v>43999</v>
      </c>
      <c r="C307" s="12">
        <v>3.1542726056203341E-2</v>
      </c>
      <c r="D307" s="12">
        <v>-1.2715231788079429E-2</v>
      </c>
      <c r="E307" s="13">
        <v>2.9892340075884816E-2</v>
      </c>
      <c r="F307" s="95">
        <v>1.6729999999999998E-2</v>
      </c>
    </row>
    <row r="308" spans="2:6" x14ac:dyDescent="0.15">
      <c r="B308" s="82">
        <v>44000</v>
      </c>
      <c r="C308" s="12">
        <v>-1.0007412898443313E-2</v>
      </c>
      <c r="D308" s="12">
        <v>1.3415615776763978E-3</v>
      </c>
      <c r="E308" s="13">
        <v>6.462915230029509E-3</v>
      </c>
      <c r="F308" s="95">
        <v>-1.5399999999999999E-3</v>
      </c>
    </row>
    <row r="309" spans="2:6" x14ac:dyDescent="0.15">
      <c r="B309" s="82">
        <v>44001</v>
      </c>
      <c r="C309" s="12">
        <v>6.1774616248595482E-3</v>
      </c>
      <c r="D309" s="12">
        <v>-1.3397642015005373E-2</v>
      </c>
      <c r="E309" s="13">
        <v>1.389372392008803E-2</v>
      </c>
      <c r="F309" s="95">
        <v>7.8300000000000002E-3</v>
      </c>
    </row>
    <row r="310" spans="2:6" x14ac:dyDescent="0.15">
      <c r="B310" s="82">
        <v>44004</v>
      </c>
      <c r="C310" s="12">
        <v>-8.558139534883713E-3</v>
      </c>
      <c r="D310" s="12">
        <v>-1.3851167843563217E-2</v>
      </c>
      <c r="E310" s="13">
        <v>-1.7733647201761737E-2</v>
      </c>
      <c r="F310" s="95">
        <v>-1.1220000000000001E-2</v>
      </c>
    </row>
    <row r="311" spans="2:6" x14ac:dyDescent="0.15">
      <c r="B311" s="82">
        <v>44005</v>
      </c>
      <c r="C311" s="12">
        <v>-7.5060987051978056E-4</v>
      </c>
      <c r="D311" s="12">
        <v>2.3134122831175885E-2</v>
      </c>
      <c r="E311" s="13">
        <v>1.2309413895391641E-2</v>
      </c>
      <c r="F311" s="95">
        <v>9.4000000000000004E-3</v>
      </c>
    </row>
    <row r="312" spans="2:6" x14ac:dyDescent="0.15">
      <c r="B312" s="82">
        <v>44006</v>
      </c>
      <c r="C312" s="12">
        <v>-1.6150234741784009E-2</v>
      </c>
      <c r="D312" s="12">
        <v>-3.0686406460296078E-2</v>
      </c>
      <c r="E312" s="13">
        <v>-2.2466566151650991E-2</v>
      </c>
      <c r="F312" s="95">
        <v>-2.1919999999999999E-2</v>
      </c>
    </row>
    <row r="313" spans="2:6" x14ac:dyDescent="0.15">
      <c r="B313" s="82">
        <v>44007</v>
      </c>
      <c r="C313" s="12">
        <v>4.390150792135783E-3</v>
      </c>
      <c r="D313" s="12">
        <v>9.4418217161900131E-3</v>
      </c>
      <c r="E313" s="13">
        <v>2.2508494355157893E-3</v>
      </c>
      <c r="F313" s="95">
        <v>6.77E-3</v>
      </c>
    </row>
    <row r="314" spans="2:6" x14ac:dyDescent="0.15">
      <c r="B314" s="82">
        <v>44008</v>
      </c>
      <c r="C314" s="12">
        <v>-1.9004180919801605E-3</v>
      </c>
      <c r="D314" s="12">
        <v>-1.1829436038514385E-2</v>
      </c>
      <c r="E314" s="13">
        <v>-1.6903103336914471E-2</v>
      </c>
      <c r="F314" s="95">
        <v>-4.7499999999999999E-3</v>
      </c>
    </row>
    <row r="315" spans="2:6" x14ac:dyDescent="0.15">
      <c r="B315" s="82">
        <v>44011</v>
      </c>
      <c r="C315" s="12">
        <v>-1.1424219345012032E-3</v>
      </c>
      <c r="D315" s="12">
        <v>9.1870824053452704E-3</v>
      </c>
      <c r="E315" s="13">
        <v>2.4047335548624815E-3</v>
      </c>
      <c r="F315" s="95">
        <v>1.8500000000000001E-3</v>
      </c>
    </row>
    <row r="316" spans="2:6" x14ac:dyDescent="0.15">
      <c r="B316" s="82">
        <v>44012</v>
      </c>
      <c r="C316" s="12">
        <v>-1.7155928326344494E-3</v>
      </c>
      <c r="D316" s="12">
        <v>7.724137931034436E-3</v>
      </c>
      <c r="E316" s="13">
        <v>-1.1395082248952249E-2</v>
      </c>
      <c r="F316" s="95">
        <v>-1.5100000000000001E-3</v>
      </c>
    </row>
    <row r="317" spans="2:6" x14ac:dyDescent="0.15">
      <c r="B317" s="82">
        <v>44013</v>
      </c>
      <c r="C317" s="12">
        <v>4.9646744319267189E-3</v>
      </c>
      <c r="D317" s="12">
        <v>-7.1174377224199059E-3</v>
      </c>
      <c r="E317" s="13">
        <v>4.7320039515081902E-3</v>
      </c>
      <c r="F317" s="95">
        <v>4.4200000000000003E-3</v>
      </c>
    </row>
    <row r="318" spans="2:6" x14ac:dyDescent="0.15">
      <c r="B318" s="82">
        <v>44014</v>
      </c>
      <c r="C318" s="12">
        <v>4.7501425042750789E-3</v>
      </c>
      <c r="D318" s="12">
        <v>2.977667493796532E-2</v>
      </c>
      <c r="E318" s="13">
        <v>2.7774146587458137E-3</v>
      </c>
      <c r="F318" s="95">
        <v>9.7000000000000003E-3</v>
      </c>
    </row>
    <row r="319" spans="2:6" x14ac:dyDescent="0.15">
      <c r="B319" s="82">
        <v>44018</v>
      </c>
      <c r="C319" s="12">
        <v>2.0801815431163995E-3</v>
      </c>
      <c r="D319" s="12">
        <v>1.3386880856760319E-2</v>
      </c>
      <c r="E319" s="13">
        <v>5.1782200924594957E-3</v>
      </c>
      <c r="F319" s="95">
        <v>6.4599999999999996E-3</v>
      </c>
    </row>
    <row r="320" spans="2:6" x14ac:dyDescent="0.15">
      <c r="B320" s="82">
        <v>44019</v>
      </c>
      <c r="C320" s="12">
        <v>-6.7937346669182386E-3</v>
      </c>
      <c r="D320" s="12">
        <v>-7.6618229854689135E-3</v>
      </c>
      <c r="E320" s="13">
        <v>-4.4328181999742089E-3</v>
      </c>
      <c r="F320" s="95">
        <v>-4.4299999999999999E-3</v>
      </c>
    </row>
    <row r="321" spans="2:6" x14ac:dyDescent="0.15">
      <c r="B321" s="82">
        <v>44020</v>
      </c>
      <c r="C321" s="12">
        <v>6.8402052061562468E-3</v>
      </c>
      <c r="D321" s="12">
        <v>-1.1448349307774275E-2</v>
      </c>
      <c r="E321" s="13">
        <v>-7.2201510610956365E-3</v>
      </c>
      <c r="F321" s="95">
        <v>-2.8900000000000002E-3</v>
      </c>
    </row>
    <row r="322" spans="2:6" x14ac:dyDescent="0.15">
      <c r="B322" s="82">
        <v>44021</v>
      </c>
      <c r="C322" s="12">
        <v>-3.7742970371769102E-3</v>
      </c>
      <c r="D322" s="12">
        <v>-1.6428763802854851E-2</v>
      </c>
      <c r="E322" s="13">
        <v>-7.2726607704746149E-3</v>
      </c>
      <c r="F322" s="95">
        <v>-3.4399999999999999E-3</v>
      </c>
    </row>
    <row r="323" spans="2:6" x14ac:dyDescent="0.15">
      <c r="B323" s="82">
        <v>44022</v>
      </c>
      <c r="C323" s="12">
        <v>1.4964955483993236E-2</v>
      </c>
      <c r="D323" s="12">
        <v>1.9715224534501585E-2</v>
      </c>
      <c r="E323" s="13">
        <v>1.2208826194211042E-3</v>
      </c>
      <c r="F323" s="95">
        <v>8.5400000000000007E-3</v>
      </c>
    </row>
    <row r="324" spans="2:6" x14ac:dyDescent="0.15">
      <c r="B324" s="82">
        <v>44025</v>
      </c>
      <c r="C324" s="12">
        <v>3.172825681224456E-3</v>
      </c>
      <c r="D324" s="12">
        <v>-5.370569280344073E-4</v>
      </c>
      <c r="E324" s="13">
        <v>2.1952177937578643E-3</v>
      </c>
      <c r="F324" s="95">
        <v>6.94E-3</v>
      </c>
    </row>
    <row r="325" spans="2:6" x14ac:dyDescent="0.15">
      <c r="B325" s="82">
        <v>44026</v>
      </c>
      <c r="C325" s="12">
        <v>-6.1395348837208763E-3</v>
      </c>
      <c r="D325" s="12">
        <v>1.6657710908114076E-2</v>
      </c>
      <c r="E325" s="13">
        <v>-8.2745374700456953E-3</v>
      </c>
      <c r="F325" s="95">
        <v>-4.0200000000000001E-3</v>
      </c>
    </row>
    <row r="326" spans="2:6" x14ac:dyDescent="0.15">
      <c r="B326" s="82">
        <v>44027</v>
      </c>
      <c r="C326" s="12">
        <v>1.8906776488206711E-2</v>
      </c>
      <c r="D326" s="12">
        <v>8.4566596194501908E-3</v>
      </c>
      <c r="E326" s="13">
        <v>1.8772982864274201E-2</v>
      </c>
      <c r="F326" s="95">
        <v>1.9539999999999998E-2</v>
      </c>
    </row>
    <row r="327" spans="2:6" x14ac:dyDescent="0.15">
      <c r="B327" s="82">
        <v>44028</v>
      </c>
      <c r="C327" s="12">
        <v>-3.6744442403087163E-3</v>
      </c>
      <c r="D327" s="12">
        <v>6.8134171907758834E-3</v>
      </c>
      <c r="E327" s="13">
        <v>-7.4671164697909242E-3</v>
      </c>
      <c r="F327" s="95">
        <v>-2.5400000000000002E-3</v>
      </c>
    </row>
    <row r="328" spans="2:6" x14ac:dyDescent="0.15">
      <c r="B328" s="82">
        <v>44029</v>
      </c>
      <c r="C328" s="12">
        <v>2.5815969020837048E-3</v>
      </c>
      <c r="D328" s="12">
        <v>-1.3274336283185972E-2</v>
      </c>
      <c r="E328" s="13">
        <v>-6.067787767083388E-4</v>
      </c>
      <c r="F328" s="95">
        <v>-2.2000000000000001E-3</v>
      </c>
    </row>
    <row r="329" spans="2:6" x14ac:dyDescent="0.15">
      <c r="B329" s="82">
        <v>44032</v>
      </c>
      <c r="C329" s="12">
        <v>-1.6553246275519129E-3</v>
      </c>
      <c r="D329" s="12">
        <v>5.0118702189396735E-3</v>
      </c>
      <c r="E329" s="13">
        <v>4.2496715673747687E-3</v>
      </c>
      <c r="F329" s="95">
        <v>5.7999999999999996E-3</v>
      </c>
    </row>
    <row r="330" spans="2:6" x14ac:dyDescent="0.15">
      <c r="B330" s="82">
        <v>44033</v>
      </c>
      <c r="C330" s="12">
        <v>-1.8422991893883855E-3</v>
      </c>
      <c r="D330" s="12">
        <v>1.3910761154855678E-2</v>
      </c>
      <c r="E330" s="13">
        <v>-1.9223802261152612E-2</v>
      </c>
      <c r="F330" s="95">
        <v>-2.5699999999999998E-3</v>
      </c>
    </row>
    <row r="331" spans="2:6" x14ac:dyDescent="0.15">
      <c r="B331" s="82">
        <v>44034</v>
      </c>
      <c r="C331" s="12">
        <v>9.966777408637828E-3</v>
      </c>
      <c r="D331" s="12">
        <v>-3.3652601604970966E-3</v>
      </c>
      <c r="E331" s="13">
        <v>-7.6429842066497722E-3</v>
      </c>
      <c r="F331" s="95">
        <v>-4.8000000000000001E-4</v>
      </c>
    </row>
    <row r="332" spans="2:6" x14ac:dyDescent="0.15">
      <c r="B332" s="82">
        <v>44035</v>
      </c>
      <c r="C332" s="12">
        <v>1.6812865497076057E-2</v>
      </c>
      <c r="D332" s="12">
        <v>-3.6103896103896083E-2</v>
      </c>
      <c r="E332" s="13">
        <v>-9.3168483376728783E-3</v>
      </c>
      <c r="F332" s="95">
        <v>-5.3299999999999997E-3</v>
      </c>
    </row>
    <row r="333" spans="2:6" x14ac:dyDescent="0.15">
      <c r="B333" s="82">
        <v>44036</v>
      </c>
      <c r="C333" s="12">
        <v>-1.6175413371675051E-2</v>
      </c>
      <c r="D333" s="12">
        <v>2.9641606036108215E-3</v>
      </c>
      <c r="E333" s="13">
        <v>-2.1065823869661271E-2</v>
      </c>
      <c r="F333" s="95">
        <v>-1.6289999999999999E-2</v>
      </c>
    </row>
    <row r="334" spans="2:6" x14ac:dyDescent="0.15">
      <c r="B334" s="82">
        <v>44039</v>
      </c>
      <c r="C334" s="12">
        <v>9.1340884179758053E-3</v>
      </c>
      <c r="D334" s="12">
        <v>-1.3433637829123324E-3</v>
      </c>
      <c r="E334" s="13">
        <v>-2.5617576099289385E-3</v>
      </c>
      <c r="F334" s="95">
        <v>5.6899999999999997E-3</v>
      </c>
    </row>
    <row r="335" spans="2:6" x14ac:dyDescent="0.15">
      <c r="B335" s="82">
        <v>44040</v>
      </c>
      <c r="C335" s="12">
        <v>1.4482259232440065E-3</v>
      </c>
      <c r="D335" s="12">
        <v>1.3451708366962745E-3</v>
      </c>
      <c r="E335" s="13">
        <v>-5.008294541130387E-3</v>
      </c>
      <c r="F335" s="95">
        <v>4.6999999999999999E-4</v>
      </c>
    </row>
    <row r="336" spans="2:6" x14ac:dyDescent="0.15">
      <c r="B336" s="82">
        <v>44041</v>
      </c>
      <c r="C336" s="12">
        <v>3.6153289949392153E-4</v>
      </c>
      <c r="D336" s="12">
        <v>2.6867275658237766E-4</v>
      </c>
      <c r="E336" s="13">
        <v>-4.7755203143790004E-3</v>
      </c>
      <c r="F336" s="95">
        <v>-4.2999999999999999E-4</v>
      </c>
    </row>
    <row r="337" spans="2:6" x14ac:dyDescent="0.15">
      <c r="B337" s="82">
        <v>44042</v>
      </c>
      <c r="C337" s="12">
        <v>-6.8666425731840341E-3</v>
      </c>
      <c r="D337" s="12">
        <v>-4.3513295729250556E-2</v>
      </c>
      <c r="E337" s="13">
        <v>-9.7263103509045434E-3</v>
      </c>
      <c r="F337" s="95">
        <v>-1.728E-2</v>
      </c>
    </row>
    <row r="338" spans="2:6" x14ac:dyDescent="0.15">
      <c r="B338" s="82">
        <v>44043</v>
      </c>
      <c r="C338" s="12">
        <v>-1.655749636098991E-2</v>
      </c>
      <c r="D338" s="12">
        <v>7.5821398483573166E-3</v>
      </c>
      <c r="E338" s="13">
        <v>-1.1655387200269818E-2</v>
      </c>
      <c r="F338" s="95">
        <v>-8.8599999999999998E-3</v>
      </c>
    </row>
    <row r="339" spans="2:6" x14ac:dyDescent="0.15">
      <c r="B339" s="82">
        <v>44046</v>
      </c>
      <c r="C339" s="12">
        <v>1.1285846438482849E-2</v>
      </c>
      <c r="D339" s="12">
        <v>1.1426978818283029E-2</v>
      </c>
      <c r="E339" s="13">
        <v>2.544063416313147E-2</v>
      </c>
      <c r="F339" s="95">
        <v>2.2360000000000001E-2</v>
      </c>
    </row>
    <row r="340" spans="2:6" x14ac:dyDescent="0.15">
      <c r="B340" s="82">
        <v>44047</v>
      </c>
      <c r="C340" s="12">
        <v>-1.4635931211123276E-3</v>
      </c>
      <c r="D340" s="12">
        <v>-1.12978782033617E-2</v>
      </c>
      <c r="E340" s="13">
        <v>-3.8765024361064881E-3</v>
      </c>
      <c r="F340" s="95">
        <v>-6.6100000000000004E-3</v>
      </c>
    </row>
    <row r="341" spans="2:6" x14ac:dyDescent="0.15">
      <c r="B341" s="82">
        <v>44048</v>
      </c>
      <c r="C341" s="12">
        <v>-1.2275558812751997E-2</v>
      </c>
      <c r="D341" s="12">
        <v>-6.9676700111482859E-3</v>
      </c>
      <c r="E341" s="13">
        <v>-1.4787939306607711E-2</v>
      </c>
      <c r="F341" s="95">
        <v>-6.3E-3</v>
      </c>
    </row>
    <row r="342" spans="2:6" x14ac:dyDescent="0.15">
      <c r="B342" s="82">
        <v>44049</v>
      </c>
      <c r="C342" s="12">
        <v>-3.8953811908735148E-3</v>
      </c>
      <c r="D342" s="12">
        <v>-1.2629806342969507E-2</v>
      </c>
      <c r="E342" s="13">
        <v>7.9002789477766733E-4</v>
      </c>
      <c r="F342" s="95">
        <v>-3.0500000000000002E-3</v>
      </c>
    </row>
    <row r="343" spans="2:6" x14ac:dyDescent="0.15">
      <c r="B343" s="82">
        <v>44050</v>
      </c>
      <c r="C343" s="12">
        <v>2.6070763500931626E-3</v>
      </c>
      <c r="D343" s="12">
        <v>-2.2740193291642674E-3</v>
      </c>
      <c r="E343" s="13">
        <v>-6.7095890475608044E-3</v>
      </c>
      <c r="F343" s="95">
        <v>9.0000000000000006E-5</v>
      </c>
    </row>
    <row r="344" spans="2:6" x14ac:dyDescent="0.15">
      <c r="B344" s="82">
        <v>44053</v>
      </c>
      <c r="C344" s="12">
        <v>2.0430906389301562E-3</v>
      </c>
      <c r="D344" s="12">
        <v>1.8518518518518379E-2</v>
      </c>
      <c r="E344" s="13">
        <v>-1.3261913712314666E-4</v>
      </c>
      <c r="F344" s="95">
        <v>2.2699999999999999E-3</v>
      </c>
    </row>
    <row r="345" spans="2:6" x14ac:dyDescent="0.15">
      <c r="B345" s="82">
        <v>44054</v>
      </c>
      <c r="C345" s="12">
        <v>1.6682113067654214E-3</v>
      </c>
      <c r="D345" s="12">
        <v>2.4335664335664253E-2</v>
      </c>
      <c r="E345" s="13">
        <v>9.5377407395034197E-3</v>
      </c>
      <c r="F345" s="95">
        <v>6.1799999999999997E-3</v>
      </c>
    </row>
    <row r="346" spans="2:6" x14ac:dyDescent="0.15">
      <c r="B346" s="82">
        <v>44055</v>
      </c>
      <c r="C346" s="12">
        <v>8.6972612879347988E-3</v>
      </c>
      <c r="D346" s="12">
        <v>1.228836701256153E-2</v>
      </c>
      <c r="E346" s="13">
        <v>1.5877150302755494E-2</v>
      </c>
      <c r="F346" s="95">
        <v>1.235E-2</v>
      </c>
    </row>
    <row r="347" spans="2:6" x14ac:dyDescent="0.15">
      <c r="B347" s="82">
        <v>44056</v>
      </c>
      <c r="C347" s="12">
        <v>5.5035773252609665E-4</v>
      </c>
      <c r="D347" s="12">
        <v>-7.8230374966279381E-3</v>
      </c>
      <c r="E347" s="13">
        <v>4.7792221243274646E-3</v>
      </c>
      <c r="F347" s="95">
        <v>-1.81E-3</v>
      </c>
    </row>
    <row r="348" spans="2:6" x14ac:dyDescent="0.15">
      <c r="B348" s="82">
        <v>44057</v>
      </c>
      <c r="C348" s="12">
        <v>-3.4836817015034827E-3</v>
      </c>
      <c r="D348" s="12">
        <v>-6.5252854812398731E-3</v>
      </c>
      <c r="E348" s="13">
        <v>-6.9417434775096432E-3</v>
      </c>
      <c r="F348" s="95">
        <v>-9.41E-3</v>
      </c>
    </row>
    <row r="349" spans="2:6" x14ac:dyDescent="0.15">
      <c r="B349" s="82">
        <v>44060</v>
      </c>
      <c r="C349" s="12">
        <v>4.4158233670652525E-3</v>
      </c>
      <c r="D349" s="12">
        <v>-5.4734537493157376E-3</v>
      </c>
      <c r="E349" s="13">
        <v>7.3785662753920178E-3</v>
      </c>
      <c r="F349" s="95">
        <v>6.3400000000000001E-3</v>
      </c>
    </row>
    <row r="350" spans="2:6" x14ac:dyDescent="0.15">
      <c r="B350" s="82">
        <v>44061</v>
      </c>
      <c r="C350" s="12">
        <v>-1.8318373328448656E-3</v>
      </c>
      <c r="D350" s="12">
        <v>1.1007154650521933E-3</v>
      </c>
      <c r="E350" s="13">
        <v>-6.8105243191949327E-3</v>
      </c>
      <c r="F350" s="95">
        <v>-5.8300000000000001E-3</v>
      </c>
    </row>
    <row r="351" spans="2:6" x14ac:dyDescent="0.15">
      <c r="B351" s="82">
        <v>44062</v>
      </c>
      <c r="C351" s="12">
        <v>1.7250871719581617E-2</v>
      </c>
      <c r="D351" s="12">
        <v>9.6206706981856183E-3</v>
      </c>
      <c r="E351" s="13">
        <v>1.4490932306252313E-2</v>
      </c>
      <c r="F351" s="95">
        <v>1.393E-2</v>
      </c>
    </row>
    <row r="352" spans="2:6" x14ac:dyDescent="0.15">
      <c r="B352" s="82">
        <v>44063</v>
      </c>
      <c r="C352" s="12">
        <v>-7.9379397438209542E-3</v>
      </c>
      <c r="D352" s="12">
        <v>-4.0838551592703443E-3</v>
      </c>
      <c r="E352" s="13">
        <v>-3.5710298898321557E-3</v>
      </c>
      <c r="F352" s="95">
        <v>-7.77E-3</v>
      </c>
    </row>
    <row r="353" spans="2:6" x14ac:dyDescent="0.15">
      <c r="B353" s="82">
        <v>44064</v>
      </c>
      <c r="C353" s="12">
        <v>1.8185124568104172E-4</v>
      </c>
      <c r="D353" s="12">
        <v>-2.4603608529250032E-3</v>
      </c>
      <c r="E353" s="13">
        <v>4.9915605449704081E-3</v>
      </c>
      <c r="F353" s="95">
        <v>-1.15E-3</v>
      </c>
    </row>
    <row r="354" spans="2:6" x14ac:dyDescent="0.15">
      <c r="B354" s="82">
        <v>44067</v>
      </c>
      <c r="C354" s="12">
        <v>6.7272727272726929E-3</v>
      </c>
      <c r="D354" s="12">
        <v>1.8361194847903439E-2</v>
      </c>
      <c r="E354" s="13">
        <v>1.4009558103653674E-3</v>
      </c>
      <c r="F354" s="95">
        <v>8.8299999999999993E-3</v>
      </c>
    </row>
    <row r="355" spans="2:6" x14ac:dyDescent="0.15">
      <c r="B355" s="82">
        <v>44068</v>
      </c>
      <c r="C355" s="12">
        <v>-9.2107639515982553E-3</v>
      </c>
      <c r="D355" s="12">
        <v>-1.8837459634013509E-3</v>
      </c>
      <c r="E355" s="13">
        <v>-1.9075508742850689E-3</v>
      </c>
      <c r="F355" s="95">
        <v>-7.4799999999999997E-3</v>
      </c>
    </row>
    <row r="356" spans="2:6" x14ac:dyDescent="0.15">
      <c r="B356" s="82">
        <v>44069</v>
      </c>
      <c r="C356" s="12">
        <v>7.6558512577469262E-3</v>
      </c>
      <c r="D356" s="12">
        <v>-5.3922890266921986E-4</v>
      </c>
      <c r="E356" s="13">
        <v>3.8225275978076567E-3</v>
      </c>
      <c r="F356" s="95">
        <v>7.6600000000000001E-3</v>
      </c>
    </row>
    <row r="357" spans="2:6" x14ac:dyDescent="0.15">
      <c r="B357" s="82">
        <v>44070</v>
      </c>
      <c r="C357" s="12">
        <v>-3.4370477568740343E-3</v>
      </c>
      <c r="D357" s="12">
        <v>-1.0790396547073033E-2</v>
      </c>
      <c r="E357" s="13">
        <v>2.1579799925133258E-3</v>
      </c>
      <c r="F357" s="95">
        <v>-6.7099999999999998E-3</v>
      </c>
    </row>
    <row r="358" spans="2:6" x14ac:dyDescent="0.15">
      <c r="B358" s="82">
        <v>44071</v>
      </c>
      <c r="C358" s="12">
        <v>-1.1980395716100989E-2</v>
      </c>
      <c r="D358" s="12">
        <v>3.272429779110908E-3</v>
      </c>
      <c r="E358" s="13">
        <v>-9.8797004016402123E-3</v>
      </c>
      <c r="F358" s="95">
        <v>-7.4200000000000004E-3</v>
      </c>
    </row>
    <row r="359" spans="2:6" x14ac:dyDescent="0.15">
      <c r="B359" s="82">
        <v>44074</v>
      </c>
      <c r="C359" s="12">
        <v>-2.7558331802314262E-3</v>
      </c>
      <c r="D359" s="12">
        <v>-1.2775210655069258E-2</v>
      </c>
      <c r="E359" s="13">
        <v>-1.6630021501196079E-3</v>
      </c>
      <c r="F359" s="95">
        <v>-2.8500000000000001E-3</v>
      </c>
    </row>
    <row r="360" spans="2:6" x14ac:dyDescent="0.15">
      <c r="B360" s="82">
        <v>44075</v>
      </c>
      <c r="C360" s="12">
        <v>7.3691967575539863E-4</v>
      </c>
      <c r="D360" s="12">
        <v>9.0859030837004973E-3</v>
      </c>
      <c r="E360" s="13">
        <v>1.2173211660703842E-2</v>
      </c>
      <c r="F360" s="95">
        <v>5.2599999999999999E-3</v>
      </c>
    </row>
    <row r="361" spans="2:6" x14ac:dyDescent="0.15">
      <c r="B361" s="82">
        <v>44076</v>
      </c>
      <c r="C361" s="12">
        <v>1.2886597938144284E-2</v>
      </c>
      <c r="D361" s="12">
        <v>1.8008185538881394E-2</v>
      </c>
      <c r="E361" s="13">
        <v>1.924289087355846E-2</v>
      </c>
      <c r="F361" s="95">
        <v>1.924E-2</v>
      </c>
    </row>
    <row r="362" spans="2:6" x14ac:dyDescent="0.15">
      <c r="B362" s="82">
        <v>44077</v>
      </c>
      <c r="C362" s="12">
        <v>-6.3613231552163141E-3</v>
      </c>
      <c r="D362" s="12">
        <v>-1.6081479496113937E-3</v>
      </c>
      <c r="E362" s="13">
        <v>-1.6519643811233942E-2</v>
      </c>
      <c r="F362" s="95">
        <v>-1.5810000000000001E-2</v>
      </c>
    </row>
    <row r="363" spans="2:6" x14ac:dyDescent="0.15">
      <c r="B363" s="82">
        <v>44078</v>
      </c>
      <c r="C363" s="12">
        <v>-9.3286994695446213E-3</v>
      </c>
      <c r="D363" s="12">
        <v>-1.3422818791946289E-2</v>
      </c>
      <c r="E363" s="13">
        <v>-5.0518234308293275E-3</v>
      </c>
      <c r="F363" s="95">
        <v>-6.6100000000000004E-3</v>
      </c>
    </row>
    <row r="364" spans="2:6" x14ac:dyDescent="0.15">
      <c r="B364" s="82">
        <v>44082</v>
      </c>
      <c r="C364" s="12">
        <v>-5.5391432791718209E-4</v>
      </c>
      <c r="D364" s="12">
        <v>2.4217687074829852E-2</v>
      </c>
      <c r="E364" s="13">
        <v>1.7136340594679833E-2</v>
      </c>
      <c r="F364" s="95">
        <v>9.5899999999999996E-3</v>
      </c>
    </row>
    <row r="365" spans="2:6" x14ac:dyDescent="0.15">
      <c r="B365" s="82">
        <v>44083</v>
      </c>
      <c r="C365" s="12">
        <v>1.6257158692037699E-2</v>
      </c>
      <c r="D365" s="12">
        <v>4.1445270988310412E-2</v>
      </c>
      <c r="E365" s="13">
        <v>1.2355001680786959E-2</v>
      </c>
      <c r="F365" s="95">
        <v>1.523E-2</v>
      </c>
    </row>
    <row r="366" spans="2:6" x14ac:dyDescent="0.15">
      <c r="B366" s="82">
        <v>44084</v>
      </c>
      <c r="C366" s="12">
        <v>-3.0903472095981099E-3</v>
      </c>
      <c r="D366" s="12">
        <v>-2.1683673469387821E-2</v>
      </c>
      <c r="E366" s="13">
        <v>-7.3967719795142717E-4</v>
      </c>
      <c r="F366" s="95">
        <v>-1.8400000000000001E-3</v>
      </c>
    </row>
    <row r="367" spans="2:6" x14ac:dyDescent="0.15">
      <c r="B367" s="82">
        <v>44085</v>
      </c>
      <c r="C367" s="12">
        <v>2.7352297592997399E-3</v>
      </c>
      <c r="D367" s="12">
        <v>0</v>
      </c>
      <c r="E367" s="13">
        <v>9.12909118313876E-3</v>
      </c>
      <c r="F367" s="95">
        <v>5.0099999999999997E-3</v>
      </c>
    </row>
    <row r="368" spans="2:6" x14ac:dyDescent="0.15">
      <c r="B368" s="82">
        <v>44088</v>
      </c>
      <c r="C368" s="12">
        <v>-2.545917439534473E-3</v>
      </c>
      <c r="D368" s="12">
        <v>-1.277705345501956E-2</v>
      </c>
      <c r="E368" s="13">
        <v>1.2225041368183476E-3</v>
      </c>
      <c r="F368" s="95">
        <v>1.72E-3</v>
      </c>
    </row>
    <row r="369" spans="2:6" x14ac:dyDescent="0.15">
      <c r="B369" s="82">
        <v>44089</v>
      </c>
      <c r="C369" s="12">
        <v>-5.469462169553907E-4</v>
      </c>
      <c r="D369" s="12">
        <v>-5.0184891706285262E-3</v>
      </c>
      <c r="E369" s="13">
        <v>1.4163500878656698E-2</v>
      </c>
      <c r="F369" s="95">
        <v>5.9800000000000001E-3</v>
      </c>
    </row>
    <row r="370" spans="2:6" x14ac:dyDescent="0.15">
      <c r="B370" s="82">
        <v>44090</v>
      </c>
      <c r="C370" s="12">
        <v>5.6548704852243947E-3</v>
      </c>
      <c r="D370" s="12">
        <v>1.8582426333952906E-3</v>
      </c>
      <c r="E370" s="13">
        <v>-9.5111758100494548E-3</v>
      </c>
      <c r="F370" s="95">
        <v>3.0500000000000002E-3</v>
      </c>
    </row>
    <row r="371" spans="2:6" x14ac:dyDescent="0.15">
      <c r="B371" s="82">
        <v>44091</v>
      </c>
      <c r="C371" s="12">
        <v>-7.7997460547796216E-3</v>
      </c>
      <c r="D371" s="12">
        <v>-1.3248542660307394E-2</v>
      </c>
      <c r="E371" s="13">
        <v>3.6465605844226978E-4</v>
      </c>
      <c r="F371" s="95">
        <v>-3.0999999999999999E-3</v>
      </c>
    </row>
    <row r="372" spans="2:6" x14ac:dyDescent="0.15">
      <c r="B372" s="82">
        <v>44092</v>
      </c>
      <c r="C372" s="12">
        <v>-8.9579524680073463E-3</v>
      </c>
      <c r="D372" s="12">
        <v>-1.7185821697099923E-2</v>
      </c>
      <c r="E372" s="13">
        <v>7.6549345104461874E-3</v>
      </c>
      <c r="F372" s="95">
        <v>1.89E-3</v>
      </c>
    </row>
    <row r="373" spans="2:6" x14ac:dyDescent="0.15">
      <c r="B373" s="82">
        <v>44095</v>
      </c>
      <c r="C373" s="12">
        <v>0</v>
      </c>
      <c r="D373" s="12">
        <v>-4.9180327868852625E-2</v>
      </c>
      <c r="E373" s="13">
        <v>-1.6278799634454777E-2</v>
      </c>
      <c r="F373" s="95">
        <v>-2.0279999999999999E-2</v>
      </c>
    </row>
    <row r="374" spans="2:6" x14ac:dyDescent="0.15">
      <c r="B374" s="82">
        <v>44096</v>
      </c>
      <c r="C374" s="12">
        <v>7.194244604316502E-3</v>
      </c>
      <c r="D374" s="12">
        <v>-8.0459770114941209E-3</v>
      </c>
      <c r="E374" s="13">
        <v>1.1031950364759346E-3</v>
      </c>
      <c r="F374" s="95">
        <v>2.9199999999999999E-3</v>
      </c>
    </row>
    <row r="375" spans="2:6" x14ac:dyDescent="0.15">
      <c r="B375" s="82">
        <v>44097</v>
      </c>
      <c r="C375" s="12">
        <v>-1.2820512820512775E-3</v>
      </c>
      <c r="D375" s="12">
        <v>2.8968713789101486E-4</v>
      </c>
      <c r="E375" s="13">
        <v>-4.4079948665590729E-3</v>
      </c>
      <c r="F375" s="95">
        <v>-2.4599999999999999E-3</v>
      </c>
    </row>
    <row r="376" spans="2:6" x14ac:dyDescent="0.15">
      <c r="B376" s="82">
        <v>44098</v>
      </c>
      <c r="C376" s="12">
        <v>-7.7021822849807631E-3</v>
      </c>
      <c r="D376" s="12">
        <v>-1.303214596003488E-2</v>
      </c>
      <c r="E376" s="13">
        <v>-1.3651391571402161E-2</v>
      </c>
      <c r="F376" s="95">
        <v>-1.1469999999999999E-2</v>
      </c>
    </row>
    <row r="377" spans="2:6" x14ac:dyDescent="0.15">
      <c r="B377" s="82">
        <v>44099</v>
      </c>
      <c r="C377" s="12">
        <v>1.4230271668822736E-2</v>
      </c>
      <c r="D377" s="12">
        <v>-1.2617370892018753E-2</v>
      </c>
      <c r="E377" s="13">
        <v>1.3714773751620779E-3</v>
      </c>
      <c r="F377" s="95">
        <v>4.6000000000000001E-4</v>
      </c>
    </row>
    <row r="378" spans="2:6" x14ac:dyDescent="0.15">
      <c r="B378" s="82">
        <v>44102</v>
      </c>
      <c r="C378" s="12">
        <v>1.0932944606412143E-3</v>
      </c>
      <c r="D378" s="12">
        <v>3.6552748885587016E-2</v>
      </c>
      <c r="E378" s="13">
        <v>5.9768380774007923E-3</v>
      </c>
      <c r="F378" s="95">
        <v>9.0399999999999994E-3</v>
      </c>
    </row>
    <row r="379" spans="2:6" x14ac:dyDescent="0.15">
      <c r="B379" s="82">
        <v>44103</v>
      </c>
      <c r="C379" s="12">
        <v>-1.6381507098652826E-3</v>
      </c>
      <c r="D379" s="12">
        <v>-1.8061926605504652E-2</v>
      </c>
      <c r="E379" s="13">
        <v>-3.5894270120021554E-3</v>
      </c>
      <c r="F379" s="95">
        <v>-7.7000000000000002E-3</v>
      </c>
    </row>
    <row r="380" spans="2:6" x14ac:dyDescent="0.15">
      <c r="B380" s="82">
        <v>44104</v>
      </c>
      <c r="C380" s="12">
        <v>-3.2816773017320111E-3</v>
      </c>
      <c r="D380" s="12">
        <v>-3.2116788321168155E-3</v>
      </c>
      <c r="E380" s="13">
        <v>-7.3292278123747723E-3</v>
      </c>
      <c r="F380" s="95">
        <v>-4.1399999999999996E-3</v>
      </c>
    </row>
    <row r="381" spans="2:6" x14ac:dyDescent="0.15">
      <c r="B381" s="82">
        <v>44105</v>
      </c>
      <c r="C381" s="12">
        <v>7.3166270349369622E-3</v>
      </c>
      <c r="D381" s="12">
        <v>2.9291154071464653E-4</v>
      </c>
      <c r="E381" s="13">
        <v>6.1319236325829696E-3</v>
      </c>
      <c r="F381" s="95">
        <v>5.0200000000000002E-3</v>
      </c>
    </row>
    <row r="382" spans="2:6" x14ac:dyDescent="0.15">
      <c r="B382" s="82">
        <v>44106</v>
      </c>
      <c r="C382" s="12">
        <v>1.8158707100055516E-3</v>
      </c>
      <c r="D382" s="12">
        <v>8.7847730600294494E-3</v>
      </c>
      <c r="E382" s="13">
        <v>-1.2440539992919497E-4</v>
      </c>
      <c r="F382" s="95">
        <v>1.4E-3</v>
      </c>
    </row>
    <row r="383" spans="2:6" x14ac:dyDescent="0.15">
      <c r="B383" s="82">
        <v>44109</v>
      </c>
      <c r="C383" s="12">
        <v>-4.8939641109299048E-3</v>
      </c>
      <c r="D383" s="12">
        <v>1.6545718432510848E-2</v>
      </c>
      <c r="E383" s="13">
        <v>3.8561285157430181E-3</v>
      </c>
      <c r="F383" s="95">
        <v>4.9399999999999999E-3</v>
      </c>
    </row>
    <row r="384" spans="2:6" x14ac:dyDescent="0.15">
      <c r="B384" s="82">
        <v>44110</v>
      </c>
      <c r="C384" s="12">
        <v>-1.4754098360655665E-2</v>
      </c>
      <c r="D384" s="12">
        <v>1.1136493432324146E-2</v>
      </c>
      <c r="E384" s="13">
        <v>-1.2887137010943461E-2</v>
      </c>
      <c r="F384" s="95">
        <v>-6.7799999999999996E-3</v>
      </c>
    </row>
    <row r="385" spans="2:6" x14ac:dyDescent="0.15">
      <c r="B385" s="82">
        <v>44111</v>
      </c>
      <c r="C385" s="12">
        <v>-4.4370493621741502E-3</v>
      </c>
      <c r="D385" s="12">
        <v>-1.9768426998023059E-2</v>
      </c>
      <c r="E385" s="13">
        <v>-1.0795920176754015E-2</v>
      </c>
      <c r="F385" s="95">
        <v>-4.4200000000000003E-3</v>
      </c>
    </row>
    <row r="386" spans="2:6" x14ac:dyDescent="0.15">
      <c r="B386" s="82">
        <v>44112</v>
      </c>
      <c r="C386" s="12">
        <v>5.1996285979574175E-3</v>
      </c>
      <c r="D386" s="12">
        <v>2.1895707288965616E-2</v>
      </c>
      <c r="E386" s="13">
        <v>1.5736079621873067E-2</v>
      </c>
      <c r="F386" s="95">
        <v>8.0800000000000004E-3</v>
      </c>
    </row>
    <row r="387" spans="2:6" x14ac:dyDescent="0.15">
      <c r="B387" s="82">
        <v>44113</v>
      </c>
      <c r="C387" s="12">
        <v>3.6948087936448104E-3</v>
      </c>
      <c r="D387" s="12">
        <v>-6.2024245841555414E-3</v>
      </c>
      <c r="E387" s="13">
        <v>7.7461260702511581E-3</v>
      </c>
      <c r="F387" s="95">
        <v>4.8500000000000001E-3</v>
      </c>
    </row>
    <row r="388" spans="2:6" x14ac:dyDescent="0.15">
      <c r="B388" s="82">
        <v>44116</v>
      </c>
      <c r="C388" s="12">
        <v>7.7305356156820437E-3</v>
      </c>
      <c r="D388" s="12">
        <v>1.3900709219858198E-2</v>
      </c>
      <c r="E388" s="13">
        <v>-2.8515254358251196E-3</v>
      </c>
      <c r="F388" s="95">
        <v>4.2700000000000004E-3</v>
      </c>
    </row>
    <row r="389" spans="2:6" x14ac:dyDescent="0.15">
      <c r="B389" s="82">
        <v>44117</v>
      </c>
      <c r="C389" s="12">
        <v>9.1324200913245335E-4</v>
      </c>
      <c r="D389" s="12">
        <v>-1.5668718522663716E-2</v>
      </c>
      <c r="E389" s="13">
        <v>-3.8542633165470352E-3</v>
      </c>
      <c r="F389" s="95">
        <v>-2.6800000000000001E-3</v>
      </c>
    </row>
    <row r="390" spans="2:6" x14ac:dyDescent="0.15">
      <c r="B390" s="82">
        <v>44118</v>
      </c>
      <c r="C390" s="12">
        <v>-9.3065693430656182E-3</v>
      </c>
      <c r="D390" s="12">
        <v>-9.3803297328026725E-3</v>
      </c>
      <c r="E390" s="13">
        <v>-2.8707444909402691E-3</v>
      </c>
      <c r="F390" s="95">
        <v>-4.2300000000000003E-3</v>
      </c>
    </row>
    <row r="391" spans="2:6" x14ac:dyDescent="0.15">
      <c r="B391" s="82">
        <v>44119</v>
      </c>
      <c r="C391" s="12">
        <v>-1.4551482777675484E-2</v>
      </c>
      <c r="D391" s="12">
        <v>-3.7876614060258218E-2</v>
      </c>
      <c r="E391" s="13">
        <v>-2.440850459131183E-2</v>
      </c>
      <c r="F391" s="95">
        <v>-2.1829999999999999E-2</v>
      </c>
    </row>
    <row r="392" spans="2:6" x14ac:dyDescent="0.15">
      <c r="B392" s="82">
        <v>44120</v>
      </c>
      <c r="C392" s="12">
        <v>8.0373831775701898E-3</v>
      </c>
      <c r="D392" s="12">
        <v>1.729794214136593E-2</v>
      </c>
      <c r="E392" s="13">
        <v>1.295868698517455E-2</v>
      </c>
      <c r="F392" s="95">
        <v>1.3820000000000001E-2</v>
      </c>
    </row>
    <row r="393" spans="2:6" x14ac:dyDescent="0.15">
      <c r="B393" s="82">
        <v>44123</v>
      </c>
      <c r="C393" s="12">
        <v>-5.3773409975894637E-3</v>
      </c>
      <c r="D393" s="12">
        <v>6.7428906479038986E-3</v>
      </c>
      <c r="E393" s="13">
        <v>-4.5599131236387924E-3</v>
      </c>
      <c r="F393" s="95">
        <v>-2.2300000000000002E-3</v>
      </c>
    </row>
    <row r="394" spans="2:6" x14ac:dyDescent="0.15">
      <c r="B394" s="82">
        <v>44124</v>
      </c>
      <c r="C394" s="12">
        <v>1.3049962714393182E-3</v>
      </c>
      <c r="D394" s="12">
        <v>1.1648223645894795E-3</v>
      </c>
      <c r="E394" s="13">
        <v>-1.0433905419968137E-2</v>
      </c>
      <c r="F394" s="95">
        <v>-3.7399999999999998E-3</v>
      </c>
    </row>
    <row r="395" spans="2:6" x14ac:dyDescent="0.15">
      <c r="B395" s="82">
        <v>44125</v>
      </c>
      <c r="C395" s="12">
        <v>-8.1921429901321563E-3</v>
      </c>
      <c r="D395" s="12">
        <v>-1.7161140197789471E-2</v>
      </c>
      <c r="E395" s="13">
        <v>-1.7873204885430427E-2</v>
      </c>
      <c r="F395" s="95">
        <v>-1.542E-2</v>
      </c>
    </row>
    <row r="396" spans="2:6" x14ac:dyDescent="0.15">
      <c r="B396" s="82">
        <v>44126</v>
      </c>
      <c r="C396" s="12">
        <v>-2.0649521306552732E-3</v>
      </c>
      <c r="D396" s="12">
        <v>-1.4797277300975242E-3</v>
      </c>
      <c r="E396" s="13">
        <v>3.273066836482208E-3</v>
      </c>
      <c r="F396" s="95">
        <v>9.3000000000000005E-4</v>
      </c>
    </row>
    <row r="397" spans="2:6" x14ac:dyDescent="0.15">
      <c r="B397" s="82">
        <v>44127</v>
      </c>
      <c r="C397" s="12">
        <v>2.2573363431153126E-3</v>
      </c>
      <c r="D397" s="12">
        <v>7.4096028452874663E-3</v>
      </c>
      <c r="E397" s="13">
        <v>-1.9572680693100697E-3</v>
      </c>
      <c r="F397" s="95">
        <v>2.49E-3</v>
      </c>
    </row>
    <row r="398" spans="2:6" x14ac:dyDescent="0.15">
      <c r="B398" s="82">
        <v>44130</v>
      </c>
      <c r="C398" s="12">
        <v>2.0645645645644972E-3</v>
      </c>
      <c r="D398" s="12">
        <v>-2.1476904972050681E-2</v>
      </c>
      <c r="E398" s="13">
        <v>-1.9614513691669222E-3</v>
      </c>
      <c r="F398" s="95">
        <v>-3.82E-3</v>
      </c>
    </row>
    <row r="399" spans="2:6" x14ac:dyDescent="0.15">
      <c r="B399" s="82">
        <v>44131</v>
      </c>
      <c r="C399" s="12">
        <v>-8.24124367859147E-3</v>
      </c>
      <c r="D399" s="12">
        <v>-1.9242333132892364E-2</v>
      </c>
      <c r="E399" s="13">
        <v>-2.856010978511847E-2</v>
      </c>
      <c r="F399" s="95">
        <v>-9.8300000000000002E-3</v>
      </c>
    </row>
    <row r="400" spans="2:6" x14ac:dyDescent="0.15">
      <c r="B400" s="82">
        <v>44132</v>
      </c>
      <c r="C400" s="12">
        <v>-2.3040604343720572E-2</v>
      </c>
      <c r="D400" s="12">
        <v>-3.31085223789086E-2</v>
      </c>
      <c r="E400" s="13">
        <v>-3.1018267533955424E-2</v>
      </c>
      <c r="F400" s="95">
        <v>-2.7189999999999999E-2</v>
      </c>
    </row>
    <row r="401" spans="2:6" x14ac:dyDescent="0.15">
      <c r="B401" s="82">
        <v>44133</v>
      </c>
      <c r="C401" s="12">
        <v>-3.4796056446936285E-3</v>
      </c>
      <c r="D401" s="12">
        <v>6.6582117945466202E-3</v>
      </c>
      <c r="E401" s="13">
        <v>-1.0299204154008201E-2</v>
      </c>
      <c r="F401" s="95">
        <v>-6.4999999999999997E-3</v>
      </c>
    </row>
    <row r="402" spans="2:6" x14ac:dyDescent="0.15">
      <c r="B402" s="82">
        <v>44134</v>
      </c>
      <c r="C402" s="12">
        <v>0</v>
      </c>
      <c r="D402" s="12">
        <v>3.5275590551181013E-2</v>
      </c>
      <c r="E402" s="13">
        <v>5.3437449970317186E-3</v>
      </c>
      <c r="F402" s="95">
        <v>3.2499999999999999E-3</v>
      </c>
    </row>
    <row r="403" spans="2:6" x14ac:dyDescent="0.15">
      <c r="B403" s="82">
        <v>44137</v>
      </c>
      <c r="C403" s="12">
        <v>1.3579049466537318E-2</v>
      </c>
      <c r="D403" s="12">
        <v>3.6811682385153643E-2</v>
      </c>
      <c r="E403" s="13">
        <v>2.2800452996853737E-2</v>
      </c>
      <c r="F403" s="95">
        <v>2.1329999999999998E-2</v>
      </c>
    </row>
    <row r="404" spans="2:6" x14ac:dyDescent="0.15">
      <c r="B404" s="82">
        <v>44138</v>
      </c>
      <c r="C404" s="12">
        <v>1.8755980861243859E-2</v>
      </c>
      <c r="D404" s="12">
        <v>3.2570422535211252E-2</v>
      </c>
      <c r="E404" s="13">
        <v>1.764235226553712E-2</v>
      </c>
      <c r="F404" s="95">
        <v>2.1669999999999998E-2</v>
      </c>
    </row>
    <row r="405" spans="2:6" x14ac:dyDescent="0.15">
      <c r="B405" s="82">
        <v>44139</v>
      </c>
      <c r="C405" s="12">
        <v>1.8786398647379299E-2</v>
      </c>
      <c r="D405" s="12">
        <v>1.6197783461210591E-2</v>
      </c>
      <c r="E405" s="13">
        <v>3.5479001055083614E-2</v>
      </c>
      <c r="F405" s="95">
        <v>2.8289999999999999E-2</v>
      </c>
    </row>
    <row r="406" spans="2:6" x14ac:dyDescent="0.15">
      <c r="B406" s="82">
        <v>44140</v>
      </c>
      <c r="C406" s="12">
        <v>-1.1985985616817185E-2</v>
      </c>
      <c r="D406" s="12">
        <v>5.3131991051456051E-3</v>
      </c>
      <c r="E406" s="13">
        <v>-7.0084678109881837E-3</v>
      </c>
      <c r="F406" s="95">
        <v>1.9E-3</v>
      </c>
    </row>
    <row r="407" spans="2:6" x14ac:dyDescent="0.15">
      <c r="B407" s="82">
        <v>44141</v>
      </c>
      <c r="C407" s="12">
        <v>-6.1590145576707611E-3</v>
      </c>
      <c r="D407" s="12">
        <v>-3.8942976356050041E-3</v>
      </c>
      <c r="E407" s="13">
        <v>-1.6991386842141187E-3</v>
      </c>
      <c r="F407" s="95">
        <v>1.57E-3</v>
      </c>
    </row>
    <row r="408" spans="2:6" x14ac:dyDescent="0.15">
      <c r="B408" s="82">
        <v>44144</v>
      </c>
      <c r="C408" s="12">
        <v>-9.7652582159625245E-3</v>
      </c>
      <c r="D408" s="12">
        <v>7.3443172298240489E-2</v>
      </c>
      <c r="E408" s="13">
        <v>8.902874405928296E-3</v>
      </c>
      <c r="F408" s="95">
        <v>9.2399999999999999E-3</v>
      </c>
    </row>
    <row r="409" spans="2:6" x14ac:dyDescent="0.15">
      <c r="B409" s="82">
        <v>44145</v>
      </c>
      <c r="C409" s="12">
        <v>-9.482268158543472E-3</v>
      </c>
      <c r="D409" s="12">
        <v>3.5119667013527645E-2</v>
      </c>
      <c r="E409" s="13">
        <v>3.3740502225931834E-3</v>
      </c>
      <c r="F409" s="95">
        <v>-5.4999999999999997E-3</v>
      </c>
    </row>
    <row r="410" spans="2:6" x14ac:dyDescent="0.15">
      <c r="B410" s="82">
        <v>44146</v>
      </c>
      <c r="C410" s="12">
        <v>1.7614397855638453E-2</v>
      </c>
      <c r="D410" s="12">
        <v>-1.3068610203568642E-2</v>
      </c>
      <c r="E410" s="13">
        <v>2.017581636629795E-2</v>
      </c>
      <c r="F410" s="95">
        <v>1.6559999999999998E-2</v>
      </c>
    </row>
    <row r="411" spans="2:6" x14ac:dyDescent="0.15">
      <c r="B411" s="82">
        <v>44147</v>
      </c>
      <c r="C411" s="12">
        <v>-2.257761053621743E-3</v>
      </c>
      <c r="D411" s="12">
        <v>-2.0117137764196769E-2</v>
      </c>
      <c r="E411" s="13">
        <v>-1.7748361697406123E-3</v>
      </c>
      <c r="F411" s="95">
        <v>-3.4199999999999999E-3</v>
      </c>
    </row>
    <row r="412" spans="2:6" x14ac:dyDescent="0.15">
      <c r="B412" s="82">
        <v>44148</v>
      </c>
      <c r="C412" s="12">
        <v>0</v>
      </c>
      <c r="D412" s="12">
        <v>1.5852390852391096E-2</v>
      </c>
      <c r="E412" s="13">
        <v>-4.318018404071311E-3</v>
      </c>
      <c r="F412" s="95">
        <v>-3.4000000000000002E-4</v>
      </c>
    </row>
    <row r="413" spans="2:6" x14ac:dyDescent="0.15">
      <c r="B413" s="82">
        <v>44151</v>
      </c>
      <c r="C413" s="12">
        <v>-9.2400528003017124E-3</v>
      </c>
      <c r="D413" s="12">
        <v>3.2489127654131478E-2</v>
      </c>
      <c r="E413" s="13">
        <v>7.7807051270750716E-3</v>
      </c>
      <c r="F413" s="95">
        <v>8.9700000000000005E-3</v>
      </c>
    </row>
    <row r="414" spans="2:6" x14ac:dyDescent="0.15">
      <c r="B414" s="82">
        <v>44152</v>
      </c>
      <c r="C414" s="12">
        <v>4.1872858774267829E-3</v>
      </c>
      <c r="D414" s="12">
        <v>2.0564915758176427E-2</v>
      </c>
      <c r="E414" s="13">
        <v>-2.6579404033250098E-3</v>
      </c>
      <c r="F414" s="95">
        <v>-2.0400000000000001E-3</v>
      </c>
    </row>
    <row r="415" spans="2:6" x14ac:dyDescent="0.15">
      <c r="B415" s="82">
        <v>44153</v>
      </c>
      <c r="C415" s="12">
        <v>-5.3070507960576441E-3</v>
      </c>
      <c r="D415" s="12">
        <v>8.2544306870599993E-3</v>
      </c>
      <c r="E415" s="13">
        <v>-1.2693140254771418E-4</v>
      </c>
      <c r="F415" s="95">
        <v>-1.2E-4</v>
      </c>
    </row>
    <row r="416" spans="2:6" x14ac:dyDescent="0.15">
      <c r="B416" s="82">
        <v>44154</v>
      </c>
      <c r="C416" s="12">
        <v>-8.0030487804877426E-3</v>
      </c>
      <c r="D416" s="12">
        <v>-2.1671081146159343E-2</v>
      </c>
      <c r="E416" s="13">
        <v>3.9345025806634126E-3</v>
      </c>
      <c r="F416" s="95">
        <v>-6.9199999999999999E-3</v>
      </c>
    </row>
    <row r="417" spans="2:6" x14ac:dyDescent="0.15">
      <c r="B417" s="82">
        <v>44155</v>
      </c>
      <c r="C417" s="12">
        <v>-4.225893200153652E-3</v>
      </c>
      <c r="D417" s="12">
        <v>7.383706620723629E-3</v>
      </c>
      <c r="E417" s="13">
        <v>6.447549361017435E-3</v>
      </c>
      <c r="F417" s="95">
        <v>4.6999999999999999E-4</v>
      </c>
    </row>
    <row r="418" spans="2:6" x14ac:dyDescent="0.15">
      <c r="B418" s="82">
        <v>44158</v>
      </c>
      <c r="C418" s="12">
        <v>-2.1412037037037202E-2</v>
      </c>
      <c r="D418" s="12">
        <v>2.2477400439775197E-2</v>
      </c>
      <c r="E418" s="13">
        <v>-1.2558691605935035E-4</v>
      </c>
      <c r="F418" s="95">
        <v>-2.98E-3</v>
      </c>
    </row>
    <row r="419" spans="2:6" x14ac:dyDescent="0.15">
      <c r="B419" s="82">
        <v>44159</v>
      </c>
      <c r="C419" s="12">
        <v>3.1539522964716404E-3</v>
      </c>
      <c r="D419" s="12">
        <v>2.2222222222222143E-2</v>
      </c>
      <c r="E419" s="13">
        <v>8.4170238355096849E-3</v>
      </c>
      <c r="F419" s="95">
        <v>2.5999999999999999E-3</v>
      </c>
    </row>
    <row r="420" spans="2:6" x14ac:dyDescent="0.15">
      <c r="B420" s="82">
        <v>44160</v>
      </c>
      <c r="C420" s="12">
        <v>1.5720180782079485E-3</v>
      </c>
      <c r="D420" s="12">
        <v>-1.1220196353436296E-2</v>
      </c>
      <c r="E420" s="13">
        <v>8.8452490205608303E-3</v>
      </c>
      <c r="F420" s="95">
        <v>-3.2000000000000003E-4</v>
      </c>
    </row>
    <row r="421" spans="2:6" x14ac:dyDescent="0.15">
      <c r="B421" s="82">
        <v>44162</v>
      </c>
      <c r="C421" s="12">
        <v>3.5314891112419033E-3</v>
      </c>
      <c r="D421" s="12">
        <v>-1.0165484633569699E-2</v>
      </c>
      <c r="E421" s="13">
        <v>9.8785441980808741E-4</v>
      </c>
      <c r="F421" s="95">
        <v>1.23E-3</v>
      </c>
    </row>
    <row r="422" spans="2:6" x14ac:dyDescent="0.15">
      <c r="B422" s="82">
        <v>44165</v>
      </c>
      <c r="C422" s="12">
        <v>-1.0948191593352807E-2</v>
      </c>
      <c r="D422" s="12">
        <v>-8.5980415572008972E-3</v>
      </c>
      <c r="E422" s="13">
        <v>1.4927184118502579E-2</v>
      </c>
      <c r="F422" s="95">
        <v>-2.3600000000000001E-3</v>
      </c>
    </row>
    <row r="423" spans="2:6" x14ac:dyDescent="0.15">
      <c r="B423" s="82">
        <v>44166</v>
      </c>
      <c r="C423" s="12">
        <v>-7.3136983593596883E-3</v>
      </c>
      <c r="D423" s="12">
        <v>1.3008913514815701E-2</v>
      </c>
      <c r="E423" s="13">
        <v>-1.09396304546725E-2</v>
      </c>
      <c r="F423" s="95">
        <v>-2.5999999999999999E-3</v>
      </c>
    </row>
    <row r="424" spans="2:6" x14ac:dyDescent="0.15">
      <c r="B424" s="82">
        <v>44167</v>
      </c>
      <c r="C424" s="12">
        <v>-4.1816009557945621E-3</v>
      </c>
      <c r="D424" s="12">
        <v>-7.8478002378120637E-3</v>
      </c>
      <c r="E424" s="13">
        <v>6.759305374366642E-3</v>
      </c>
      <c r="F424" s="95">
        <v>-1.32E-3</v>
      </c>
    </row>
    <row r="425" spans="2:6" x14ac:dyDescent="0.15">
      <c r="B425" s="82">
        <v>44168</v>
      </c>
      <c r="C425" s="12">
        <v>-7.0985802839431678E-3</v>
      </c>
      <c r="D425" s="12">
        <v>-5.992329817833153E-3</v>
      </c>
      <c r="E425" s="13">
        <v>-1.2207005591738151E-2</v>
      </c>
      <c r="F425" s="95">
        <v>-8.8900000000000003E-3</v>
      </c>
    </row>
    <row r="426" spans="2:6" x14ac:dyDescent="0.15">
      <c r="B426" s="82">
        <v>44169</v>
      </c>
      <c r="C426" s="12">
        <v>-3.1215386164535897E-3</v>
      </c>
      <c r="D426" s="12">
        <v>3.1347962382446415E-3</v>
      </c>
      <c r="E426" s="13">
        <v>3.4601846031565575E-3</v>
      </c>
      <c r="F426" s="95">
        <v>2.1099999999999999E-3</v>
      </c>
    </row>
    <row r="427" spans="2:6" x14ac:dyDescent="0.15">
      <c r="B427" s="82">
        <v>44172</v>
      </c>
      <c r="C427" s="12">
        <v>1.4141414141413122E-3</v>
      </c>
      <c r="D427" s="12">
        <v>-7.692307692307665E-3</v>
      </c>
      <c r="E427" s="13">
        <v>1.2315374949114499E-3</v>
      </c>
      <c r="F427" s="95">
        <v>1.0499999999999999E-3</v>
      </c>
    </row>
    <row r="428" spans="2:6" x14ac:dyDescent="0.15">
      <c r="B428" s="82">
        <v>44173</v>
      </c>
      <c r="C428" s="12">
        <v>2.5216865039339176E-3</v>
      </c>
      <c r="D428" s="12">
        <v>-9.9321705426357321E-3</v>
      </c>
      <c r="E428" s="13">
        <v>-1.2300226758664712E-3</v>
      </c>
      <c r="F428" s="95">
        <v>1.8E-3</v>
      </c>
    </row>
    <row r="429" spans="2:6" x14ac:dyDescent="0.15">
      <c r="B429" s="82">
        <v>44174</v>
      </c>
      <c r="C429" s="12">
        <v>6.3386658617565761E-3</v>
      </c>
      <c r="D429" s="12">
        <v>4.1595302177637183E-3</v>
      </c>
      <c r="E429" s="13">
        <v>1.1083577581338933E-3</v>
      </c>
      <c r="F429" s="95">
        <v>3.46E-3</v>
      </c>
    </row>
    <row r="430" spans="2:6" x14ac:dyDescent="0.15">
      <c r="B430" s="82">
        <v>44175</v>
      </c>
      <c r="C430" s="12">
        <v>-1.1997600479902726E-3</v>
      </c>
      <c r="D430" s="12">
        <v>-5.3606237816763436E-3</v>
      </c>
      <c r="E430" s="13">
        <v>1.2304336071400357E-4</v>
      </c>
      <c r="F430" s="95">
        <v>-3.2699999999999999E-3</v>
      </c>
    </row>
    <row r="431" spans="2:6" x14ac:dyDescent="0.15">
      <c r="B431" s="82">
        <v>44176</v>
      </c>
      <c r="C431" s="12">
        <v>7.2072072072071336E-3</v>
      </c>
      <c r="D431" s="12">
        <v>-2.0578147966683114E-2</v>
      </c>
      <c r="E431" s="13">
        <v>3.1979551359675451E-3</v>
      </c>
      <c r="F431" s="95">
        <v>-4.0000000000000002E-4</v>
      </c>
    </row>
    <row r="432" spans="2:6" x14ac:dyDescent="0.15">
      <c r="B432" s="82">
        <v>44179</v>
      </c>
      <c r="C432" s="12">
        <v>-9.1433114688929118E-3</v>
      </c>
      <c r="D432" s="12">
        <v>7.7538769384692952E-3</v>
      </c>
      <c r="E432" s="13">
        <v>-3.6781756104087293E-3</v>
      </c>
      <c r="F432" s="95">
        <v>-1.8E-3</v>
      </c>
    </row>
    <row r="433" spans="2:6" x14ac:dyDescent="0.15">
      <c r="B433" s="82">
        <v>44180</v>
      </c>
      <c r="C433" s="12">
        <v>-8.0240722166502465E-4</v>
      </c>
      <c r="D433" s="12">
        <v>7.446016381236209E-3</v>
      </c>
      <c r="E433" s="13">
        <v>-1.9443807504728072E-2</v>
      </c>
      <c r="F433" s="95">
        <v>-3.0699999999999998E-3</v>
      </c>
    </row>
    <row r="434" spans="2:6" x14ac:dyDescent="0.15">
      <c r="B434" s="82">
        <v>44181</v>
      </c>
      <c r="C434" s="12">
        <v>9.6366191527805789E-3</v>
      </c>
      <c r="D434" s="12">
        <v>3.0056664203005568E-2</v>
      </c>
      <c r="E434" s="13">
        <v>1.0542165184841856E-2</v>
      </c>
      <c r="F434" s="95">
        <v>1.1180000000000001E-2</v>
      </c>
    </row>
    <row r="435" spans="2:6" x14ac:dyDescent="0.15">
      <c r="B435" s="82">
        <v>44182</v>
      </c>
      <c r="C435" s="12">
        <v>9.9423344601312635E-3</v>
      </c>
      <c r="D435" s="12">
        <v>-1.6742406122937092E-3</v>
      </c>
      <c r="E435" s="13">
        <v>1.2419248807035821E-2</v>
      </c>
      <c r="F435" s="95">
        <v>7.9900000000000006E-3</v>
      </c>
    </row>
    <row r="436" spans="2:6" x14ac:dyDescent="0.15">
      <c r="B436" s="82">
        <v>44183</v>
      </c>
      <c r="C436" s="12">
        <v>7.0880094506793334E-3</v>
      </c>
      <c r="D436" s="12">
        <v>-8.1456636320077491E-3</v>
      </c>
      <c r="E436" s="13">
        <v>-1.2389599295920428E-2</v>
      </c>
      <c r="F436" s="95">
        <v>-1.56E-3</v>
      </c>
    </row>
    <row r="437" spans="2:6" x14ac:dyDescent="0.15">
      <c r="B437" s="82">
        <v>44186</v>
      </c>
      <c r="C437" s="12">
        <v>-1.8963831867057634E-2</v>
      </c>
      <c r="D437" s="12">
        <v>-3.3333333333333215E-2</v>
      </c>
      <c r="E437" s="13">
        <v>-2.8816200091394295E-2</v>
      </c>
      <c r="F437" s="95">
        <v>-2.0750000000000001E-2</v>
      </c>
    </row>
    <row r="438" spans="2:6" x14ac:dyDescent="0.15">
      <c r="B438" s="82">
        <v>44187</v>
      </c>
      <c r="C438" s="12">
        <v>1.4547628537265878E-2</v>
      </c>
      <c r="D438" s="12">
        <v>1.1994002998500619E-2</v>
      </c>
      <c r="E438" s="13">
        <v>4.3483916550821622E-3</v>
      </c>
      <c r="F438" s="95">
        <v>9.4900000000000002E-3</v>
      </c>
    </row>
    <row r="439" spans="2:6" x14ac:dyDescent="0.15">
      <c r="B439" s="82">
        <v>44188</v>
      </c>
      <c r="C439" s="12">
        <v>-5.696326851306166E-3</v>
      </c>
      <c r="D439" s="12">
        <v>1.5802469135802522E-2</v>
      </c>
      <c r="E439" s="13">
        <v>5.0933687992671395E-4</v>
      </c>
      <c r="F439" s="95">
        <v>8.1999999999999998E-4</v>
      </c>
    </row>
    <row r="440" spans="2:6" x14ac:dyDescent="0.15">
      <c r="B440" s="82">
        <v>44193</v>
      </c>
      <c r="C440" s="12">
        <v>2.3113393915448421E-2</v>
      </c>
      <c r="D440" s="12">
        <v>1.2153621779290136E-2</v>
      </c>
      <c r="E440" s="13">
        <v>2.9273237021744558E-2</v>
      </c>
      <c r="F440" s="95">
        <v>1.84E-2</v>
      </c>
    </row>
    <row r="441" spans="2:6" x14ac:dyDescent="0.15">
      <c r="B441" s="82">
        <v>44194</v>
      </c>
      <c r="C441" s="12">
        <v>9.8474608997876079E-3</v>
      </c>
      <c r="D441" s="12">
        <v>-2.4015369836694056E-4</v>
      </c>
      <c r="E441" s="13">
        <v>1.9908558533993093E-2</v>
      </c>
      <c r="F441" s="95">
        <v>7.4099999999999999E-3</v>
      </c>
    </row>
    <row r="442" spans="2:6" x14ac:dyDescent="0.15">
      <c r="B442" s="82">
        <v>44195</v>
      </c>
      <c r="C442" s="12">
        <v>-3.2504780114721576E-3</v>
      </c>
      <c r="D442" s="12">
        <v>9.608455440788255E-4</v>
      </c>
      <c r="E442" s="13">
        <v>1.4185171033448629E-2</v>
      </c>
      <c r="F442" s="95">
        <v>2.0100000000000001E-3</v>
      </c>
    </row>
    <row r="443" spans="2:6" x14ac:dyDescent="0.15">
      <c r="B443" s="82">
        <v>44200</v>
      </c>
      <c r="C443" s="12">
        <v>1.9182812200266852E-3</v>
      </c>
      <c r="D443" s="12">
        <v>-1.1279097672186156E-2</v>
      </c>
      <c r="E443" s="13">
        <v>-5.4990489740524007E-3</v>
      </c>
      <c r="F443" s="95">
        <v>3.2599999999999999E-3</v>
      </c>
    </row>
    <row r="444" spans="2:6" x14ac:dyDescent="0.15">
      <c r="B444" s="82">
        <v>44201</v>
      </c>
      <c r="C444" s="12">
        <v>-7.6584338502776461E-3</v>
      </c>
      <c r="D444" s="12">
        <v>1.2135922330096527E-3</v>
      </c>
      <c r="E444" s="13">
        <v>-4.9285437256695319E-3</v>
      </c>
      <c r="F444" s="95">
        <v>-4.13E-3</v>
      </c>
    </row>
    <row r="445" spans="2:6" x14ac:dyDescent="0.15">
      <c r="B445" s="82">
        <v>44202</v>
      </c>
      <c r="C445" s="12">
        <v>-1.3312753231718988E-2</v>
      </c>
      <c r="D445" s="12">
        <v>3.4424242424242468E-2</v>
      </c>
      <c r="E445" s="13">
        <v>-3.6235846288634743E-4</v>
      </c>
      <c r="F445" s="95">
        <v>4.9500000000000004E-3</v>
      </c>
    </row>
    <row r="446" spans="2:6" x14ac:dyDescent="0.15">
      <c r="B446" s="82">
        <v>44203</v>
      </c>
      <c r="C446" s="12">
        <v>-1.5643332029722234E-3</v>
      </c>
      <c r="D446" s="12">
        <v>-3.7497070541364641E-3</v>
      </c>
      <c r="E446" s="13">
        <v>-5.5589209151267749E-3</v>
      </c>
      <c r="F446" s="95">
        <v>2.9399999999999999E-3</v>
      </c>
    </row>
    <row r="447" spans="2:6" x14ac:dyDescent="0.15">
      <c r="B447" s="82">
        <v>44204</v>
      </c>
      <c r="C447" s="12">
        <v>-7.4422248335291874E-3</v>
      </c>
      <c r="D447" s="12">
        <v>-5.6457304163725075E-3</v>
      </c>
      <c r="E447" s="13">
        <v>8.6279288464001791E-3</v>
      </c>
      <c r="F447" s="95">
        <v>1.7899999999999999E-3</v>
      </c>
    </row>
    <row r="448" spans="2:6" x14ac:dyDescent="0.15">
      <c r="B448" s="82">
        <v>44207</v>
      </c>
      <c r="C448" s="12">
        <v>-7.4980268350434143E-3</v>
      </c>
      <c r="D448" s="12">
        <v>-5.6777856635912283E-3</v>
      </c>
      <c r="E448" s="13">
        <v>9.638636307877535E-3</v>
      </c>
      <c r="F448" s="95">
        <v>6.7099999999999998E-3</v>
      </c>
    </row>
    <row r="449" spans="2:6" x14ac:dyDescent="0.15">
      <c r="B449" s="82">
        <v>44208</v>
      </c>
      <c r="C449" s="12">
        <v>-2.3856858846917905E-3</v>
      </c>
      <c r="D449" s="12">
        <v>4.9964311206280865E-3</v>
      </c>
      <c r="E449" s="13">
        <v>-4.5346696385281104E-3</v>
      </c>
      <c r="F449" s="95">
        <v>4.4000000000000002E-4</v>
      </c>
    </row>
    <row r="450" spans="2:6" x14ac:dyDescent="0.15">
      <c r="B450" s="82">
        <v>44209</v>
      </c>
      <c r="C450" s="12">
        <v>-1.9928258270218713E-4</v>
      </c>
      <c r="D450" s="12">
        <v>-2.8409090909091717E-3</v>
      </c>
      <c r="E450" s="13">
        <v>-3.8360178569467607E-3</v>
      </c>
      <c r="F450" s="95">
        <v>-2.6099999999999999E-3</v>
      </c>
    </row>
    <row r="451" spans="2:6" x14ac:dyDescent="0.15">
      <c r="B451" s="82">
        <v>44210</v>
      </c>
      <c r="C451" s="12">
        <v>9.9661152082908266E-4</v>
      </c>
      <c r="D451" s="12">
        <v>7.3599240265906918E-3</v>
      </c>
      <c r="E451" s="13">
        <v>5.0541692255519077E-3</v>
      </c>
      <c r="F451" s="95">
        <v>3.6000000000000002E-4</v>
      </c>
    </row>
    <row r="452" spans="2:6" x14ac:dyDescent="0.15">
      <c r="B452" s="82">
        <v>44211</v>
      </c>
      <c r="C452" s="12">
        <v>4.3807248108322927E-3</v>
      </c>
      <c r="D452" s="12">
        <v>-4.2422814046665369E-3</v>
      </c>
      <c r="E452" s="13">
        <v>2.1312340398352836E-2</v>
      </c>
      <c r="F452" s="95">
        <v>2.4199999999999998E-3</v>
      </c>
    </row>
    <row r="453" spans="2:6" x14ac:dyDescent="0.15">
      <c r="B453" s="82">
        <v>44215</v>
      </c>
      <c r="C453" s="12">
        <v>-2.7755749405233843E-3</v>
      </c>
      <c r="D453" s="12">
        <v>-9.9408284023668747E-3</v>
      </c>
      <c r="E453" s="13">
        <v>2.579079952097052E-3</v>
      </c>
      <c r="F453" s="95">
        <v>-1.0000000000000001E-5</v>
      </c>
    </row>
    <row r="454" spans="2:6" x14ac:dyDescent="0.15">
      <c r="B454" s="82">
        <v>44216</v>
      </c>
      <c r="C454" s="12">
        <v>2.1868787276342339E-3</v>
      </c>
      <c r="D454" s="12">
        <v>-5.737508964857585E-3</v>
      </c>
      <c r="E454" s="13">
        <v>5.7296776997690646E-3</v>
      </c>
      <c r="F454" s="95">
        <v>6.3E-3</v>
      </c>
    </row>
    <row r="455" spans="2:6" x14ac:dyDescent="0.15">
      <c r="B455" s="82">
        <v>44217</v>
      </c>
      <c r="C455" s="12">
        <v>-4.5625867883355431E-3</v>
      </c>
      <c r="D455" s="12">
        <v>-6.2515027650879018E-3</v>
      </c>
      <c r="E455" s="13">
        <v>-4.6506612704995121E-3</v>
      </c>
      <c r="F455" s="95">
        <v>-2.96E-3</v>
      </c>
    </row>
    <row r="456" spans="2:6" x14ac:dyDescent="0.15">
      <c r="B456" s="82">
        <v>44218</v>
      </c>
      <c r="C456" s="12">
        <v>6.5763252291748397E-3</v>
      </c>
      <c r="D456" s="12">
        <v>-1.5969029760464437E-2</v>
      </c>
      <c r="E456" s="13">
        <v>3.737838836772811E-3</v>
      </c>
      <c r="F456" s="95">
        <v>1.6199999999999999E-3</v>
      </c>
    </row>
    <row r="457" spans="2:6" x14ac:dyDescent="0.15">
      <c r="B457" s="82">
        <v>44221</v>
      </c>
      <c r="C457" s="12">
        <v>7.7212433181548246E-3</v>
      </c>
      <c r="D457" s="12">
        <v>-1.5736415047946872E-2</v>
      </c>
      <c r="E457" s="13">
        <v>2.3274956853662765E-3</v>
      </c>
      <c r="F457" s="95">
        <v>-4.6999999999999999E-4</v>
      </c>
    </row>
    <row r="458" spans="2:6" x14ac:dyDescent="0.15">
      <c r="B458" s="82">
        <v>44222</v>
      </c>
      <c r="C458" s="12">
        <v>1.5324165029469539E-2</v>
      </c>
      <c r="D458" s="12">
        <v>4.7464401698724679E-3</v>
      </c>
      <c r="E458" s="13">
        <v>-2.0898574258648273E-2</v>
      </c>
      <c r="F458" s="95">
        <v>3.5100000000000001E-3</v>
      </c>
    </row>
    <row r="459" spans="2:6" x14ac:dyDescent="0.15">
      <c r="B459" s="82">
        <v>44223</v>
      </c>
      <c r="C459" s="12">
        <v>4.4504643962848256E-3</v>
      </c>
      <c r="D459" s="12">
        <v>-8.204873197414142E-3</v>
      </c>
      <c r="E459" s="13">
        <v>-6.0476958435979888E-3</v>
      </c>
      <c r="F459" s="95">
        <v>-5.4599999999999996E-3</v>
      </c>
    </row>
    <row r="460" spans="2:6" x14ac:dyDescent="0.15">
      <c r="B460" s="82">
        <v>44224</v>
      </c>
      <c r="C460" s="12">
        <v>-1.040261991909075E-2</v>
      </c>
      <c r="D460" s="12">
        <v>1.1281022812735131E-2</v>
      </c>
      <c r="E460" s="13">
        <v>-1.1810959891658812E-2</v>
      </c>
      <c r="F460" s="95">
        <v>-4.9899999999999996E-3</v>
      </c>
    </row>
    <row r="461" spans="2:6" x14ac:dyDescent="0.15">
      <c r="B461" s="82">
        <v>44225</v>
      </c>
      <c r="C461" s="12">
        <v>-2.6279929920186795E-2</v>
      </c>
      <c r="D461" s="12">
        <v>-2.5037183936539531E-2</v>
      </c>
      <c r="E461" s="13">
        <v>-2.7767759032268136E-2</v>
      </c>
      <c r="F461" s="95">
        <v>-2.385E-2</v>
      </c>
    </row>
    <row r="462" spans="2:6" x14ac:dyDescent="0.15">
      <c r="B462" s="82">
        <v>44228</v>
      </c>
      <c r="C462" s="12">
        <v>2.299080367852846E-2</v>
      </c>
      <c r="D462" s="12">
        <v>1.5764047800661096E-2</v>
      </c>
      <c r="E462" s="13">
        <v>4.3462430539442654E-3</v>
      </c>
      <c r="F462" s="95">
        <v>1.4080000000000001E-2</v>
      </c>
    </row>
    <row r="463" spans="2:6" x14ac:dyDescent="0.15">
      <c r="B463" s="82">
        <v>44229</v>
      </c>
      <c r="C463" s="12">
        <v>1.7588430721124926E-3</v>
      </c>
      <c r="D463" s="12">
        <v>1.8773466833541974E-2</v>
      </c>
      <c r="E463" s="13">
        <v>-2.9673578891644681E-3</v>
      </c>
      <c r="F463" s="95">
        <v>5.8999999999999999E-3</v>
      </c>
    </row>
    <row r="464" spans="2:6" x14ac:dyDescent="0.15">
      <c r="B464" s="82">
        <v>44230</v>
      </c>
      <c r="C464" s="12">
        <v>-3.1213421771361105E-3</v>
      </c>
      <c r="D464" s="12">
        <v>4.9140049140028452E-4</v>
      </c>
      <c r="E464" s="13">
        <v>-4.7123411699211415E-3</v>
      </c>
      <c r="F464" s="95">
        <v>-2.5799999999999998E-3</v>
      </c>
    </row>
    <row r="465" spans="2:6" x14ac:dyDescent="0.15">
      <c r="B465" s="82">
        <v>44231</v>
      </c>
      <c r="C465" s="12">
        <v>-1.9569471624266699E-3</v>
      </c>
      <c r="D465" s="12">
        <v>1.6453831041257416E-2</v>
      </c>
      <c r="E465" s="13">
        <v>1.5823549181537278E-2</v>
      </c>
      <c r="F465" s="95">
        <v>7.9100000000000004E-3</v>
      </c>
    </row>
    <row r="466" spans="2:6" x14ac:dyDescent="0.15">
      <c r="B466" s="82">
        <v>44232</v>
      </c>
      <c r="C466" s="12">
        <v>-1.7254901960784386E-2</v>
      </c>
      <c r="D466" s="12">
        <v>-3.6240637835225353E-3</v>
      </c>
      <c r="E466" s="13">
        <v>-6.1314696840375493E-4</v>
      </c>
      <c r="F466" s="95">
        <v>-9.7099999999999999E-3</v>
      </c>
    </row>
    <row r="467" spans="2:6" x14ac:dyDescent="0.15">
      <c r="B467" s="82">
        <v>44235</v>
      </c>
      <c r="C467" s="12">
        <v>-9.377494014365495E-3</v>
      </c>
      <c r="D467" s="12">
        <v>7.5169738118330276E-3</v>
      </c>
      <c r="E467" s="13">
        <v>2.9453772752994212E-3</v>
      </c>
      <c r="F467" s="95">
        <v>2.1700000000000001E-3</v>
      </c>
    </row>
    <row r="468" spans="2:6" x14ac:dyDescent="0.15">
      <c r="B468" s="82">
        <v>44236</v>
      </c>
      <c r="C468" s="12">
        <v>-4.0281973816713723E-4</v>
      </c>
      <c r="D468" s="12">
        <v>2.1660649819494893E-3</v>
      </c>
      <c r="E468" s="13">
        <v>-2.8145252458376957E-3</v>
      </c>
      <c r="F468" s="95">
        <v>2.3E-3</v>
      </c>
    </row>
    <row r="469" spans="2:6" x14ac:dyDescent="0.15">
      <c r="B469" s="82">
        <v>44237</v>
      </c>
      <c r="C469" s="12">
        <v>9.4700785815031718E-3</v>
      </c>
      <c r="D469" s="12">
        <v>6.4841498559076172E-3</v>
      </c>
      <c r="E469" s="13">
        <v>2.4543744840863635E-3</v>
      </c>
      <c r="F469" s="95">
        <v>2.0400000000000001E-3</v>
      </c>
    </row>
    <row r="470" spans="2:6" x14ac:dyDescent="0.15">
      <c r="B470" s="82">
        <v>44238</v>
      </c>
      <c r="C470" s="12">
        <v>4.9900199600798611E-3</v>
      </c>
      <c r="D470" s="12">
        <v>9.5442615127661057E-4</v>
      </c>
      <c r="E470" s="13">
        <v>8.5695690791864898E-4</v>
      </c>
      <c r="F470" s="95">
        <v>2.5100000000000001E-3</v>
      </c>
    </row>
    <row r="471" spans="2:6" x14ac:dyDescent="0.15">
      <c r="B471" s="82">
        <v>44239</v>
      </c>
      <c r="C471" s="12">
        <v>1.9860973187690867E-4</v>
      </c>
      <c r="D471" s="12">
        <v>0</v>
      </c>
      <c r="E471" s="13">
        <v>2.9352904345099073E-3</v>
      </c>
      <c r="F471" s="95">
        <v>2.5300000000000001E-3</v>
      </c>
    </row>
    <row r="472" spans="2:6" x14ac:dyDescent="0.15">
      <c r="B472" s="82">
        <v>44243</v>
      </c>
      <c r="C472" s="12">
        <v>-4.1699761715647821E-3</v>
      </c>
      <c r="D472" s="12">
        <v>6.674612634087973E-3</v>
      </c>
      <c r="E472" s="13">
        <v>-4.8779615367887663E-3</v>
      </c>
      <c r="F472" s="95">
        <v>2.5000000000000001E-3</v>
      </c>
    </row>
    <row r="473" spans="2:6" x14ac:dyDescent="0.15">
      <c r="B473" s="82">
        <v>44244</v>
      </c>
      <c r="C473" s="12">
        <v>5.9820538384847133E-4</v>
      </c>
      <c r="D473" s="12">
        <v>-1.2787118162443711E-2</v>
      </c>
      <c r="E473" s="13">
        <v>-9.8038746658741793E-3</v>
      </c>
      <c r="F473" s="95">
        <v>-9.0100000000000006E-3</v>
      </c>
    </row>
    <row r="474" spans="2:6" x14ac:dyDescent="0.15">
      <c r="B474" s="82">
        <v>44245</v>
      </c>
      <c r="C474" s="12">
        <v>-1.1159824631327253E-2</v>
      </c>
      <c r="D474" s="12">
        <v>-9.5946270088750341E-3</v>
      </c>
      <c r="E474" s="13">
        <v>-9.901072842562697E-3</v>
      </c>
      <c r="F474" s="95">
        <v>-8.4700000000000001E-3</v>
      </c>
    </row>
    <row r="475" spans="2:6" x14ac:dyDescent="0.15">
      <c r="B475" s="82">
        <v>44246</v>
      </c>
      <c r="C475" s="12">
        <v>-1.0378879484079007E-2</v>
      </c>
      <c r="D475" s="12">
        <v>-7.2656817631389092E-4</v>
      </c>
      <c r="E475" s="13">
        <v>-9.3749472458091176E-3</v>
      </c>
      <c r="F475" s="95">
        <v>-1.2099999999999999E-3</v>
      </c>
    </row>
    <row r="476" spans="2:6" x14ac:dyDescent="0.15">
      <c r="B476" s="82">
        <v>44249</v>
      </c>
      <c r="C476" s="12">
        <v>1.0182262498736883E-4</v>
      </c>
      <c r="D476" s="12">
        <v>1.1391177896267646E-2</v>
      </c>
      <c r="E476" s="13">
        <v>-1.8928269215305882E-3</v>
      </c>
      <c r="F476" s="95">
        <v>-6.8999999999999997E-4</v>
      </c>
    </row>
    <row r="477" spans="2:6" x14ac:dyDescent="0.15">
      <c r="B477" s="82">
        <v>44250</v>
      </c>
      <c r="C477" s="12">
        <v>-1.5475463245774757E-2</v>
      </c>
      <c r="D477" s="12">
        <v>1.1742151929067912E-2</v>
      </c>
      <c r="E477" s="13">
        <v>-9.6081323888796977E-3</v>
      </c>
      <c r="F477" s="95">
        <v>-8.26E-3</v>
      </c>
    </row>
    <row r="478" spans="2:6" x14ac:dyDescent="0.15">
      <c r="B478" s="82">
        <v>44251</v>
      </c>
      <c r="C478" s="12">
        <v>5.170630816959676E-4</v>
      </c>
      <c r="D478" s="12">
        <v>2.5817148270961709E-2</v>
      </c>
      <c r="E478" s="13">
        <v>1.3147875246363405E-2</v>
      </c>
      <c r="F478" s="95">
        <v>1.119E-2</v>
      </c>
    </row>
    <row r="479" spans="2:6" x14ac:dyDescent="0.15">
      <c r="B479" s="82">
        <v>44252</v>
      </c>
      <c r="C479" s="12">
        <v>-5.6847545219638196E-3</v>
      </c>
      <c r="D479" s="12">
        <v>5.5414453936732944E-3</v>
      </c>
      <c r="E479" s="13">
        <v>-4.1577241986672231E-3</v>
      </c>
      <c r="F479" s="95">
        <v>-6.4200000000000004E-3</v>
      </c>
    </row>
    <row r="480" spans="2:6" x14ac:dyDescent="0.15">
      <c r="B480" s="82">
        <v>44253</v>
      </c>
      <c r="C480" s="12">
        <v>-1.2474012474012475E-2</v>
      </c>
      <c r="D480" s="12">
        <v>-1.9058553386911536E-2</v>
      </c>
      <c r="E480" s="13">
        <v>-1.0754005821115298E-2</v>
      </c>
      <c r="F480" s="95">
        <v>-1.282E-2</v>
      </c>
    </row>
    <row r="481" spans="2:6" x14ac:dyDescent="0.15">
      <c r="B481" s="82">
        <v>44256</v>
      </c>
      <c r="C481" s="12">
        <v>2.0315789473684287E-2</v>
      </c>
      <c r="D481" s="12">
        <v>1.9662921348314599E-2</v>
      </c>
      <c r="E481" s="13">
        <v>1.9184064956132785E-2</v>
      </c>
      <c r="F481" s="95">
        <v>1.7520000000000001E-2</v>
      </c>
    </row>
    <row r="482" spans="2:6" x14ac:dyDescent="0.15">
      <c r="B482" s="82">
        <v>44257</v>
      </c>
      <c r="C482" s="12">
        <v>8.7692148973486095E-3</v>
      </c>
      <c r="D482" s="12">
        <v>2.5711662075298403E-2</v>
      </c>
      <c r="E482" s="13">
        <v>1.5685781260447174E-2</v>
      </c>
      <c r="F482" s="95">
        <v>1.0330000000000001E-2</v>
      </c>
    </row>
    <row r="483" spans="2:6" x14ac:dyDescent="0.15">
      <c r="B483" s="82">
        <v>44258</v>
      </c>
      <c r="C483" s="12">
        <v>-8.3861730415218938E-3</v>
      </c>
      <c r="D483" s="12">
        <v>2.4619516562220944E-3</v>
      </c>
      <c r="E483" s="13">
        <v>-1.9768155320215586E-3</v>
      </c>
      <c r="F483" s="95">
        <v>-4.1900000000000001E-3</v>
      </c>
    </row>
    <row r="484" spans="2:6" x14ac:dyDescent="0.15">
      <c r="B484" s="82">
        <v>44259</v>
      </c>
      <c r="C484" s="12">
        <v>1.5882838283828526E-2</v>
      </c>
      <c r="D484" s="12">
        <v>4.6885465505692725E-3</v>
      </c>
      <c r="E484" s="13">
        <v>-3.1938684454977051E-2</v>
      </c>
      <c r="F484" s="95">
        <v>-2.0200000000000001E-3</v>
      </c>
    </row>
    <row r="485" spans="2:6" x14ac:dyDescent="0.15">
      <c r="B485" s="82">
        <v>44260</v>
      </c>
      <c r="C485" s="12">
        <v>7.1065989847718392E-4</v>
      </c>
      <c r="D485" s="12">
        <v>-1.4888888888888951E-2</v>
      </c>
      <c r="E485" s="13">
        <v>-1.6751885152905488E-2</v>
      </c>
      <c r="F485" s="95">
        <v>-1.324E-2</v>
      </c>
    </row>
    <row r="486" spans="2:6" x14ac:dyDescent="0.15">
      <c r="B486" s="82">
        <v>44263</v>
      </c>
      <c r="C486" s="12">
        <v>8.0146089073755977E-3</v>
      </c>
      <c r="D486" s="12">
        <v>3.2483645386871318E-2</v>
      </c>
      <c r="E486" s="13">
        <v>2.5621000683011985E-2</v>
      </c>
      <c r="F486" s="95">
        <v>2.0979999999999999E-2</v>
      </c>
    </row>
    <row r="487" spans="2:6" x14ac:dyDescent="0.15">
      <c r="B487" s="82">
        <v>44264</v>
      </c>
      <c r="C487" s="12">
        <v>1.0265700483091722E-2</v>
      </c>
      <c r="D487" s="12">
        <v>-1.747869783701228E-3</v>
      </c>
      <c r="E487" s="13">
        <v>-8.3692794579989238E-3</v>
      </c>
      <c r="F487" s="95">
        <v>2.5500000000000002E-3</v>
      </c>
    </row>
    <row r="488" spans="2:6" x14ac:dyDescent="0.15">
      <c r="B488" s="82">
        <v>44265</v>
      </c>
      <c r="C488" s="12">
        <v>1.7931858936044431E-3</v>
      </c>
      <c r="D488" s="12">
        <v>7.0037207266360202E-3</v>
      </c>
      <c r="E488" s="13">
        <v>1.534593866238998E-3</v>
      </c>
      <c r="F488" s="95">
        <v>4.7699999999999999E-3</v>
      </c>
    </row>
    <row r="489" spans="2:6" x14ac:dyDescent="0.15">
      <c r="B489" s="82">
        <v>44266</v>
      </c>
      <c r="C489" s="12">
        <v>-9.9443118536202135E-4</v>
      </c>
      <c r="D489" s="12">
        <v>-4.1295370571614587E-3</v>
      </c>
      <c r="E489" s="13">
        <v>1.659817108927486E-3</v>
      </c>
      <c r="F489" s="95">
        <v>-2.4299999999999999E-3</v>
      </c>
    </row>
    <row r="490" spans="2:6" x14ac:dyDescent="0.15">
      <c r="B490" s="82">
        <v>44267</v>
      </c>
      <c r="C490" s="12">
        <v>-4.5789368903045302E-3</v>
      </c>
      <c r="D490" s="12">
        <v>4.1466608467917165E-3</v>
      </c>
      <c r="E490" s="13">
        <v>-7.5207506548379266E-3</v>
      </c>
      <c r="F490" s="95">
        <v>-3.98E-3</v>
      </c>
    </row>
    <row r="491" spans="2:6" x14ac:dyDescent="0.15">
      <c r="B491" s="82">
        <v>44270</v>
      </c>
      <c r="C491" s="12">
        <v>3.6000000000000476E-3</v>
      </c>
      <c r="D491" s="12">
        <v>-8.9111062812431419E-3</v>
      </c>
      <c r="E491" s="13">
        <v>7.5777409550881192E-3</v>
      </c>
      <c r="F491" s="95">
        <v>2.5300000000000001E-3</v>
      </c>
    </row>
    <row r="492" spans="2:6" x14ac:dyDescent="0.15">
      <c r="B492" s="82">
        <v>44271</v>
      </c>
      <c r="C492" s="12">
        <v>7.9713033080908158E-3</v>
      </c>
      <c r="D492" s="12">
        <v>2.8508771929822707E-3</v>
      </c>
      <c r="E492" s="13">
        <v>1.4404080034128519E-2</v>
      </c>
      <c r="F492" s="95">
        <v>7.1000000000000004E-3</v>
      </c>
    </row>
    <row r="493" spans="2:6" x14ac:dyDescent="0.15">
      <c r="B493" s="82">
        <v>44272</v>
      </c>
      <c r="C493" s="12">
        <v>2.1747726374061749E-3</v>
      </c>
      <c r="D493" s="12">
        <v>-6.5602449158100873E-3</v>
      </c>
      <c r="E493" s="13">
        <v>-4.2724399384105327E-3</v>
      </c>
      <c r="F493" s="95">
        <v>-2.0100000000000001E-3</v>
      </c>
    </row>
    <row r="494" spans="2:6" x14ac:dyDescent="0.15">
      <c r="B494" s="82">
        <v>44273</v>
      </c>
      <c r="C494" s="12">
        <v>2.3673308344842603E-3</v>
      </c>
      <c r="D494" s="12">
        <v>1.1886418666079646E-2</v>
      </c>
      <c r="E494" s="13">
        <v>3.912291959972114E-3</v>
      </c>
      <c r="F494" s="95">
        <v>4.6899999999999997E-3</v>
      </c>
    </row>
    <row r="495" spans="2:6" x14ac:dyDescent="0.15">
      <c r="B495" s="82">
        <v>44274</v>
      </c>
      <c r="C495" s="12">
        <v>1.1611887423735423E-2</v>
      </c>
      <c r="D495" s="12">
        <v>-5.2207961714161311E-3</v>
      </c>
      <c r="E495" s="13">
        <v>4.273918038496527E-3</v>
      </c>
      <c r="F495" s="95">
        <v>-5.8E-4</v>
      </c>
    </row>
    <row r="496" spans="2:6" x14ac:dyDescent="0.15">
      <c r="B496" s="82">
        <v>44277</v>
      </c>
      <c r="C496" s="12">
        <v>-1.9455252918287869E-4</v>
      </c>
      <c r="D496" s="12">
        <v>-1.093374152634996E-3</v>
      </c>
      <c r="E496" s="13">
        <v>1.3769313158766838E-3</v>
      </c>
      <c r="F496" s="95">
        <v>7.4000000000000003E-3</v>
      </c>
    </row>
    <row r="497" spans="2:6" x14ac:dyDescent="0.15">
      <c r="B497" s="82">
        <v>44278</v>
      </c>
      <c r="C497" s="12">
        <v>1.6540182914964063E-2</v>
      </c>
      <c r="D497" s="12">
        <v>5.6917688266198141E-3</v>
      </c>
      <c r="E497" s="13">
        <v>1.1750072800783551E-2</v>
      </c>
      <c r="F497" s="95">
        <v>4.5300000000000002E-3</v>
      </c>
    </row>
    <row r="498" spans="2:6" x14ac:dyDescent="0.15">
      <c r="B498" s="82">
        <v>44279</v>
      </c>
      <c r="C498" s="12">
        <v>-4.0199081163859729E-3</v>
      </c>
      <c r="D498" s="12">
        <v>1.0230735742272401E-2</v>
      </c>
      <c r="E498" s="13">
        <v>-4.0772064761337434E-3</v>
      </c>
      <c r="F498" s="95">
        <v>-3.13E-3</v>
      </c>
    </row>
    <row r="499" spans="2:6" x14ac:dyDescent="0.15">
      <c r="B499" s="82">
        <v>44280</v>
      </c>
      <c r="C499" s="12">
        <v>4.2283298097252064E-3</v>
      </c>
      <c r="D499" s="12">
        <v>3.0165912518853588E-3</v>
      </c>
      <c r="E499" s="13">
        <v>1.3149740103304275E-2</v>
      </c>
      <c r="F499" s="95">
        <v>3.16E-3</v>
      </c>
    </row>
    <row r="500" spans="2:6" x14ac:dyDescent="0.15">
      <c r="B500" s="82">
        <v>44281</v>
      </c>
      <c r="C500" s="12">
        <v>-3.4449760765550286E-3</v>
      </c>
      <c r="D500" s="12">
        <v>6.6595059076262064E-3</v>
      </c>
      <c r="E500" s="13">
        <v>2.5713712485708751E-3</v>
      </c>
      <c r="F500" s="95">
        <v>1.6199999999999999E-3</v>
      </c>
    </row>
    <row r="501" spans="2:6" x14ac:dyDescent="0.15">
      <c r="B501" s="82">
        <v>44284</v>
      </c>
      <c r="C501" s="12">
        <v>1.0370654887651209E-2</v>
      </c>
      <c r="D501" s="12">
        <v>5.5484421681604168E-3</v>
      </c>
      <c r="E501" s="13">
        <v>6.1064199169100775E-3</v>
      </c>
      <c r="F501" s="95">
        <v>-2.4499999999999999E-3</v>
      </c>
    </row>
    <row r="502" spans="2:6" x14ac:dyDescent="0.15">
      <c r="B502" s="82">
        <v>44285</v>
      </c>
      <c r="C502" s="12">
        <v>6.8428055502756102E-3</v>
      </c>
      <c r="D502" s="12">
        <v>3.3955857385399302E-3</v>
      </c>
      <c r="E502" s="13">
        <v>-6.3121885370091002E-3</v>
      </c>
      <c r="F502" s="95">
        <v>2.8700000000000002E-3</v>
      </c>
    </row>
    <row r="503" spans="2:6" x14ac:dyDescent="0.15">
      <c r="B503" s="82">
        <v>44286</v>
      </c>
      <c r="C503" s="12">
        <v>-5.6635831602793729E-3</v>
      </c>
      <c r="D503" s="12">
        <v>-1.6920473773265776E-2</v>
      </c>
      <c r="E503" s="13">
        <v>-1.3315452158082164E-2</v>
      </c>
      <c r="F503" s="95">
        <v>-6.6600000000000001E-3</v>
      </c>
    </row>
    <row r="504" spans="2:6" x14ac:dyDescent="0.15">
      <c r="B504" s="82">
        <v>44287</v>
      </c>
      <c r="C504" s="12">
        <v>1.7087526105941109E-3</v>
      </c>
      <c r="D504" s="12">
        <v>5.8089500860585286E-3</v>
      </c>
      <c r="E504" s="13">
        <v>4.7047832934485889E-3</v>
      </c>
      <c r="F504" s="95">
        <v>6.4000000000000003E-3</v>
      </c>
    </row>
    <row r="505" spans="2:6" x14ac:dyDescent="0.15">
      <c r="B505" s="82">
        <v>44292</v>
      </c>
      <c r="C505" s="12">
        <v>7.2024260803640328E-3</v>
      </c>
      <c r="D505" s="12">
        <v>-1.7112299465240621E-3</v>
      </c>
      <c r="E505" s="13">
        <v>2.8342294936689605E-3</v>
      </c>
      <c r="F505" s="95">
        <v>5.8399999999999997E-3</v>
      </c>
    </row>
    <row r="506" spans="2:6" x14ac:dyDescent="0.15">
      <c r="B506" s="82">
        <v>44293</v>
      </c>
      <c r="C506" s="12">
        <v>6.7745577719231509E-3</v>
      </c>
      <c r="D506" s="12">
        <v>1.4998928647953491E-3</v>
      </c>
      <c r="E506" s="13">
        <v>-1.3271004991358359E-2</v>
      </c>
      <c r="F506" s="95">
        <v>-4.8999999999999998E-3</v>
      </c>
    </row>
    <row r="507" spans="2:6" x14ac:dyDescent="0.15">
      <c r="B507" s="82">
        <v>44294</v>
      </c>
      <c r="C507" s="12">
        <v>1.177570093457958E-2</v>
      </c>
      <c r="D507" s="12">
        <v>2.1394950791608913E-4</v>
      </c>
      <c r="E507" s="13">
        <v>4.358560303359571E-3</v>
      </c>
      <c r="F507" s="95">
        <v>7.0699999999999999E-3</v>
      </c>
    </row>
    <row r="508" spans="2:6" x14ac:dyDescent="0.15">
      <c r="B508" s="82">
        <v>44295</v>
      </c>
      <c r="C508" s="12">
        <v>4.9879918714206273E-3</v>
      </c>
      <c r="D508" s="12">
        <v>-1.7112299465240621E-3</v>
      </c>
      <c r="E508" s="13">
        <v>3.0999711928740847E-3</v>
      </c>
      <c r="F508" s="95">
        <v>2.82E-3</v>
      </c>
    </row>
    <row r="509" spans="2:6" x14ac:dyDescent="0.15">
      <c r="B509" s="82">
        <v>44298</v>
      </c>
      <c r="C509" s="12">
        <v>-4.5955882352941568E-3</v>
      </c>
      <c r="D509" s="12">
        <v>4.4996785943860473E-3</v>
      </c>
      <c r="E509" s="13">
        <v>-2.719481540469082E-3</v>
      </c>
      <c r="F509" s="95">
        <v>-5.0899999999999999E-3</v>
      </c>
    </row>
    <row r="510" spans="2:6" x14ac:dyDescent="0.15">
      <c r="B510" s="82">
        <v>44299</v>
      </c>
      <c r="C510" s="12">
        <v>-4.8014773776545727E-3</v>
      </c>
      <c r="D510" s="12">
        <v>-2.9010238907849817E-2</v>
      </c>
      <c r="E510" s="13">
        <v>-1.1031301255194026E-2</v>
      </c>
      <c r="F510" s="95">
        <v>-5.28E-3</v>
      </c>
    </row>
    <row r="511" spans="2:6" x14ac:dyDescent="0.15">
      <c r="B511" s="82">
        <v>44300</v>
      </c>
      <c r="C511" s="12">
        <v>-4.2679532380776042E-3</v>
      </c>
      <c r="D511" s="12">
        <v>-7.2495606326890005E-3</v>
      </c>
      <c r="E511" s="13">
        <v>1.1280101427688649E-3</v>
      </c>
      <c r="F511" s="95">
        <v>3.0400000000000002E-3</v>
      </c>
    </row>
    <row r="512" spans="2:6" x14ac:dyDescent="0.15">
      <c r="B512" s="82">
        <v>44301</v>
      </c>
      <c r="C512" s="12">
        <v>5.2180395080134723E-3</v>
      </c>
      <c r="D512" s="12">
        <v>-1.9915910599689335E-3</v>
      </c>
      <c r="E512" s="13">
        <v>8.1372084460857863E-3</v>
      </c>
      <c r="F512" s="95">
        <v>3.81E-3</v>
      </c>
    </row>
    <row r="513" spans="2:6" x14ac:dyDescent="0.15">
      <c r="B513" s="82">
        <v>44302</v>
      </c>
      <c r="C513" s="12">
        <v>7.6010381905822211E-3</v>
      </c>
      <c r="D513" s="12">
        <v>4.8780487804878092E-3</v>
      </c>
      <c r="E513" s="13">
        <v>4.2220384774773745E-3</v>
      </c>
      <c r="F513" s="95">
        <v>5.7400000000000003E-3</v>
      </c>
    </row>
    <row r="514" spans="2:6" x14ac:dyDescent="0.15">
      <c r="B514" s="82">
        <v>44305</v>
      </c>
      <c r="C514" s="12">
        <v>-2.0423183072677098E-2</v>
      </c>
      <c r="D514" s="12">
        <v>1.765225066195919E-3</v>
      </c>
      <c r="E514" s="13">
        <v>8.6564622610851849E-4</v>
      </c>
      <c r="F514" s="95">
        <v>-4.7200000000000002E-3</v>
      </c>
    </row>
    <row r="515" spans="2:6" x14ac:dyDescent="0.15">
      <c r="B515" s="82">
        <v>44306</v>
      </c>
      <c r="C515" s="12">
        <v>-4.8835462058604007E-3</v>
      </c>
      <c r="D515" s="12">
        <v>-7.4889867841409608E-2</v>
      </c>
      <c r="E515" s="13">
        <v>-7.2895154214424052E-3</v>
      </c>
      <c r="F515" s="95">
        <v>-1.167E-2</v>
      </c>
    </row>
    <row r="516" spans="2:6" x14ac:dyDescent="0.15">
      <c r="B516" s="82">
        <v>44307</v>
      </c>
      <c r="C516" s="12">
        <v>9.2487731219328406E-3</v>
      </c>
      <c r="D516" s="12">
        <v>-2.3809523809523725E-3</v>
      </c>
      <c r="E516" s="13">
        <v>1.0952125583743255E-2</v>
      </c>
      <c r="F516" s="95">
        <v>1.174E-2</v>
      </c>
    </row>
    <row r="517" spans="2:6" x14ac:dyDescent="0.15">
      <c r="B517" s="82">
        <v>44308</v>
      </c>
      <c r="C517" s="12">
        <v>2.880119693285943E-2</v>
      </c>
      <c r="D517" s="12">
        <v>-3.1026252983292757E-3</v>
      </c>
      <c r="E517" s="13">
        <v>-7.3862365523236218E-4</v>
      </c>
      <c r="F517" s="95">
        <v>1.41E-3</v>
      </c>
    </row>
    <row r="518" spans="2:6" x14ac:dyDescent="0.15">
      <c r="B518" s="82">
        <v>44309</v>
      </c>
      <c r="C518" s="12">
        <v>-3.4539174695509267E-3</v>
      </c>
      <c r="D518" s="12">
        <v>-3.351687814220794E-3</v>
      </c>
      <c r="E518" s="13">
        <v>-6.4063360456497742E-3</v>
      </c>
      <c r="F518" s="95">
        <v>-2.1700000000000001E-3</v>
      </c>
    </row>
    <row r="519" spans="2:6" x14ac:dyDescent="0.15">
      <c r="B519" s="82">
        <v>44312</v>
      </c>
      <c r="C519" s="12">
        <v>-1.0032834731849682E-2</v>
      </c>
      <c r="D519" s="12">
        <v>8.407398510689168E-3</v>
      </c>
      <c r="E519" s="13">
        <v>-2.7277810323521612E-3</v>
      </c>
      <c r="F519" s="95">
        <v>-3.4299999999999999E-3</v>
      </c>
    </row>
    <row r="520" spans="2:6" x14ac:dyDescent="0.15">
      <c r="B520" s="82">
        <v>44313</v>
      </c>
      <c r="C520" s="12">
        <v>-3.8695411829740012E-3</v>
      </c>
      <c r="D520" s="12">
        <v>-1.0957598856598194E-2</v>
      </c>
      <c r="E520" s="13">
        <v>-1.6287487582136939E-2</v>
      </c>
      <c r="F520" s="95">
        <v>-6.2700000000000004E-3</v>
      </c>
    </row>
    <row r="521" spans="2:6" x14ac:dyDescent="0.15">
      <c r="B521" s="82">
        <v>44314</v>
      </c>
      <c r="C521" s="12">
        <v>2.404735479097253E-3</v>
      </c>
      <c r="D521" s="12">
        <v>8.911368015414256E-3</v>
      </c>
      <c r="E521" s="13">
        <v>0</v>
      </c>
      <c r="F521" s="95">
        <v>1.0300000000000001E-3</v>
      </c>
    </row>
    <row r="522" spans="2:6" x14ac:dyDescent="0.15">
      <c r="B522" s="82">
        <v>44315</v>
      </c>
      <c r="C522" s="12">
        <v>7.1968997970104365E-3</v>
      </c>
      <c r="D522" s="12">
        <v>-1.5516829792313169E-2</v>
      </c>
      <c r="E522" s="13">
        <v>-1.0616848003648482E-2</v>
      </c>
      <c r="F522" s="95">
        <v>-2.16E-3</v>
      </c>
    </row>
    <row r="523" spans="2:6" x14ac:dyDescent="0.15">
      <c r="B523" s="82">
        <v>44316</v>
      </c>
      <c r="C523" s="12">
        <v>-2.565042139977991E-3</v>
      </c>
      <c r="D523" s="12">
        <v>2.9097963142579841E-2</v>
      </c>
      <c r="E523" s="13">
        <v>-4.0878436890737779E-3</v>
      </c>
      <c r="F523" s="95">
        <v>-5.1599999999999997E-3</v>
      </c>
    </row>
    <row r="524" spans="2:6" x14ac:dyDescent="0.15">
      <c r="B524" s="82">
        <v>44319</v>
      </c>
      <c r="C524" s="12">
        <v>2.9390154298309934E-3</v>
      </c>
      <c r="D524" s="12">
        <v>1.3901979264844488E-2</v>
      </c>
      <c r="E524" s="13">
        <v>7.6962386990582221E-3</v>
      </c>
      <c r="F524" s="95">
        <v>8.77E-3</v>
      </c>
    </row>
    <row r="525" spans="2:6" x14ac:dyDescent="0.15">
      <c r="B525" s="82">
        <v>44320</v>
      </c>
      <c r="C525" s="12">
        <v>-1.1355311355311426E-2</v>
      </c>
      <c r="D525" s="12">
        <v>-1.7662096211945144E-2</v>
      </c>
      <c r="E525" s="13">
        <v>-7.0009167787267179E-3</v>
      </c>
      <c r="F525" s="95">
        <v>-1.332E-2</v>
      </c>
    </row>
    <row r="526" spans="2:6" x14ac:dyDescent="0.15">
      <c r="B526" s="82">
        <v>44321</v>
      </c>
      <c r="C526" s="12">
        <v>7.0396443127085373E-3</v>
      </c>
      <c r="D526" s="12">
        <v>1.4904187366926891E-2</v>
      </c>
      <c r="E526" s="13">
        <v>1.1152347877232627E-2</v>
      </c>
      <c r="F526" s="95">
        <v>1.257E-2</v>
      </c>
    </row>
    <row r="527" spans="2:6" x14ac:dyDescent="0.15">
      <c r="B527" s="82">
        <v>44322</v>
      </c>
      <c r="C527" s="12">
        <v>1.6556291390728006E-3</v>
      </c>
      <c r="D527" s="12">
        <v>1.5151515151515138E-2</v>
      </c>
      <c r="E527" s="13">
        <v>2.5355184590853952E-3</v>
      </c>
      <c r="F527" s="95">
        <v>2.0000000000000001E-4</v>
      </c>
    </row>
    <row r="528" spans="2:6" x14ac:dyDescent="0.15">
      <c r="B528" s="82">
        <v>44323</v>
      </c>
      <c r="C528" s="12">
        <v>2.0202020202020332E-3</v>
      </c>
      <c r="D528" s="12">
        <v>7.347876004592413E-3</v>
      </c>
      <c r="E528" s="13">
        <v>5.1845602863400675E-3</v>
      </c>
      <c r="F528" s="95">
        <v>5.62E-3</v>
      </c>
    </row>
    <row r="529" spans="2:6" x14ac:dyDescent="0.15">
      <c r="B529" s="82">
        <v>44326</v>
      </c>
      <c r="C529" s="12">
        <v>-1.0997067448680342E-3</v>
      </c>
      <c r="D529" s="12">
        <v>4.103031684522529E-3</v>
      </c>
      <c r="E529" s="13">
        <v>-6.2894893255871498E-4</v>
      </c>
      <c r="F529" s="95">
        <v>-4.47E-3</v>
      </c>
    </row>
    <row r="530" spans="2:6" x14ac:dyDescent="0.15">
      <c r="B530" s="82">
        <v>44327</v>
      </c>
      <c r="C530" s="12">
        <v>-6.9724770642202172E-3</v>
      </c>
      <c r="D530" s="12">
        <v>-1.8161180476730876E-2</v>
      </c>
      <c r="E530" s="13">
        <v>-6.5458628434842403E-3</v>
      </c>
      <c r="F530" s="95">
        <v>-1.208E-2</v>
      </c>
    </row>
    <row r="531" spans="2:6" x14ac:dyDescent="0.15">
      <c r="B531" s="82">
        <v>44328</v>
      </c>
      <c r="C531" s="12">
        <v>1.662971175166339E-3</v>
      </c>
      <c r="D531" s="12">
        <v>7.6300578034682598E-3</v>
      </c>
      <c r="E531" s="13">
        <v>1.431836527774033E-2</v>
      </c>
      <c r="F531" s="95">
        <v>4.0600000000000002E-3</v>
      </c>
    </row>
    <row r="532" spans="2:6" x14ac:dyDescent="0.15">
      <c r="B532" s="82">
        <v>44330</v>
      </c>
      <c r="C532" s="12">
        <v>3.8738240177089711E-3</v>
      </c>
      <c r="D532" s="12">
        <v>1.1014226709499919E-2</v>
      </c>
      <c r="E532" s="13">
        <v>5.4964528490886178E-3</v>
      </c>
      <c r="F532" s="95">
        <v>7.8700000000000003E-3</v>
      </c>
    </row>
    <row r="533" spans="2:6" x14ac:dyDescent="0.15">
      <c r="B533" s="82">
        <v>44333</v>
      </c>
      <c r="C533" s="12">
        <v>7.1664829106945493E-3</v>
      </c>
      <c r="D533" s="12">
        <v>-2.7235587834771868E-3</v>
      </c>
      <c r="E533" s="13">
        <v>-4.2240060235080312E-3</v>
      </c>
      <c r="F533" s="95">
        <v>1.31E-3</v>
      </c>
    </row>
    <row r="534" spans="2:6" x14ac:dyDescent="0.15">
      <c r="B534" s="82">
        <v>44334</v>
      </c>
      <c r="C534" s="12">
        <v>-1.8244845831052459E-3</v>
      </c>
      <c r="D534" s="12">
        <v>-3.6413290851159408E-3</v>
      </c>
      <c r="E534" s="13">
        <v>-5.3649859350682894E-3</v>
      </c>
      <c r="F534" s="95">
        <v>5.6999999999999998E-4</v>
      </c>
    </row>
    <row r="535" spans="2:6" x14ac:dyDescent="0.15">
      <c r="B535" s="82">
        <v>44335</v>
      </c>
      <c r="C535" s="12">
        <v>-7.3112776457684436E-4</v>
      </c>
      <c r="D535" s="12">
        <v>-2.215623572407488E-2</v>
      </c>
      <c r="E535" s="13">
        <v>-8.2789671337939463E-3</v>
      </c>
      <c r="F535" s="95">
        <v>-8.6700000000000006E-3</v>
      </c>
    </row>
    <row r="536" spans="2:6" x14ac:dyDescent="0.15">
      <c r="B536" s="82">
        <v>44336</v>
      </c>
      <c r="C536" s="12">
        <v>1.0060362173038184E-2</v>
      </c>
      <c r="D536" s="12">
        <v>-2.335902826443581E-4</v>
      </c>
      <c r="E536" s="13">
        <v>1.3913334244552988E-3</v>
      </c>
      <c r="F536" s="95">
        <v>9.6799999999999994E-3</v>
      </c>
    </row>
    <row r="537" spans="2:6" x14ac:dyDescent="0.15">
      <c r="B537" s="82">
        <v>44337</v>
      </c>
      <c r="C537" s="12">
        <v>9.05469032959072E-4</v>
      </c>
      <c r="D537" s="12">
        <v>2.1028037383177267E-3</v>
      </c>
      <c r="E537" s="13">
        <v>1.6420500424525475E-3</v>
      </c>
      <c r="F537" s="95">
        <v>6.5900000000000004E-3</v>
      </c>
    </row>
    <row r="538" spans="2:6" x14ac:dyDescent="0.15">
      <c r="B538" s="82">
        <v>44341</v>
      </c>
      <c r="C538" s="12">
        <v>9.7702189252759641E-3</v>
      </c>
      <c r="D538" s="12">
        <v>4.6630916297485392E-4</v>
      </c>
      <c r="E538" s="13">
        <v>1.891513858240268E-3</v>
      </c>
      <c r="F538" s="95">
        <v>7.1399999999999996E-3</v>
      </c>
    </row>
    <row r="539" spans="2:6" x14ac:dyDescent="0.15">
      <c r="B539" s="82">
        <v>44342</v>
      </c>
      <c r="C539" s="12">
        <v>1.4334348683031628E-3</v>
      </c>
      <c r="D539" s="12">
        <v>-9.3218364017710886E-4</v>
      </c>
      <c r="E539" s="13">
        <v>6.796758707961148E-3</v>
      </c>
      <c r="F539" s="95">
        <v>3.8E-3</v>
      </c>
    </row>
    <row r="540" spans="2:6" x14ac:dyDescent="0.15">
      <c r="B540" s="82">
        <v>44343</v>
      </c>
      <c r="C540" s="12">
        <v>-1.055645016997675E-2</v>
      </c>
      <c r="D540" s="12">
        <v>1.1196641007697794E-2</v>
      </c>
      <c r="E540" s="13">
        <v>-5.5005758839937746E-3</v>
      </c>
      <c r="F540" s="95">
        <v>-7.5000000000000002E-4</v>
      </c>
    </row>
    <row r="541" spans="2:6" x14ac:dyDescent="0.15">
      <c r="B541" s="82">
        <v>44344</v>
      </c>
      <c r="C541" s="12">
        <v>4.701627486437765E-3</v>
      </c>
      <c r="D541" s="12">
        <v>4.3829296424451325E-3</v>
      </c>
      <c r="E541" s="13">
        <v>6.2846118525361483E-4</v>
      </c>
      <c r="F541" s="95">
        <v>7.5700000000000003E-3</v>
      </c>
    </row>
    <row r="542" spans="2:6" x14ac:dyDescent="0.15">
      <c r="B542" s="82">
        <v>44348</v>
      </c>
      <c r="C542" s="12">
        <v>-3.0597552195824607E-3</v>
      </c>
      <c r="D542" s="12">
        <v>-6.8902158934314173E-4</v>
      </c>
      <c r="E542" s="13">
        <v>-3.7688759927132498E-3</v>
      </c>
      <c r="F542" s="95">
        <v>7.6000000000000004E-4</v>
      </c>
    </row>
    <row r="543" spans="2:6" x14ac:dyDescent="0.15">
      <c r="B543" s="82">
        <v>44349</v>
      </c>
      <c r="C543" s="12">
        <v>6.679906120238277E-3</v>
      </c>
      <c r="D543" s="12">
        <v>-5.2861411169845551E-3</v>
      </c>
      <c r="E543" s="13">
        <v>9.4577821706638421E-3</v>
      </c>
      <c r="F543" s="95">
        <v>3.0999999999999999E-3</v>
      </c>
    </row>
    <row r="544" spans="2:6" x14ac:dyDescent="0.15">
      <c r="B544" s="82">
        <v>44350</v>
      </c>
      <c r="C544" s="12">
        <v>2.6901004304160647E-3</v>
      </c>
      <c r="D544" s="12">
        <v>9.242144177448175E-4</v>
      </c>
      <c r="E544" s="13">
        <v>7.1205965408276395E-3</v>
      </c>
      <c r="F544" s="95">
        <v>3.5100000000000001E-3</v>
      </c>
    </row>
    <row r="545" spans="2:6" x14ac:dyDescent="0.15">
      <c r="B545" s="82">
        <v>44351</v>
      </c>
      <c r="C545" s="12">
        <v>9.6583795385440929E-3</v>
      </c>
      <c r="D545" s="12">
        <v>-4.3859649122806044E-3</v>
      </c>
      <c r="E545" s="13">
        <v>4.9615241890252904E-3</v>
      </c>
      <c r="F545" s="95">
        <v>5.2199999999999998E-3</v>
      </c>
    </row>
    <row r="546" spans="2:6" x14ac:dyDescent="0.15">
      <c r="B546" s="82">
        <v>44354</v>
      </c>
      <c r="C546" s="12">
        <v>-7.0859167404790924E-4</v>
      </c>
      <c r="D546" s="12">
        <v>-8.3468583352654946E-3</v>
      </c>
      <c r="E546" s="13">
        <v>-2.8389072499049872E-3</v>
      </c>
      <c r="F546" s="95">
        <v>5.1799999999999997E-3</v>
      </c>
    </row>
    <row r="547" spans="2:6" x14ac:dyDescent="0.15">
      <c r="B547" s="82">
        <v>44355</v>
      </c>
      <c r="C547" s="12">
        <v>5.1409324587841088E-3</v>
      </c>
      <c r="D547" s="12">
        <v>-7.9494973111995382E-3</v>
      </c>
      <c r="E547" s="13">
        <v>-5.0748242408363842E-3</v>
      </c>
      <c r="F547" s="95">
        <v>2.2599999999999999E-3</v>
      </c>
    </row>
    <row r="548" spans="2:6" x14ac:dyDescent="0.15">
      <c r="B548" s="82">
        <v>44356</v>
      </c>
      <c r="C548" s="12">
        <v>4.5855379188712853E-3</v>
      </c>
      <c r="D548" s="12">
        <v>-1.1548432712703338E-2</v>
      </c>
      <c r="E548" s="13">
        <v>2.3264532801844817E-2</v>
      </c>
      <c r="F548" s="95">
        <v>1.1259999999999999E-2</v>
      </c>
    </row>
    <row r="549" spans="2:6" x14ac:dyDescent="0.15">
      <c r="B549" s="82">
        <v>44357</v>
      </c>
      <c r="C549" s="12">
        <v>-1.5800561797753021E-3</v>
      </c>
      <c r="D549" s="12">
        <v>-9.5374344301379921E-4</v>
      </c>
      <c r="E549" s="13">
        <v>1.5926967626078481E-2</v>
      </c>
      <c r="F549" s="95">
        <v>1.9300000000000001E-3</v>
      </c>
    </row>
    <row r="550" spans="2:6" x14ac:dyDescent="0.15">
      <c r="B550" s="82">
        <v>44358</v>
      </c>
      <c r="C550" s="12">
        <v>7.0335853701419815E-4</v>
      </c>
      <c r="D550" s="12">
        <v>8.1145584725537123E-3</v>
      </c>
      <c r="E550" s="13">
        <v>-2.8721236700732788E-3</v>
      </c>
      <c r="F550" s="95">
        <v>2.5799999999999998E-3</v>
      </c>
    </row>
    <row r="551" spans="2:6" x14ac:dyDescent="0.15">
      <c r="B551" s="82">
        <v>44361</v>
      </c>
      <c r="C551" s="12">
        <v>0</v>
      </c>
      <c r="D551" s="12">
        <v>3.7878787878786735E-3</v>
      </c>
      <c r="E551" s="13">
        <v>6.2409119003754565E-3</v>
      </c>
      <c r="F551" s="95">
        <v>2.1199999999999999E-3</v>
      </c>
    </row>
    <row r="552" spans="2:6" x14ac:dyDescent="0.15">
      <c r="B552" s="82">
        <v>44362</v>
      </c>
      <c r="C552" s="12">
        <v>6.8529256721139298E-3</v>
      </c>
      <c r="D552" s="12">
        <v>6.6037735849056034E-3</v>
      </c>
      <c r="E552" s="13">
        <v>5.3674750630405832E-3</v>
      </c>
      <c r="F552" s="95">
        <v>4.6800000000000001E-3</v>
      </c>
    </row>
    <row r="553" spans="2:6" x14ac:dyDescent="0.15">
      <c r="B553" s="82">
        <v>44363</v>
      </c>
      <c r="C553" s="12">
        <v>1.3961605584642545E-3</v>
      </c>
      <c r="D553" s="12">
        <v>9.3720712277411966E-3</v>
      </c>
      <c r="E553" s="13">
        <v>1.0558786341965831E-2</v>
      </c>
      <c r="F553" s="95">
        <v>5.0400000000000002E-3</v>
      </c>
    </row>
    <row r="554" spans="2:6" x14ac:dyDescent="0.15">
      <c r="B554" s="82">
        <v>44364</v>
      </c>
      <c r="C554" s="12">
        <v>6.0996863018472069E-3</v>
      </c>
      <c r="D554" s="12">
        <v>2.3212627669453312E-3</v>
      </c>
      <c r="E554" s="13">
        <v>8.8047720307420363E-3</v>
      </c>
      <c r="F554" s="95">
        <v>2.4299999999999999E-3</v>
      </c>
    </row>
    <row r="555" spans="2:6" x14ac:dyDescent="0.15">
      <c r="B555" s="82">
        <v>44365</v>
      </c>
      <c r="C555" s="12">
        <v>3.4644032565389615E-4</v>
      </c>
      <c r="D555" s="12">
        <v>-1.4358499305233807E-2</v>
      </c>
      <c r="E555" s="13">
        <v>-2.4437722423423791E-3</v>
      </c>
      <c r="F555" s="95">
        <v>-5.8199999999999997E-3</v>
      </c>
    </row>
    <row r="556" spans="2:6" x14ac:dyDescent="0.15">
      <c r="B556" s="82">
        <v>44368</v>
      </c>
      <c r="C556" s="12">
        <v>6.0606060606060996E-3</v>
      </c>
      <c r="D556" s="12">
        <v>2.3496240601494911E-4</v>
      </c>
      <c r="E556" s="13">
        <v>5.1330098579931427E-3</v>
      </c>
      <c r="F556" s="95">
        <v>4.5500000000000002E-3</v>
      </c>
    </row>
    <row r="557" spans="2:6" x14ac:dyDescent="0.15">
      <c r="B557" s="82">
        <v>44369</v>
      </c>
      <c r="C557" s="12">
        <v>3.4423407917372195E-4</v>
      </c>
      <c r="D557" s="12">
        <v>-4.6981442330285006E-4</v>
      </c>
      <c r="E557" s="13">
        <v>-4.2944212811479865E-3</v>
      </c>
      <c r="F557" s="95">
        <v>-1.1000000000000001E-3</v>
      </c>
    </row>
    <row r="558" spans="2:6" x14ac:dyDescent="0.15">
      <c r="B558" s="82">
        <v>44370</v>
      </c>
      <c r="C558" s="12">
        <v>-4.9896765313145464E-3</v>
      </c>
      <c r="D558" s="12">
        <v>-5.8754406580493468E-3</v>
      </c>
      <c r="E558" s="13">
        <v>-9.7912867214758892E-3</v>
      </c>
      <c r="F558" s="95">
        <v>-7.0000000000000001E-3</v>
      </c>
    </row>
    <row r="559" spans="2:6" x14ac:dyDescent="0.15">
      <c r="B559" s="82">
        <v>44371</v>
      </c>
      <c r="C559" s="12">
        <v>2.9396507003285333E-3</v>
      </c>
      <c r="D559" s="12">
        <v>5.6737588652482351E-3</v>
      </c>
      <c r="E559" s="13">
        <v>1.5303372927231162E-3</v>
      </c>
      <c r="F559" s="95">
        <v>7.9900000000000006E-3</v>
      </c>
    </row>
    <row r="560" spans="2:6" x14ac:dyDescent="0.15">
      <c r="B560" s="82">
        <v>44372</v>
      </c>
      <c r="C560" s="12">
        <v>-8.6206896551721535E-4</v>
      </c>
      <c r="D560" s="12">
        <v>-1.4104372355431272E-3</v>
      </c>
      <c r="E560" s="13">
        <v>-4.9365098862329537E-3</v>
      </c>
      <c r="F560" s="95">
        <v>5.1000000000000004E-4</v>
      </c>
    </row>
    <row r="561" spans="2:6" x14ac:dyDescent="0.15">
      <c r="B561" s="82">
        <v>44375</v>
      </c>
      <c r="C561" s="12">
        <v>1.8981880931838724E-3</v>
      </c>
      <c r="D561" s="12">
        <v>-9.6516007532956305E-3</v>
      </c>
      <c r="E561" s="13">
        <v>2.9529633783735854E-3</v>
      </c>
      <c r="F561" s="95">
        <v>7.9000000000000001E-4</v>
      </c>
    </row>
    <row r="562" spans="2:6" x14ac:dyDescent="0.15">
      <c r="B562" s="82">
        <v>44376</v>
      </c>
      <c r="C562" s="12">
        <v>1.5501205649328664E-3</v>
      </c>
      <c r="D562" s="12">
        <v>1.6638935108153063E-3</v>
      </c>
      <c r="E562" s="13">
        <v>-4.0042486662651422E-3</v>
      </c>
      <c r="F562" s="95">
        <v>1.6100000000000001E-3</v>
      </c>
    </row>
    <row r="563" spans="2:6" x14ac:dyDescent="0.15">
      <c r="B563" s="82">
        <v>44377</v>
      </c>
      <c r="C563" s="12">
        <v>-9.2863284608770691E-3</v>
      </c>
      <c r="D563" s="12">
        <v>-9.49216896060745E-3</v>
      </c>
      <c r="E563" s="13">
        <v>-2.9561559468013199E-3</v>
      </c>
      <c r="F563" s="95">
        <v>-7.1300000000000001E-3</v>
      </c>
    </row>
    <row r="564" spans="2:6" x14ac:dyDescent="0.15">
      <c r="B564" s="82">
        <v>44378</v>
      </c>
      <c r="C564" s="12">
        <v>2.9508765839263429E-3</v>
      </c>
      <c r="D564" s="12">
        <v>6.9477719214183775E-3</v>
      </c>
      <c r="E564" s="13">
        <v>1.1859182345064223E-3</v>
      </c>
      <c r="F564" s="95">
        <v>2.8700000000000002E-3</v>
      </c>
    </row>
    <row r="565" spans="2:6" x14ac:dyDescent="0.15">
      <c r="B565" s="82">
        <v>44379</v>
      </c>
      <c r="C565" s="12">
        <v>5.1921079958461291E-4</v>
      </c>
      <c r="D565" s="12">
        <v>-1.1896264572924808E-3</v>
      </c>
      <c r="E565" s="13">
        <v>1.184563490478352E-3</v>
      </c>
      <c r="F565" s="95">
        <v>-1.0200000000000001E-3</v>
      </c>
    </row>
    <row r="566" spans="2:6" x14ac:dyDescent="0.15">
      <c r="B566" s="82">
        <v>44383</v>
      </c>
      <c r="C566" s="12">
        <v>-4.6704722366373019E-3</v>
      </c>
      <c r="D566" s="12">
        <v>-1.4054311576941259E-2</v>
      </c>
      <c r="E566" s="13">
        <v>3.5507342045493218E-4</v>
      </c>
      <c r="F566" s="95">
        <v>3.0000000000000001E-5</v>
      </c>
    </row>
    <row r="567" spans="2:6" x14ac:dyDescent="0.15">
      <c r="B567" s="82">
        <v>44384</v>
      </c>
      <c r="C567" s="12">
        <v>1.2339242266249606E-2</v>
      </c>
      <c r="D567" s="12">
        <v>1.280502536844641E-2</v>
      </c>
      <c r="E567" s="13">
        <v>4.9674415261491411E-3</v>
      </c>
      <c r="F567" s="95">
        <v>1.005E-2</v>
      </c>
    </row>
    <row r="568" spans="2:6" x14ac:dyDescent="0.15">
      <c r="B568" s="82">
        <v>44385</v>
      </c>
      <c r="C568" s="12">
        <v>-8.9270386266094848E-3</v>
      </c>
      <c r="D568" s="12">
        <v>-9.5419847328244156E-3</v>
      </c>
      <c r="E568" s="13">
        <v>-1.0121204874121936E-2</v>
      </c>
      <c r="F568" s="95">
        <v>-1.3310000000000001E-2</v>
      </c>
    </row>
    <row r="569" spans="2:6" x14ac:dyDescent="0.15">
      <c r="B569" s="82">
        <v>44386</v>
      </c>
      <c r="C569" s="12">
        <v>-2.251862116750325E-3</v>
      </c>
      <c r="D569" s="12">
        <v>1.3969171483622311E-2</v>
      </c>
      <c r="E569" s="13">
        <v>9.8679997526305296E-3</v>
      </c>
      <c r="F569" s="95">
        <v>5.4599999999999996E-3</v>
      </c>
    </row>
    <row r="570" spans="2:6" x14ac:dyDescent="0.15">
      <c r="B570" s="82">
        <v>44389</v>
      </c>
      <c r="C570" s="12">
        <v>5.2083333333332593E-3</v>
      </c>
      <c r="D570" s="12">
        <v>1.0213776722090229E-2</v>
      </c>
      <c r="E570" s="13">
        <v>5.7687395220609172E-3</v>
      </c>
      <c r="F570" s="95">
        <v>7.6600000000000001E-3</v>
      </c>
    </row>
    <row r="571" spans="2:6" x14ac:dyDescent="0.15">
      <c r="B571" s="82">
        <v>44390</v>
      </c>
      <c r="C571" s="12">
        <v>6.9084628670124104E-4</v>
      </c>
      <c r="D571" s="12">
        <v>5.8782036209734656E-3</v>
      </c>
      <c r="E571" s="13">
        <v>-3.862794889012422E-3</v>
      </c>
      <c r="F571" s="95">
        <v>-8.7000000000000001E-4</v>
      </c>
    </row>
    <row r="572" spans="2:6" x14ac:dyDescent="0.15">
      <c r="B572" s="82">
        <v>44391</v>
      </c>
      <c r="C572" s="12">
        <v>-3.6244390749050615E-3</v>
      </c>
      <c r="D572" s="12">
        <v>-6.7788686302010515E-3</v>
      </c>
      <c r="E572" s="13">
        <v>-2.5851908883408603E-3</v>
      </c>
      <c r="F572" s="95">
        <v>-2.3E-3</v>
      </c>
    </row>
    <row r="573" spans="2:6" x14ac:dyDescent="0.15">
      <c r="B573" s="82">
        <v>44392</v>
      </c>
      <c r="C573" s="12">
        <v>-5.5430452104624495E-3</v>
      </c>
      <c r="D573" s="12">
        <v>-1.1767474699929448E-2</v>
      </c>
      <c r="E573" s="13">
        <v>-1.2488249327340717E-2</v>
      </c>
      <c r="F573" s="95">
        <v>-5.5300000000000002E-3</v>
      </c>
    </row>
    <row r="574" spans="2:6" x14ac:dyDescent="0.15">
      <c r="B574" s="82">
        <v>44393</v>
      </c>
      <c r="C574" s="12">
        <v>8.0125413690994574E-3</v>
      </c>
      <c r="D574" s="12">
        <v>-5.7156465825196623E-3</v>
      </c>
      <c r="E574" s="13">
        <v>7.7547277246778901E-3</v>
      </c>
      <c r="F574" s="95">
        <v>4.15E-3</v>
      </c>
    </row>
    <row r="575" spans="2:6" x14ac:dyDescent="0.15">
      <c r="B575" s="82">
        <v>44396</v>
      </c>
      <c r="C575" s="12">
        <v>-1.7280110592706732E-3</v>
      </c>
      <c r="D575" s="12">
        <v>-4.2874251497005966E-2</v>
      </c>
      <c r="E575" s="13">
        <v>-1.6455535405387911E-2</v>
      </c>
      <c r="F575" s="95">
        <v>-1.367E-2</v>
      </c>
    </row>
    <row r="576" spans="2:6" x14ac:dyDescent="0.15">
      <c r="B576" s="82">
        <v>44397</v>
      </c>
      <c r="C576" s="12">
        <v>6.9240090012117061E-3</v>
      </c>
      <c r="D576" s="12">
        <v>8.7587587587587556E-3</v>
      </c>
      <c r="E576" s="13">
        <v>3.1294385145721471E-3</v>
      </c>
      <c r="F576" s="95">
        <v>7.0499999999999998E-3</v>
      </c>
    </row>
    <row r="577" spans="2:6" x14ac:dyDescent="0.15">
      <c r="B577" s="82">
        <v>44398</v>
      </c>
      <c r="C577" s="12">
        <v>-2.5786487880350428E-3</v>
      </c>
      <c r="D577" s="12">
        <v>2.7784668816670743E-2</v>
      </c>
      <c r="E577" s="13">
        <v>-6.9593252122005511E-3</v>
      </c>
      <c r="F577" s="95">
        <v>6.3499999999999997E-3</v>
      </c>
    </row>
    <row r="578" spans="2:6" x14ac:dyDescent="0.15">
      <c r="B578" s="82">
        <v>44399</v>
      </c>
      <c r="C578" s="12">
        <v>-1.585660117200971E-2</v>
      </c>
      <c r="D578" s="12">
        <v>2.1723388848662317E-3</v>
      </c>
      <c r="E578" s="13">
        <v>1.2808048825543761E-2</v>
      </c>
      <c r="F578" s="95">
        <v>-3.7100000000000002E-3</v>
      </c>
    </row>
    <row r="579" spans="2:6" x14ac:dyDescent="0.15">
      <c r="B579" s="82">
        <v>44400</v>
      </c>
      <c r="C579" s="12">
        <v>1.243432574430825E-2</v>
      </c>
      <c r="D579" s="12">
        <v>2.6493256262041243E-3</v>
      </c>
      <c r="E579" s="13">
        <v>8.9477705053944145E-3</v>
      </c>
      <c r="F579" s="95">
        <v>1.2840000000000001E-2</v>
      </c>
    </row>
    <row r="580" spans="2:6" x14ac:dyDescent="0.15">
      <c r="B580" s="82">
        <v>44403</v>
      </c>
      <c r="C580" s="12">
        <v>-1.1243729458571328E-2</v>
      </c>
      <c r="D580" s="12">
        <v>5.7650732644725089E-3</v>
      </c>
      <c r="E580" s="13">
        <v>-1.2534001407527029E-2</v>
      </c>
      <c r="F580" s="95">
        <v>-6.6899999999999998E-3</v>
      </c>
    </row>
    <row r="581" spans="2:6" x14ac:dyDescent="0.15">
      <c r="B581" s="82">
        <v>44404</v>
      </c>
      <c r="C581" s="12">
        <v>1.7494751574527179E-3</v>
      </c>
      <c r="D581" s="12">
        <v>-7.1650346309992674E-4</v>
      </c>
      <c r="E581" s="13">
        <v>-2.754260227812777E-3</v>
      </c>
      <c r="F581" s="95">
        <v>-2.3700000000000001E-3</v>
      </c>
    </row>
    <row r="582" spans="2:6" x14ac:dyDescent="0.15">
      <c r="B582" s="82">
        <v>44405</v>
      </c>
      <c r="C582" s="12">
        <v>-3.4928396786586546E-3</v>
      </c>
      <c r="D582" s="12">
        <v>4.3021032504779733E-3</v>
      </c>
      <c r="E582" s="13">
        <v>8.4054512162414774E-3</v>
      </c>
      <c r="F582" s="95">
        <v>4.3400000000000001E-3</v>
      </c>
    </row>
    <row r="583" spans="2:6" x14ac:dyDescent="0.15">
      <c r="B583" s="82">
        <v>44406</v>
      </c>
      <c r="C583" s="12">
        <v>-3.6803364879074429E-3</v>
      </c>
      <c r="D583" s="12">
        <v>8.5673488814850263E-3</v>
      </c>
      <c r="E583" s="13">
        <v>-5.4775158969274651E-3</v>
      </c>
      <c r="F583" s="95">
        <v>1.1199999999999999E-3</v>
      </c>
    </row>
    <row r="584" spans="2:6" x14ac:dyDescent="0.15">
      <c r="B584" s="82">
        <v>44407</v>
      </c>
      <c r="C584" s="12">
        <v>9.674582233949014E-3</v>
      </c>
      <c r="D584" s="12">
        <v>-3.2326569136385208E-2</v>
      </c>
      <c r="E584" s="13">
        <v>4.3103561534634238E-3</v>
      </c>
      <c r="F584" s="95">
        <v>2.49E-3</v>
      </c>
    </row>
    <row r="585" spans="2:6" x14ac:dyDescent="0.15">
      <c r="B585" s="82">
        <v>44410</v>
      </c>
      <c r="C585" s="12">
        <v>5.2264808362378901E-4</v>
      </c>
      <c r="D585" s="12">
        <v>7.3152889539138677E-3</v>
      </c>
      <c r="E585" s="13">
        <v>-1.3114335090255169E-3</v>
      </c>
      <c r="F585" s="95">
        <v>4.47E-3</v>
      </c>
    </row>
    <row r="586" spans="2:6" x14ac:dyDescent="0.15">
      <c r="B586" s="82">
        <v>44411</v>
      </c>
      <c r="C586" s="12">
        <v>-6.6167508270938979E-3</v>
      </c>
      <c r="D586" s="12">
        <v>-4.115226337448652E-3</v>
      </c>
      <c r="E586" s="13">
        <v>-3.4617381893138344E-3</v>
      </c>
      <c r="F586" s="95">
        <v>-6.4000000000000005E-4</v>
      </c>
    </row>
    <row r="587" spans="2:6" x14ac:dyDescent="0.15">
      <c r="B587" s="82">
        <v>44412</v>
      </c>
      <c r="C587" s="12">
        <v>-4.7326906222611154E-3</v>
      </c>
      <c r="D587" s="12">
        <v>4.1322314049587749E-3</v>
      </c>
      <c r="E587" s="13">
        <v>-1.5573481250651389E-3</v>
      </c>
      <c r="F587" s="95">
        <v>1.2800000000000001E-3</v>
      </c>
    </row>
    <row r="588" spans="2:6" x14ac:dyDescent="0.15">
      <c r="B588" s="82">
        <v>44413</v>
      </c>
      <c r="C588" s="12">
        <v>-4.5790771398379615E-3</v>
      </c>
      <c r="D588" s="12">
        <v>8.9566690873879029E-3</v>
      </c>
      <c r="E588" s="13">
        <v>-5.9988511168440617E-4</v>
      </c>
      <c r="F588" s="95">
        <v>1.73E-3</v>
      </c>
    </row>
    <row r="589" spans="2:6" x14ac:dyDescent="0.15">
      <c r="B589" s="82">
        <v>44414</v>
      </c>
      <c r="C589" s="12">
        <v>-1.4154281670206714E-3</v>
      </c>
      <c r="D589" s="12">
        <v>1.0556621880998041E-2</v>
      </c>
      <c r="E589" s="13">
        <v>2.4009807593488031E-3</v>
      </c>
      <c r="F589" s="95">
        <v>-1.9300000000000001E-3</v>
      </c>
    </row>
    <row r="590" spans="2:6" x14ac:dyDescent="0.15">
      <c r="B590" s="82">
        <v>44417</v>
      </c>
      <c r="C590" s="12">
        <v>7.4415308291990723E-3</v>
      </c>
      <c r="D590" s="12">
        <v>6.1728395061728669E-3</v>
      </c>
      <c r="E590" s="13">
        <v>1.3772445329282901E-2</v>
      </c>
      <c r="F590" s="95">
        <v>1.1039999999999999E-2</v>
      </c>
    </row>
    <row r="591" spans="2:6" x14ac:dyDescent="0.15">
      <c r="B591" s="82">
        <v>44418</v>
      </c>
      <c r="C591" s="12">
        <v>1.0552233556102575E-3</v>
      </c>
      <c r="D591" s="12">
        <v>6.3709296838130314E-3</v>
      </c>
      <c r="E591" s="13">
        <v>1.8901768016412746E-3</v>
      </c>
      <c r="F591" s="95">
        <v>4.1399999999999996E-3</v>
      </c>
    </row>
    <row r="592" spans="2:6" x14ac:dyDescent="0.15">
      <c r="B592" s="82">
        <v>44419</v>
      </c>
      <c r="C592" s="12">
        <v>5.2705551651444082E-4</v>
      </c>
      <c r="D592" s="12">
        <v>5.3927315357562566E-3</v>
      </c>
      <c r="E592" s="13">
        <v>5.7776444149852946E-3</v>
      </c>
      <c r="F592" s="95">
        <v>2.1199999999999999E-3</v>
      </c>
    </row>
    <row r="593" spans="2:6" x14ac:dyDescent="0.15">
      <c r="B593" s="82">
        <v>44420</v>
      </c>
      <c r="C593" s="12">
        <v>-2.6338893766463256E-3</v>
      </c>
      <c r="D593" s="12">
        <v>7.4626865671640896E-3</v>
      </c>
      <c r="E593" s="13">
        <v>5.1582835951415884E-3</v>
      </c>
      <c r="F593" s="95">
        <v>3.3300000000000001E-3</v>
      </c>
    </row>
    <row r="594" spans="2:6" x14ac:dyDescent="0.15">
      <c r="B594" s="82">
        <v>44421</v>
      </c>
      <c r="C594" s="12">
        <v>8.2746478873241269E-3</v>
      </c>
      <c r="D594" s="12">
        <v>6.0185185185184231E-3</v>
      </c>
      <c r="E594" s="13">
        <v>2.5658445979994671E-3</v>
      </c>
      <c r="F594" s="95">
        <v>2.8400000000000001E-3</v>
      </c>
    </row>
    <row r="595" spans="2:6" x14ac:dyDescent="0.15">
      <c r="B595" s="82">
        <v>44424</v>
      </c>
      <c r="C595" s="12">
        <v>8.7305744718002565E-4</v>
      </c>
      <c r="D595" s="12">
        <v>-1.6106764841233856E-3</v>
      </c>
      <c r="E595" s="13">
        <v>-5.8167080304705188E-4</v>
      </c>
      <c r="F595" s="95">
        <v>-3.63E-3</v>
      </c>
    </row>
    <row r="596" spans="2:6" x14ac:dyDescent="0.15">
      <c r="B596" s="82">
        <v>44425</v>
      </c>
      <c r="C596" s="12">
        <v>1.5003489183531116E-2</v>
      </c>
      <c r="D596" s="12">
        <v>-3.2265498962894545E-3</v>
      </c>
      <c r="E596" s="13">
        <v>9.6613059336583262E-3</v>
      </c>
      <c r="F596" s="95">
        <v>4.6899999999999997E-3</v>
      </c>
    </row>
    <row r="597" spans="2:6" x14ac:dyDescent="0.15">
      <c r="B597" s="82">
        <v>44426</v>
      </c>
      <c r="C597" s="12">
        <v>-1.8906840838776029E-3</v>
      </c>
      <c r="D597" s="12">
        <v>2.3121387283238093E-3</v>
      </c>
      <c r="E597" s="13">
        <v>1.1525154394509407E-4</v>
      </c>
      <c r="F597" s="95">
        <v>5.4400000000000004E-3</v>
      </c>
    </row>
    <row r="598" spans="2:6" x14ac:dyDescent="0.15">
      <c r="B598" s="82">
        <v>44427</v>
      </c>
      <c r="C598" s="12">
        <v>3.4441191665246507E-4</v>
      </c>
      <c r="D598" s="12">
        <v>-1.799307958477514E-2</v>
      </c>
      <c r="E598" s="13">
        <v>-1.544660968727507E-2</v>
      </c>
      <c r="F598" s="95">
        <v>-1.1299999999999999E-2</v>
      </c>
    </row>
    <row r="599" spans="2:6" x14ac:dyDescent="0.15">
      <c r="B599" s="82">
        <v>44428</v>
      </c>
      <c r="C599" s="12">
        <v>2.0657600275433285E-3</v>
      </c>
      <c r="D599" s="12">
        <v>2.1141649048626032E-3</v>
      </c>
      <c r="E599" s="13">
        <v>7.024009115645935E-4</v>
      </c>
      <c r="F599" s="95">
        <v>9.7000000000000005E-4</v>
      </c>
    </row>
    <row r="600" spans="2:6" x14ac:dyDescent="0.15">
      <c r="B600" s="82">
        <v>44431</v>
      </c>
      <c r="C600" s="12">
        <v>-1.7179178835251552E-3</v>
      </c>
      <c r="D600" s="12">
        <v>1.1017346460384658E-2</v>
      </c>
      <c r="E600" s="13">
        <v>5.850055389741593E-3</v>
      </c>
      <c r="F600" s="95">
        <v>4.9300000000000004E-3</v>
      </c>
    </row>
    <row r="601" spans="2:6" x14ac:dyDescent="0.15">
      <c r="B601" s="82">
        <v>44432</v>
      </c>
      <c r="C601" s="12">
        <v>-2.2371364653244186E-3</v>
      </c>
      <c r="D601" s="12">
        <v>4.6371435195917687E-3</v>
      </c>
      <c r="E601" s="13">
        <v>-1.6866417089092867E-2</v>
      </c>
      <c r="F601" s="95">
        <v>-3.2200000000000002E-3</v>
      </c>
    </row>
    <row r="602" spans="2:6" x14ac:dyDescent="0.15">
      <c r="B602" s="82">
        <v>44433</v>
      </c>
      <c r="C602" s="12">
        <v>-7.9337702656087083E-3</v>
      </c>
      <c r="D602" s="12">
        <v>-3.6925917378258788E-3</v>
      </c>
      <c r="E602" s="13">
        <v>-8.2820338541610417E-3</v>
      </c>
      <c r="F602" s="95">
        <v>-5.7999999999999996E-3</v>
      </c>
    </row>
    <row r="603" spans="2:6" x14ac:dyDescent="0.15">
      <c r="B603" s="82">
        <v>44434</v>
      </c>
      <c r="C603" s="12">
        <v>4.5201668984700127E-3</v>
      </c>
      <c r="D603" s="12">
        <v>-4.4012045401901068E-3</v>
      </c>
      <c r="E603" s="13">
        <v>5.0107167415345266E-3</v>
      </c>
      <c r="F603" s="95">
        <v>3.5999999999999999E-3</v>
      </c>
    </row>
    <row r="604" spans="2:6" x14ac:dyDescent="0.15">
      <c r="B604" s="82">
        <v>44435</v>
      </c>
      <c r="C604" s="12">
        <v>6.9228106611283202E-3</v>
      </c>
      <c r="D604" s="12">
        <v>-4.6533271288962119E-4</v>
      </c>
      <c r="E604" s="13">
        <v>4.7482530966336256E-4</v>
      </c>
      <c r="F604" s="95">
        <v>2.4099999999999998E-3</v>
      </c>
    </row>
    <row r="605" spans="2:6" x14ac:dyDescent="0.15">
      <c r="B605" s="82">
        <v>44438</v>
      </c>
      <c r="C605" s="12">
        <v>5.3282915091097394E-3</v>
      </c>
      <c r="D605" s="12">
        <v>-1.2337057728119216E-2</v>
      </c>
      <c r="E605" s="13">
        <v>-2.4916904634315618E-3</v>
      </c>
      <c r="F605" s="95">
        <v>-1.9000000000000001E-4</v>
      </c>
    </row>
    <row r="606" spans="2:6" x14ac:dyDescent="0.15">
      <c r="B606" s="82">
        <v>44439</v>
      </c>
      <c r="C606" s="12">
        <v>-1.0600102581638016E-2</v>
      </c>
      <c r="D606" s="12">
        <v>-7.0704690077774135E-3</v>
      </c>
      <c r="E606" s="13">
        <v>8.5642890194346233E-3</v>
      </c>
      <c r="F606" s="95">
        <v>-2.0500000000000002E-3</v>
      </c>
    </row>
    <row r="607" spans="2:6" x14ac:dyDescent="0.15">
      <c r="B607" s="82">
        <v>44440</v>
      </c>
      <c r="C607" s="12">
        <v>1.2096077414895934E-3</v>
      </c>
      <c r="D607" s="12">
        <v>3.0856871587940926E-3</v>
      </c>
      <c r="E607" s="13">
        <v>-1.5331131332617653E-3</v>
      </c>
      <c r="F607" s="95">
        <v>1.75E-3</v>
      </c>
    </row>
    <row r="608" spans="2:6" x14ac:dyDescent="0.15">
      <c r="B608" s="82">
        <v>44441</v>
      </c>
      <c r="C608" s="12">
        <v>-3.1066620642042908E-3</v>
      </c>
      <c r="D608" s="12">
        <v>-1.4434453383814438E-2</v>
      </c>
      <c r="E608" s="13">
        <v>-2.4806058877762105E-3</v>
      </c>
      <c r="F608" s="95">
        <v>-3.0000000000000001E-5</v>
      </c>
    </row>
    <row r="609" spans="2:6" x14ac:dyDescent="0.15">
      <c r="B609" s="82">
        <v>44442</v>
      </c>
      <c r="C609" s="12">
        <v>-2.5969529085871912E-3</v>
      </c>
      <c r="D609" s="12">
        <v>-8.1632653061223248E-3</v>
      </c>
      <c r="E609" s="13">
        <v>-1.2788566064179885E-2</v>
      </c>
      <c r="F609" s="95">
        <v>-6.4799999999999996E-3</v>
      </c>
    </row>
    <row r="610" spans="2:6" x14ac:dyDescent="0.15">
      <c r="B610" s="82">
        <v>44446</v>
      </c>
      <c r="C610" s="12">
        <v>3.6452004860267895E-3</v>
      </c>
      <c r="D610" s="12">
        <v>2.9048656499637282E-3</v>
      </c>
      <c r="E610" s="13">
        <v>-9.2359381007377506E-3</v>
      </c>
      <c r="F610" s="95">
        <v>-5.9999999999999995E-4</v>
      </c>
    </row>
    <row r="611" spans="2:6" x14ac:dyDescent="0.15">
      <c r="B611" s="82">
        <v>44447</v>
      </c>
      <c r="C611" s="12">
        <v>-7.09097198201325E-3</v>
      </c>
      <c r="D611" s="12">
        <v>-5.0687907313541336E-3</v>
      </c>
      <c r="E611" s="13">
        <v>-1.7554499676960433E-2</v>
      </c>
      <c r="F611" s="95">
        <v>-1.047E-2</v>
      </c>
    </row>
    <row r="612" spans="2:6" x14ac:dyDescent="0.15">
      <c r="B612" s="82">
        <v>44448</v>
      </c>
      <c r="C612" s="12">
        <v>0</v>
      </c>
      <c r="D612" s="12">
        <v>1.6982047549733981E-3</v>
      </c>
      <c r="E612" s="13">
        <v>-1.6882316353006188E-2</v>
      </c>
      <c r="F612" s="95">
        <v>-8.0800000000000004E-3</v>
      </c>
    </row>
    <row r="613" spans="2:6" x14ac:dyDescent="0.15">
      <c r="B613" s="82">
        <v>44449</v>
      </c>
      <c r="C613" s="12">
        <v>1.2192997735587241E-3</v>
      </c>
      <c r="D613" s="12">
        <v>-1.5015742310486746E-2</v>
      </c>
      <c r="E613" s="13">
        <v>-1.3913207122225879E-2</v>
      </c>
      <c r="F613" s="95">
        <v>-4.5999999999999999E-3</v>
      </c>
    </row>
    <row r="614" spans="2:6" x14ac:dyDescent="0.15">
      <c r="B614" s="82">
        <v>44452</v>
      </c>
      <c r="C614" s="12">
        <v>8.6986778009756627E-4</v>
      </c>
      <c r="D614" s="12">
        <v>1.991640029505759E-2</v>
      </c>
      <c r="E614" s="13">
        <v>-8.8985392179474765E-4</v>
      </c>
      <c r="F614" s="95">
        <v>1.17E-3</v>
      </c>
    </row>
    <row r="615" spans="2:6" x14ac:dyDescent="0.15">
      <c r="B615" s="82">
        <v>44453</v>
      </c>
      <c r="C615" s="12">
        <v>-4.3455588388666699E-3</v>
      </c>
      <c r="D615" s="12">
        <v>-6.0270009643201838E-3</v>
      </c>
      <c r="E615" s="13">
        <v>2.5445507806076684E-3</v>
      </c>
      <c r="F615" s="95">
        <v>1.8600000000000001E-3</v>
      </c>
    </row>
    <row r="616" spans="2:6" x14ac:dyDescent="0.15">
      <c r="B616" s="82">
        <v>44454</v>
      </c>
      <c r="C616" s="12">
        <v>-8.5544692737430372E-3</v>
      </c>
      <c r="D616" s="12">
        <v>-8.0038806694154863E-3</v>
      </c>
      <c r="E616" s="13">
        <v>-6.9796204135150752E-3</v>
      </c>
      <c r="F616" s="95">
        <v>-9.2899999999999996E-3</v>
      </c>
    </row>
    <row r="617" spans="2:6" x14ac:dyDescent="0.15">
      <c r="B617" s="82">
        <v>44455</v>
      </c>
      <c r="C617" s="12">
        <v>5.8108821975699776E-3</v>
      </c>
      <c r="D617" s="12">
        <v>3.1784841075794823E-3</v>
      </c>
      <c r="E617" s="13">
        <v>-4.6007044049105605E-3</v>
      </c>
      <c r="F617" s="95">
        <v>3.64E-3</v>
      </c>
    </row>
    <row r="618" spans="2:6" x14ac:dyDescent="0.15">
      <c r="B618" s="82">
        <v>44456</v>
      </c>
      <c r="C618" s="12">
        <v>1.225490196078427E-3</v>
      </c>
      <c r="D618" s="12">
        <v>-1.754813551060197E-2</v>
      </c>
      <c r="E618" s="13">
        <v>-5.7774270313851739E-3</v>
      </c>
      <c r="F618" s="95">
        <v>-7.7200000000000003E-3</v>
      </c>
    </row>
    <row r="619" spans="2:6" x14ac:dyDescent="0.15">
      <c r="B619" s="82">
        <v>44459</v>
      </c>
      <c r="C619" s="12">
        <v>-5.2456723203356814E-3</v>
      </c>
      <c r="D619" s="12">
        <v>-3.1257752418754725E-2</v>
      </c>
      <c r="E619" s="13">
        <v>-2.9700664918093089E-3</v>
      </c>
      <c r="F619" s="95">
        <v>-1.417E-2</v>
      </c>
    </row>
    <row r="620" spans="2:6" x14ac:dyDescent="0.15">
      <c r="B620" s="82">
        <v>44460</v>
      </c>
      <c r="C620" s="12">
        <v>7.5584461240991718E-3</v>
      </c>
      <c r="D620" s="12">
        <v>4.8655569782332098E-3</v>
      </c>
      <c r="E620" s="13">
        <v>-1.8132247091162679E-3</v>
      </c>
      <c r="F620" s="95">
        <v>1.9300000000000001E-3</v>
      </c>
    </row>
    <row r="621" spans="2:6" x14ac:dyDescent="0.15">
      <c r="B621" s="82">
        <v>44461</v>
      </c>
      <c r="C621" s="12">
        <v>1.2212142358687395E-3</v>
      </c>
      <c r="D621" s="12">
        <v>1.7838939857288461E-2</v>
      </c>
      <c r="E621" s="13">
        <v>-5.7091303948674232E-3</v>
      </c>
      <c r="F621" s="95">
        <v>4.1099999999999999E-3</v>
      </c>
    </row>
    <row r="622" spans="2:6" x14ac:dyDescent="0.15">
      <c r="B622" s="82">
        <v>44462</v>
      </c>
      <c r="C622" s="12">
        <v>2.090956612650352E-3</v>
      </c>
      <c r="D622" s="12">
        <v>6.7601402103154573E-3</v>
      </c>
      <c r="E622" s="13">
        <v>8.8738435365509627E-3</v>
      </c>
      <c r="F622" s="95">
        <v>8.5400000000000007E-3</v>
      </c>
    </row>
    <row r="623" spans="2:6" x14ac:dyDescent="0.15">
      <c r="B623" s="82">
        <v>44463</v>
      </c>
      <c r="C623" s="12">
        <v>-1.3736741436271904E-2</v>
      </c>
      <c r="D623" s="12">
        <v>-1.4921661278289866E-3</v>
      </c>
      <c r="E623" s="13">
        <v>-4.5272118834952524E-3</v>
      </c>
      <c r="F623" s="95">
        <v>-1.017E-2</v>
      </c>
    </row>
    <row r="624" spans="2:6" x14ac:dyDescent="0.15">
      <c r="B624" s="82">
        <v>44466</v>
      </c>
      <c r="C624" s="12">
        <v>-1.7101551480959043E-2</v>
      </c>
      <c r="D624" s="12">
        <v>1.2453300124533051E-2</v>
      </c>
      <c r="E624" s="13">
        <v>-3.8980248298409181E-3</v>
      </c>
      <c r="F624" s="95">
        <v>-1.0659999999999999E-2</v>
      </c>
    </row>
    <row r="625" spans="2:6" x14ac:dyDescent="0.15">
      <c r="B625" s="82">
        <v>44467</v>
      </c>
      <c r="C625" s="12">
        <v>-1.3811659192825121E-2</v>
      </c>
      <c r="D625" s="12">
        <v>-1.5744157441574425E-2</v>
      </c>
      <c r="E625" s="13">
        <v>-7.0441222091410793E-3</v>
      </c>
      <c r="F625" s="95">
        <v>-1.7590000000000001E-2</v>
      </c>
    </row>
    <row r="626" spans="2:6" x14ac:dyDescent="0.15">
      <c r="B626" s="82">
        <v>44468</v>
      </c>
      <c r="C626" s="12">
        <v>2.2735540196435089E-2</v>
      </c>
      <c r="D626" s="12">
        <v>9.9975006248438358E-3</v>
      </c>
      <c r="E626" s="13">
        <v>1.4582180865919891E-2</v>
      </c>
      <c r="F626" s="95">
        <v>1.243E-2</v>
      </c>
    </row>
    <row r="627" spans="2:6" x14ac:dyDescent="0.15">
      <c r="B627" s="82">
        <v>44469</v>
      </c>
      <c r="C627" s="12">
        <v>2.1340921216432829E-3</v>
      </c>
      <c r="D627" s="12">
        <v>-8.4137589705517435E-3</v>
      </c>
      <c r="E627" s="13">
        <v>-5.1793099467574155E-3</v>
      </c>
      <c r="F627" s="95">
        <v>1.2099999999999999E-3</v>
      </c>
    </row>
    <row r="628" spans="2:6" x14ac:dyDescent="0.15">
      <c r="B628" s="82">
        <v>44470</v>
      </c>
      <c r="C628" s="12">
        <v>-8.6956521739131043E-3</v>
      </c>
      <c r="D628" s="12">
        <v>-4.9912652857500017E-3</v>
      </c>
      <c r="E628" s="13">
        <v>-1.0022128882544945E-2</v>
      </c>
      <c r="F628" s="95">
        <v>-5.7600000000000004E-3</v>
      </c>
    </row>
    <row r="629" spans="2:6" x14ac:dyDescent="0.15">
      <c r="B629" s="82">
        <v>44473</v>
      </c>
      <c r="C629" s="12">
        <v>2.5062656641603454E-3</v>
      </c>
      <c r="D629" s="12">
        <v>7.5244544770503019E-4</v>
      </c>
      <c r="E629" s="13">
        <v>3.2868232711036338E-3</v>
      </c>
      <c r="F629" s="95">
        <v>5.9999999999999995E-4</v>
      </c>
    </row>
    <row r="630" spans="2:6" x14ac:dyDescent="0.15">
      <c r="B630" s="82">
        <v>44474</v>
      </c>
      <c r="C630" s="12">
        <v>1.4285714285713347E-3</v>
      </c>
      <c r="D630" s="12">
        <v>2.0050125313282319E-3</v>
      </c>
      <c r="E630" s="13">
        <v>-4.0623563276079855E-3</v>
      </c>
      <c r="F630" s="95">
        <v>4.0000000000000002E-4</v>
      </c>
    </row>
    <row r="631" spans="2:6" x14ac:dyDescent="0.15">
      <c r="B631" s="82">
        <v>44475</v>
      </c>
      <c r="C631" s="12">
        <v>0</v>
      </c>
      <c r="D631" s="12">
        <v>-5.0025012506251798E-3</v>
      </c>
      <c r="E631" s="13">
        <v>-5.5262792926329407E-3</v>
      </c>
      <c r="F631" s="95">
        <v>-1.5200000000000001E-3</v>
      </c>
    </row>
    <row r="632" spans="2:6" x14ac:dyDescent="0.15">
      <c r="B632" s="82">
        <v>44476</v>
      </c>
      <c r="C632" s="12">
        <v>5.8844507845934313E-3</v>
      </c>
      <c r="D632" s="12">
        <v>1.4580191050779234E-2</v>
      </c>
      <c r="E632" s="13">
        <v>1.5612671726825234E-2</v>
      </c>
      <c r="F632" s="95">
        <v>1.6789999999999999E-2</v>
      </c>
    </row>
    <row r="633" spans="2:6" x14ac:dyDescent="0.15">
      <c r="B633" s="82">
        <v>44477</v>
      </c>
      <c r="C633" s="12">
        <v>-3.1909235951071979E-3</v>
      </c>
      <c r="D633" s="12">
        <v>-2.4777006937559687E-4</v>
      </c>
      <c r="E633" s="13">
        <v>-2.0844638783646952E-3</v>
      </c>
      <c r="F633" s="95">
        <v>1.1E-4</v>
      </c>
    </row>
    <row r="634" spans="2:6" x14ac:dyDescent="0.15">
      <c r="B634" s="82">
        <v>44480</v>
      </c>
      <c r="C634" s="12">
        <v>-3.0232971723278546E-3</v>
      </c>
      <c r="D634" s="12">
        <v>-4.2131350681536839E-3</v>
      </c>
      <c r="E634" s="13">
        <v>1.3053562581273326E-3</v>
      </c>
      <c r="F634" s="95">
        <v>5.5999999999999995E-4</v>
      </c>
    </row>
    <row r="635" spans="2:6" x14ac:dyDescent="0.15">
      <c r="B635" s="82">
        <v>44481</v>
      </c>
      <c r="C635" s="12">
        <v>4.2811273635390279E-3</v>
      </c>
      <c r="D635" s="12">
        <v>-1.2444001991039899E-3</v>
      </c>
      <c r="E635" s="13">
        <v>-1.8252814061475719E-3</v>
      </c>
      <c r="F635" s="95">
        <v>-1.2600000000000001E-3</v>
      </c>
    </row>
    <row r="636" spans="2:6" x14ac:dyDescent="0.15">
      <c r="B636" s="82">
        <v>44482</v>
      </c>
      <c r="C636" s="12">
        <v>6.3943161634103518E-3</v>
      </c>
      <c r="D636" s="12">
        <v>-6.9773236979815412E-3</v>
      </c>
      <c r="E636" s="13">
        <v>-7.8359548502371368E-4</v>
      </c>
      <c r="F636" s="95">
        <v>4.9199999999999999E-3</v>
      </c>
    </row>
    <row r="637" spans="2:6" x14ac:dyDescent="0.15">
      <c r="B637" s="82">
        <v>44483</v>
      </c>
      <c r="C637" s="12">
        <v>9.7070243558066149E-3</v>
      </c>
      <c r="D637" s="12">
        <v>8.5319949811792917E-3</v>
      </c>
      <c r="E637" s="13">
        <v>-5.2285263210294364E-4</v>
      </c>
      <c r="F637" s="95">
        <v>6.6E-3</v>
      </c>
    </row>
    <row r="638" spans="2:6" x14ac:dyDescent="0.15">
      <c r="B638" s="82">
        <v>44484</v>
      </c>
      <c r="C638" s="12">
        <v>3.4958923265162589E-3</v>
      </c>
      <c r="D638" s="12">
        <v>1.0947997014182809E-2</v>
      </c>
      <c r="E638" s="13">
        <v>6.146904751850979E-3</v>
      </c>
      <c r="F638" s="95">
        <v>5.79E-3</v>
      </c>
    </row>
    <row r="639" spans="2:6" x14ac:dyDescent="0.15">
      <c r="B639" s="82">
        <v>44487</v>
      </c>
      <c r="C639" s="12">
        <v>1.5676711374326135E-3</v>
      </c>
      <c r="D639" s="12">
        <v>-2.7073590942653381E-3</v>
      </c>
      <c r="E639" s="13">
        <v>-7.9291753867436476E-3</v>
      </c>
      <c r="F639" s="95">
        <v>5.5999999999999995E-4</v>
      </c>
    </row>
    <row r="640" spans="2:6" x14ac:dyDescent="0.15">
      <c r="B640" s="82">
        <v>44488</v>
      </c>
      <c r="C640" s="12">
        <v>-1.7739130434782702E-2</v>
      </c>
      <c r="D640" s="12">
        <v>1.2833168805528095E-2</v>
      </c>
      <c r="E640" s="13">
        <v>4.8479660537312785E-3</v>
      </c>
      <c r="F640" s="95">
        <v>-2.1199999999999999E-3</v>
      </c>
    </row>
    <row r="641" spans="2:6" x14ac:dyDescent="0.15">
      <c r="B641" s="82">
        <v>44489</v>
      </c>
      <c r="C641" s="12">
        <v>2.655807365439089E-2</v>
      </c>
      <c r="D641" s="12">
        <v>4.1423001949318916E-3</v>
      </c>
      <c r="E641" s="13">
        <v>1.3430615480221286E-2</v>
      </c>
      <c r="F641" s="95">
        <v>5.8999999999999999E-3</v>
      </c>
    </row>
    <row r="642" spans="2:6" x14ac:dyDescent="0.15">
      <c r="B642" s="82">
        <v>44490</v>
      </c>
      <c r="C642" s="12">
        <v>7.9337702656088194E-3</v>
      </c>
      <c r="D642" s="12">
        <v>-8.4930842028634324E-3</v>
      </c>
      <c r="E642" s="13">
        <v>-2.1872220002637777E-3</v>
      </c>
      <c r="F642" s="95">
        <v>2.16E-3</v>
      </c>
    </row>
    <row r="643" spans="2:6" x14ac:dyDescent="0.15">
      <c r="B643" s="82">
        <v>44491</v>
      </c>
      <c r="C643" s="12">
        <v>1.5400410677619547E-3</v>
      </c>
      <c r="D643" s="12">
        <v>-1.7131669114047732E-3</v>
      </c>
      <c r="E643" s="13">
        <v>-1.2903177705470004E-4</v>
      </c>
      <c r="F643" s="95">
        <v>1.42E-3</v>
      </c>
    </row>
    <row r="644" spans="2:6" x14ac:dyDescent="0.15">
      <c r="B644" s="82">
        <v>44494</v>
      </c>
      <c r="C644" s="12">
        <v>-2.2210832051939855E-3</v>
      </c>
      <c r="D644" s="12">
        <v>2.206423142927294E-3</v>
      </c>
      <c r="E644" s="13">
        <v>-6.7061912629967635E-3</v>
      </c>
      <c r="F644" s="95">
        <v>5.8E-4</v>
      </c>
    </row>
    <row r="645" spans="2:6" x14ac:dyDescent="0.15">
      <c r="B645" s="82">
        <v>44495</v>
      </c>
      <c r="C645" s="12">
        <v>5.6506849315067775E-3</v>
      </c>
      <c r="D645" s="12">
        <v>2.715264187866917E-2</v>
      </c>
      <c r="E645" s="13">
        <v>1.1036119154606894E-2</v>
      </c>
      <c r="F645" s="95">
        <v>6.9100000000000003E-3</v>
      </c>
    </row>
    <row r="646" spans="2:6" x14ac:dyDescent="0.15">
      <c r="B646" s="82">
        <v>44496</v>
      </c>
      <c r="C646" s="12">
        <v>4.5973097224587534E-3</v>
      </c>
      <c r="D646" s="12">
        <v>1.2383900928792491E-2</v>
      </c>
      <c r="E646" s="13">
        <v>-2.3757541284878392E-2</v>
      </c>
      <c r="F646" s="95">
        <v>-4.8599999999999997E-3</v>
      </c>
    </row>
    <row r="647" spans="2:6" x14ac:dyDescent="0.15">
      <c r="B647" s="82">
        <v>44497</v>
      </c>
      <c r="C647" s="12">
        <v>1.6271186440677932E-2</v>
      </c>
      <c r="D647" s="12">
        <v>7.9981180898613946E-3</v>
      </c>
      <c r="E647" s="13">
        <v>6.5771330506174674E-3</v>
      </c>
      <c r="F647" s="95">
        <v>5.4299999999999999E-3</v>
      </c>
    </row>
    <row r="648" spans="2:6" x14ac:dyDescent="0.15">
      <c r="B648" s="82">
        <v>44498</v>
      </c>
      <c r="C648" s="12">
        <v>7.5050033355570367E-3</v>
      </c>
      <c r="D648" s="12">
        <v>3.4305717619603326E-2</v>
      </c>
      <c r="E648" s="13">
        <v>-1.1500166011628621E-2</v>
      </c>
      <c r="F648" s="95">
        <v>-3.7000000000000002E-3</v>
      </c>
    </row>
    <row r="649" spans="2:6" x14ac:dyDescent="0.15">
      <c r="B649" s="82">
        <v>44501</v>
      </c>
      <c r="C649" s="12">
        <v>-3.4762456546928444E-3</v>
      </c>
      <c r="D649" s="12">
        <v>3.6101083032489267E-3</v>
      </c>
      <c r="E649" s="13">
        <v>1.2427224118400249E-2</v>
      </c>
      <c r="F649" s="95">
        <v>8.9300000000000004E-3</v>
      </c>
    </row>
    <row r="650" spans="2:6" x14ac:dyDescent="0.15">
      <c r="B650" s="82">
        <v>44502</v>
      </c>
      <c r="C650" s="12">
        <v>1.6611295681061566E-3</v>
      </c>
      <c r="D650" s="12">
        <v>1.4613309352518034E-2</v>
      </c>
      <c r="E650" s="13">
        <v>3.395060835406527E-3</v>
      </c>
      <c r="F650" s="95">
        <v>8.5699999999999995E-3</v>
      </c>
    </row>
    <row r="651" spans="2:6" x14ac:dyDescent="0.15">
      <c r="B651" s="82">
        <v>44503</v>
      </c>
      <c r="C651" s="12">
        <v>1.5091210613598749E-2</v>
      </c>
      <c r="D651" s="12">
        <v>1.3738089962330946E-2</v>
      </c>
      <c r="E651" s="13">
        <v>-4.8151591557845652E-3</v>
      </c>
      <c r="F651" s="95">
        <v>5.0499999999999998E-3</v>
      </c>
    </row>
    <row r="652" spans="2:6" x14ac:dyDescent="0.15">
      <c r="B652" s="82">
        <v>44504</v>
      </c>
      <c r="C652" s="12">
        <v>7.5151119098186836E-3</v>
      </c>
      <c r="D652" s="12">
        <v>-7.2131147540983598E-3</v>
      </c>
      <c r="E652" s="13">
        <v>-1.8307712791459929E-3</v>
      </c>
      <c r="F652" s="95">
        <v>1.6000000000000001E-3</v>
      </c>
    </row>
    <row r="653" spans="2:6" x14ac:dyDescent="0.15">
      <c r="B653" s="82">
        <v>44505</v>
      </c>
      <c r="C653" s="12">
        <v>-1.2972271769092769E-3</v>
      </c>
      <c r="D653" s="12">
        <v>-2.201673271687854E-4</v>
      </c>
      <c r="E653" s="13">
        <v>-3.1442411468607379E-3</v>
      </c>
      <c r="F653" s="95">
        <v>-6.5500000000000003E-3</v>
      </c>
    </row>
    <row r="654" spans="2:6" x14ac:dyDescent="0.15">
      <c r="B654" s="82">
        <v>44508</v>
      </c>
      <c r="C654" s="12">
        <v>-7.955836986523801E-3</v>
      </c>
      <c r="D654" s="12">
        <v>2.2021581149527236E-3</v>
      </c>
      <c r="E654" s="13">
        <v>-3.942178242754002E-4</v>
      </c>
      <c r="F654" s="95">
        <v>2.5600000000000002E-3</v>
      </c>
    </row>
    <row r="655" spans="2:6" x14ac:dyDescent="0.15">
      <c r="B655" s="82">
        <v>44509</v>
      </c>
      <c r="C655" s="12">
        <v>6.2193126022913603E-3</v>
      </c>
      <c r="D655" s="12">
        <v>-7.9103493737640029E-3</v>
      </c>
      <c r="E655" s="13">
        <v>-2.3665171941485985E-3</v>
      </c>
      <c r="F655" s="95">
        <v>1.15E-3</v>
      </c>
    </row>
    <row r="656" spans="2:6" x14ac:dyDescent="0.15">
      <c r="B656" s="82">
        <v>44510</v>
      </c>
      <c r="C656" s="12">
        <v>4.0663630448927179E-3</v>
      </c>
      <c r="D656" s="12">
        <v>-1.1074197120708451E-3</v>
      </c>
      <c r="E656" s="13">
        <v>9.4886625770351785E-3</v>
      </c>
      <c r="F656" s="95">
        <v>2.7399999999999998E-3</v>
      </c>
    </row>
    <row r="657" spans="2:6" x14ac:dyDescent="0.15">
      <c r="B657" s="82">
        <v>44511</v>
      </c>
      <c r="C657" s="12">
        <v>-9.7197472865695467E-4</v>
      </c>
      <c r="D657" s="12">
        <v>-1.0199556541020005E-2</v>
      </c>
      <c r="E657" s="13">
        <v>-5.4829921459619291E-3</v>
      </c>
      <c r="F657" s="95">
        <v>1.5900000000000001E-3</v>
      </c>
    </row>
    <row r="658" spans="2:6" x14ac:dyDescent="0.15">
      <c r="B658" s="82">
        <v>44512</v>
      </c>
      <c r="C658" s="12">
        <v>2.5944543538185538E-3</v>
      </c>
      <c r="D658" s="12">
        <v>-1.1200716845877201E-3</v>
      </c>
      <c r="E658" s="13">
        <v>5.2504889007098932E-4</v>
      </c>
      <c r="F658" s="95">
        <v>7.6499999999999997E-3</v>
      </c>
    </row>
    <row r="659" spans="2:6" x14ac:dyDescent="0.15">
      <c r="B659" s="82">
        <v>44515</v>
      </c>
      <c r="C659" s="12">
        <v>-4.5285460132621358E-3</v>
      </c>
      <c r="D659" s="12">
        <v>-4.2610450773716835E-3</v>
      </c>
      <c r="E659" s="13">
        <v>-2.6245589225248889E-4</v>
      </c>
      <c r="F659" s="95">
        <v>9.0000000000000006E-5</v>
      </c>
    </row>
    <row r="660" spans="2:6" x14ac:dyDescent="0.15">
      <c r="B660" s="82">
        <v>44516</v>
      </c>
      <c r="C660" s="12">
        <v>3.8992688870838066E-3</v>
      </c>
      <c r="D660" s="12">
        <v>2.2522522522527844E-4</v>
      </c>
      <c r="E660" s="13">
        <v>3.9370411268073724E-3</v>
      </c>
      <c r="F660" s="95">
        <v>3.2100000000000002E-3</v>
      </c>
    </row>
    <row r="661" spans="2:6" x14ac:dyDescent="0.15">
      <c r="B661" s="82">
        <v>44517</v>
      </c>
      <c r="C661" s="12">
        <v>-9.7103091115069429E-4</v>
      </c>
      <c r="D661" s="12">
        <v>-6.7552353073618843E-4</v>
      </c>
      <c r="E661" s="13">
        <v>-3.6601063441704662E-3</v>
      </c>
      <c r="F661" s="95">
        <v>3.4099999999999998E-3</v>
      </c>
    </row>
    <row r="662" spans="2:6" x14ac:dyDescent="0.15">
      <c r="B662" s="82">
        <v>44518</v>
      </c>
      <c r="C662" s="12">
        <v>-2.5919326097521012E-3</v>
      </c>
      <c r="D662" s="12">
        <v>-4.5065344749888325E-3</v>
      </c>
      <c r="E662" s="13">
        <v>-6.1664676330008827E-3</v>
      </c>
      <c r="F662" s="95">
        <v>-3.7299999999999998E-3</v>
      </c>
    </row>
    <row r="663" spans="2:6" x14ac:dyDescent="0.15">
      <c r="B663" s="82">
        <v>44519</v>
      </c>
      <c r="C663" s="12">
        <v>-3.085918466785742E-3</v>
      </c>
      <c r="D663" s="12">
        <v>-9.7329108193753289E-3</v>
      </c>
      <c r="E663" s="13">
        <v>3.8285267936981615E-3</v>
      </c>
      <c r="F663" s="95">
        <v>-6.4999999999999997E-4</v>
      </c>
    </row>
    <row r="664" spans="2:6" x14ac:dyDescent="0.15">
      <c r="B664" s="82">
        <v>44522</v>
      </c>
      <c r="C664" s="12">
        <v>-1.140436624307628E-3</v>
      </c>
      <c r="D664" s="12">
        <v>6.1714285714287165E-3</v>
      </c>
      <c r="E664" s="13">
        <v>1.9725236994920792E-3</v>
      </c>
      <c r="F664" s="95">
        <v>-2.7299999999999998E-3</v>
      </c>
    </row>
    <row r="665" spans="2:6" x14ac:dyDescent="0.15">
      <c r="B665" s="82">
        <v>44523</v>
      </c>
      <c r="C665" s="12">
        <v>-4.7300603490457727E-3</v>
      </c>
      <c r="D665" s="12">
        <v>4.770558836892258E-3</v>
      </c>
      <c r="E665" s="13">
        <v>1.0631295761786674E-2</v>
      </c>
      <c r="F665" s="95">
        <v>-1.1520000000000001E-2</v>
      </c>
    </row>
    <row r="666" spans="2:6" x14ac:dyDescent="0.15">
      <c r="B666" s="82">
        <v>44524</v>
      </c>
      <c r="C666" s="12">
        <v>-4.2608980662078855E-3</v>
      </c>
      <c r="D666" s="12">
        <v>6.7827266561157895E-3</v>
      </c>
      <c r="E666" s="13">
        <v>-5.8440684691885014E-3</v>
      </c>
      <c r="F666" s="95">
        <v>2.3400000000000001E-3</v>
      </c>
    </row>
    <row r="667" spans="2:6" x14ac:dyDescent="0.15">
      <c r="B667" s="82">
        <v>44526</v>
      </c>
      <c r="C667" s="12">
        <v>-8.3936800526661637E-3</v>
      </c>
      <c r="D667" s="12">
        <v>-3.1439479002919324E-2</v>
      </c>
      <c r="E667" s="13">
        <v>-2.3906006989602546E-2</v>
      </c>
      <c r="F667" s="95">
        <v>-1.585E-2</v>
      </c>
    </row>
    <row r="668" spans="2:6" x14ac:dyDescent="0.15">
      <c r="B668" s="82">
        <v>44529</v>
      </c>
      <c r="C668" s="12">
        <v>-3.3195020746888959E-3</v>
      </c>
      <c r="D668" s="12">
        <v>4.6371435195917687E-3</v>
      </c>
      <c r="E668" s="13">
        <v>-6.4239949337902003E-3</v>
      </c>
      <c r="F668" s="95">
        <v>1.7600000000000001E-3</v>
      </c>
    </row>
    <row r="669" spans="2:6" x14ac:dyDescent="0.15">
      <c r="B669" s="82">
        <v>44530</v>
      </c>
      <c r="C669" s="12">
        <v>-1.7485428809325465E-2</v>
      </c>
      <c r="D669" s="12">
        <v>-2.5386568197554027E-3</v>
      </c>
      <c r="E669" s="13">
        <v>-1.0775882437166984E-2</v>
      </c>
      <c r="F669" s="95">
        <v>-5.0000000000000001E-3</v>
      </c>
    </row>
    <row r="670" spans="2:6" x14ac:dyDescent="0.15">
      <c r="B670" s="82">
        <v>44531</v>
      </c>
      <c r="C670" s="12">
        <v>1.3559322033898091E-3</v>
      </c>
      <c r="D670" s="12">
        <v>1.2494215640906914E-2</v>
      </c>
      <c r="E670" s="13">
        <v>1.0893267001734319E-2</v>
      </c>
      <c r="F670" s="95">
        <v>8.7799999999999996E-3</v>
      </c>
    </row>
    <row r="671" spans="2:6" x14ac:dyDescent="0.15">
      <c r="B671" s="82">
        <v>44532</v>
      </c>
      <c r="C671" s="12">
        <v>-3.0467163168584888E-3</v>
      </c>
      <c r="D671" s="12">
        <v>6.855575868374153E-4</v>
      </c>
      <c r="E671" s="13">
        <v>-5.926674940301524E-3</v>
      </c>
      <c r="F671" s="95">
        <v>-7.2500000000000004E-3</v>
      </c>
    </row>
    <row r="672" spans="2:6" x14ac:dyDescent="0.15">
      <c r="B672" s="82">
        <v>44533</v>
      </c>
      <c r="C672" s="12">
        <v>8.6587436332767886E-3</v>
      </c>
      <c r="D672" s="12">
        <v>6.3941539164193983E-3</v>
      </c>
      <c r="E672" s="13">
        <v>-3.1165002669876207E-3</v>
      </c>
      <c r="F672" s="95">
        <v>-1.3999999999999999E-4</v>
      </c>
    </row>
    <row r="673" spans="2:6" x14ac:dyDescent="0.15">
      <c r="B673" s="82">
        <v>44536</v>
      </c>
      <c r="C673" s="12">
        <v>2.4743309207204245E-2</v>
      </c>
      <c r="D673" s="12">
        <v>1.4295439074200278E-2</v>
      </c>
      <c r="E673" s="13">
        <v>1.44079097007761E-2</v>
      </c>
      <c r="F673" s="95">
        <v>1.6389999999999998E-2</v>
      </c>
    </row>
    <row r="674" spans="2:6" x14ac:dyDescent="0.15">
      <c r="B674" s="82">
        <v>44537</v>
      </c>
      <c r="C674" s="12">
        <v>9.8554533508532494E-4</v>
      </c>
      <c r="D674" s="12">
        <v>2.2371364653239745E-4</v>
      </c>
      <c r="E674" s="13">
        <v>2.947957911439758E-3</v>
      </c>
      <c r="F674" s="95">
        <v>1.1169999999999999E-2</v>
      </c>
    </row>
    <row r="675" spans="2:6" x14ac:dyDescent="0.15">
      <c r="B675" s="82">
        <v>44538</v>
      </c>
      <c r="C675" s="12">
        <v>1.5753199868723256E-2</v>
      </c>
      <c r="D675" s="12">
        <v>-2.0129724893760415E-3</v>
      </c>
      <c r="E675" s="13">
        <v>-4.0081908899680663E-4</v>
      </c>
      <c r="F675" s="95">
        <v>6.7000000000000002E-3</v>
      </c>
    </row>
    <row r="676" spans="2:6" x14ac:dyDescent="0.15">
      <c r="B676" s="82">
        <v>44539</v>
      </c>
      <c r="C676" s="12">
        <v>4.8465266558965769E-3</v>
      </c>
      <c r="D676" s="12">
        <v>-4.034065441506085E-3</v>
      </c>
      <c r="E676" s="13">
        <v>-2.4057378398658624E-3</v>
      </c>
      <c r="F676" s="95">
        <v>8.0999999999999996E-4</v>
      </c>
    </row>
    <row r="677" spans="2:6" x14ac:dyDescent="0.15">
      <c r="B677" s="82">
        <v>44540</v>
      </c>
      <c r="C677" s="12">
        <v>4.3408360128616152E-3</v>
      </c>
      <c r="D677" s="12">
        <v>-6.5256525652565012E-3</v>
      </c>
      <c r="E677" s="13">
        <v>2.679409659120946E-4</v>
      </c>
      <c r="F677" s="95">
        <v>1.0000000000000001E-5</v>
      </c>
    </row>
    <row r="678" spans="2:6" x14ac:dyDescent="0.15">
      <c r="B678" s="82">
        <v>44543</v>
      </c>
      <c r="C678" s="12">
        <v>-2.8813830638706461E-3</v>
      </c>
      <c r="D678" s="12">
        <v>-1.1325028312570762E-2</v>
      </c>
      <c r="E678" s="13">
        <v>-1.6072858159341674E-3</v>
      </c>
      <c r="F678" s="95">
        <v>-4.4799999999999996E-3</v>
      </c>
    </row>
    <row r="679" spans="2:6" x14ac:dyDescent="0.15">
      <c r="B679" s="82">
        <v>44544</v>
      </c>
      <c r="C679" s="12">
        <v>-4.4951035479210422E-3</v>
      </c>
      <c r="D679" s="12">
        <v>3.8946162657502725E-3</v>
      </c>
      <c r="E679" s="13">
        <v>2.280659799657192E-3</v>
      </c>
      <c r="F679" s="95">
        <v>-1.1129999999999999E-2</v>
      </c>
    </row>
    <row r="680" spans="2:6" x14ac:dyDescent="0.15">
      <c r="B680" s="82">
        <v>44545</v>
      </c>
      <c r="C680" s="12">
        <v>1.1449766166747422E-2</v>
      </c>
      <c r="D680" s="12">
        <v>5.2487448653582014E-3</v>
      </c>
      <c r="E680" s="13">
        <v>3.8816803498511465E-3</v>
      </c>
      <c r="F680" s="95">
        <v>9.6200000000000001E-3</v>
      </c>
    </row>
    <row r="681" spans="2:6" x14ac:dyDescent="0.15">
      <c r="B681" s="82">
        <v>44546</v>
      </c>
      <c r="C681" s="12">
        <v>1.3392857142857206E-2</v>
      </c>
      <c r="D681" s="12">
        <v>1.3393870601589253E-2</v>
      </c>
      <c r="E681" s="13">
        <v>5.7333310824878581E-2</v>
      </c>
      <c r="F681" s="95">
        <v>2.0740000000000001E-2</v>
      </c>
    </row>
    <row r="682" spans="2:6" x14ac:dyDescent="0.15">
      <c r="B682" s="82">
        <v>44547</v>
      </c>
      <c r="C682" s="12">
        <v>1.7306482064192164E-3</v>
      </c>
      <c r="D682" s="12">
        <v>4.2562724014336695E-3</v>
      </c>
      <c r="E682" s="13">
        <v>6.3052235936862377E-3</v>
      </c>
      <c r="F682" s="95">
        <v>-5.8999999999999999E-3</v>
      </c>
    </row>
    <row r="683" spans="2:6" x14ac:dyDescent="0.15">
      <c r="B683" s="82">
        <v>44550</v>
      </c>
      <c r="C683" s="12">
        <v>-6.2823935919587015E-4</v>
      </c>
      <c r="D683" s="12">
        <v>-2.9221503457506071E-2</v>
      </c>
      <c r="E683" s="13">
        <v>-1.4912300325394034E-2</v>
      </c>
      <c r="F683" s="95">
        <v>-9.8799999999999999E-3</v>
      </c>
    </row>
    <row r="684" spans="2:6" x14ac:dyDescent="0.15">
      <c r="B684" s="82">
        <v>44551</v>
      </c>
      <c r="C684" s="12">
        <v>-2.0430614490021259E-3</v>
      </c>
      <c r="D684" s="12">
        <v>1.8152573529411686E-2</v>
      </c>
      <c r="E684" s="13">
        <v>9.5407707816008713E-3</v>
      </c>
      <c r="F684" s="95">
        <v>7.3600000000000002E-3</v>
      </c>
    </row>
    <row r="685" spans="2:6" x14ac:dyDescent="0.15">
      <c r="B685" s="82">
        <v>44552</v>
      </c>
      <c r="C685" s="12">
        <v>-4.7244094488185784E-4</v>
      </c>
      <c r="D685" s="12">
        <v>4.5136538027534812E-4</v>
      </c>
      <c r="E685" s="13">
        <v>-1.2608889607523821E-4</v>
      </c>
      <c r="F685" s="95">
        <v>2.47E-3</v>
      </c>
    </row>
    <row r="686" spans="2:6" x14ac:dyDescent="0.15">
      <c r="B686" s="82">
        <v>44553</v>
      </c>
      <c r="C686" s="12">
        <v>7.877737513786176E-4</v>
      </c>
      <c r="D686" s="12">
        <v>1.3986013986014179E-2</v>
      </c>
      <c r="E686" s="13">
        <v>8.4436761383104297E-3</v>
      </c>
      <c r="F686" s="95">
        <v>5.62E-3</v>
      </c>
    </row>
    <row r="687" spans="2:6" x14ac:dyDescent="0.15">
      <c r="B687" s="82">
        <v>44557</v>
      </c>
      <c r="C687" s="12">
        <v>2.2040302267001266E-3</v>
      </c>
      <c r="D687" s="12">
        <v>1.3348164627362546E-3</v>
      </c>
      <c r="E687" s="13">
        <v>2.2494566226063384E-3</v>
      </c>
      <c r="F687" s="95">
        <v>6.3800000000000003E-3</v>
      </c>
    </row>
    <row r="688" spans="2:6" x14ac:dyDescent="0.15">
      <c r="B688" s="82">
        <v>44558</v>
      </c>
      <c r="C688" s="12">
        <v>1.1153000314169104E-2</v>
      </c>
      <c r="D688" s="12">
        <v>9.3312597200623237E-3</v>
      </c>
      <c r="E688" s="13">
        <v>8.104674836856729E-3</v>
      </c>
      <c r="F688" s="95">
        <v>8.0499999999999999E-3</v>
      </c>
    </row>
    <row r="689" spans="2:6" x14ac:dyDescent="0.15">
      <c r="B689" s="82">
        <v>44559</v>
      </c>
      <c r="C689" s="12">
        <v>-3.1070374398012301E-3</v>
      </c>
      <c r="D689" s="12">
        <v>-3.3017829627999262E-3</v>
      </c>
      <c r="E689" s="13">
        <v>-6.4316398313014611E-3</v>
      </c>
      <c r="F689" s="95">
        <v>-3.3899999999999998E-3</v>
      </c>
    </row>
    <row r="690" spans="2:6" x14ac:dyDescent="0.15">
      <c r="B690" s="82">
        <v>44560</v>
      </c>
      <c r="C690" s="12">
        <v>-7.0126227208976433E-3</v>
      </c>
      <c r="D690" s="12">
        <v>-3.3127208480565606E-3</v>
      </c>
      <c r="E690" s="13">
        <v>-6.2243773094317056E-4</v>
      </c>
      <c r="F690" s="95">
        <v>-3.9399999999999999E-3</v>
      </c>
    </row>
    <row r="691" spans="2:6" x14ac:dyDescent="0.15">
      <c r="B691" s="82">
        <v>44564</v>
      </c>
      <c r="C691" s="12">
        <v>1.396735718769615E-2</v>
      </c>
      <c r="D691" s="12">
        <v>1.4181254154664424E-2</v>
      </c>
      <c r="E691" s="13">
        <v>6.2282540097258199E-4</v>
      </c>
      <c r="F691" s="95">
        <v>4.9300000000000004E-3</v>
      </c>
    </row>
    <row r="692" spans="2:6" x14ac:dyDescent="0.15">
      <c r="B692" s="82">
        <v>44565</v>
      </c>
      <c r="C692" s="12">
        <v>2.1668472372697867E-3</v>
      </c>
      <c r="D692" s="12">
        <v>1.1361153594057205E-2</v>
      </c>
      <c r="E692" s="13">
        <v>1.742799377904003E-3</v>
      </c>
      <c r="F692" s="95">
        <v>-2.9499999999999999E-3</v>
      </c>
    </row>
    <row r="693" spans="2:6" x14ac:dyDescent="0.15">
      <c r="B693" s="82">
        <v>44566</v>
      </c>
      <c r="C693" s="12">
        <v>-2.7027027027026973E-2</v>
      </c>
      <c r="D693" s="12">
        <v>8.2091164398359062E-3</v>
      </c>
      <c r="E693" s="13">
        <v>7.8290184639018268E-3</v>
      </c>
      <c r="F693" s="95">
        <v>4.2000000000000002E-4</v>
      </c>
    </row>
    <row r="694" spans="2:6" x14ac:dyDescent="0.15">
      <c r="B694" s="82">
        <v>44567</v>
      </c>
      <c r="C694" s="12">
        <v>-2.2222222222222365E-3</v>
      </c>
      <c r="D694" s="12">
        <v>5.3567602314119611E-3</v>
      </c>
      <c r="E694" s="13">
        <v>6.1652802483493918E-3</v>
      </c>
      <c r="F694" s="95">
        <v>-8.8400000000000006E-3</v>
      </c>
    </row>
    <row r="695" spans="2:6" x14ac:dyDescent="0.15">
      <c r="B695" s="82">
        <v>44568</v>
      </c>
      <c r="C695" s="12">
        <v>-1.0022271714922093E-2</v>
      </c>
      <c r="D695" s="12">
        <v>5.3282182438192383E-3</v>
      </c>
      <c r="E695" s="13">
        <v>1.5930989245773741E-3</v>
      </c>
      <c r="F695" s="95">
        <v>4.4000000000000002E-4</v>
      </c>
    </row>
    <row r="696" spans="2:6" x14ac:dyDescent="0.15">
      <c r="B696" s="82">
        <v>44571</v>
      </c>
      <c r="C696" s="12">
        <v>-2.0568857464245416E-2</v>
      </c>
      <c r="D696" s="12">
        <v>6.9959720161119066E-3</v>
      </c>
      <c r="E696" s="13">
        <v>8.0753995712017357E-3</v>
      </c>
      <c r="F696" s="95">
        <v>-1.567E-2</v>
      </c>
    </row>
    <row r="697" spans="2:6" x14ac:dyDescent="0.15">
      <c r="B697" s="82">
        <v>44572</v>
      </c>
      <c r="C697" s="12">
        <v>2.2969647251844805E-3</v>
      </c>
      <c r="D697" s="12">
        <v>-4.2105263157895534E-3</v>
      </c>
      <c r="E697" s="13">
        <v>3.7624577266959225E-3</v>
      </c>
      <c r="F697" s="95">
        <v>8.9200000000000008E-3</v>
      </c>
    </row>
    <row r="698" spans="2:6" x14ac:dyDescent="0.15">
      <c r="B698" s="82">
        <v>44573</v>
      </c>
      <c r="C698" s="12">
        <v>-3.110165329841319E-3</v>
      </c>
      <c r="D698" s="12">
        <v>1.4164904862579375E-2</v>
      </c>
      <c r="E698" s="13">
        <v>-9.6733462707629947E-3</v>
      </c>
      <c r="F698" s="95">
        <v>-3.0899999999999999E-3</v>
      </c>
    </row>
    <row r="699" spans="2:6" x14ac:dyDescent="0.15">
      <c r="B699" s="82">
        <v>44574</v>
      </c>
      <c r="C699" s="12">
        <v>-3.2840722495893759E-3</v>
      </c>
      <c r="D699" s="12">
        <v>1.2507817385867259E-3</v>
      </c>
      <c r="E699" s="13">
        <v>7.3259398457981018E-3</v>
      </c>
      <c r="F699" s="95">
        <v>-3.9500000000000004E-3</v>
      </c>
    </row>
    <row r="700" spans="2:6" x14ac:dyDescent="0.15">
      <c r="B700" s="82">
        <v>44575</v>
      </c>
      <c r="C700" s="12">
        <v>-4.6128500823723328E-3</v>
      </c>
      <c r="D700" s="12">
        <v>-3.5394545075994044E-3</v>
      </c>
      <c r="E700" s="13">
        <v>-2.1817854422477856E-3</v>
      </c>
      <c r="F700" s="95">
        <v>-7.5100000000000002E-3</v>
      </c>
    </row>
    <row r="701" spans="2:6" x14ac:dyDescent="0.15">
      <c r="B701" s="82">
        <v>44579</v>
      </c>
      <c r="C701" s="12">
        <v>1.2744124462098494E-2</v>
      </c>
      <c r="D701" s="12">
        <v>2.2565816966151342E-2</v>
      </c>
      <c r="E701" s="13">
        <v>-2.6725713078731284E-3</v>
      </c>
      <c r="F701" s="95">
        <v>3.1E-4</v>
      </c>
    </row>
    <row r="702" spans="2:6" x14ac:dyDescent="0.15">
      <c r="B702" s="82">
        <v>44580</v>
      </c>
      <c r="C702" s="12">
        <v>-1.8140218990031043E-2</v>
      </c>
      <c r="D702" s="12">
        <v>-4.08663669799747E-3</v>
      </c>
      <c r="E702" s="13">
        <v>-7.7952834024643813E-3</v>
      </c>
      <c r="F702" s="95">
        <v>-3.1E-4</v>
      </c>
    </row>
    <row r="703" spans="2:6" x14ac:dyDescent="0.15">
      <c r="B703" s="82">
        <v>44581</v>
      </c>
      <c r="C703" s="12">
        <v>8.6551264980028186E-3</v>
      </c>
      <c r="D703" s="12">
        <v>-4.103405826836326E-3</v>
      </c>
      <c r="E703" s="13">
        <v>-8.5937647735689904E-4</v>
      </c>
      <c r="F703" s="95">
        <v>2.8E-3</v>
      </c>
    </row>
    <row r="704" spans="2:6" x14ac:dyDescent="0.15">
      <c r="B704" s="82">
        <v>44582</v>
      </c>
      <c r="C704" s="12">
        <v>-1.3201320132012473E-3</v>
      </c>
      <c r="D704" s="12">
        <v>-1.4421096003296441E-3</v>
      </c>
      <c r="E704" s="13">
        <v>-1.8675463396213621E-2</v>
      </c>
      <c r="F704" s="95">
        <v>-1.6330000000000001E-2</v>
      </c>
    </row>
    <row r="705" spans="2:6" x14ac:dyDescent="0.15">
      <c r="B705" s="82">
        <v>44585</v>
      </c>
      <c r="C705" s="12">
        <v>-2.5115664243225422E-2</v>
      </c>
      <c r="D705" s="12">
        <v>-3.3010109345986693E-3</v>
      </c>
      <c r="E705" s="13">
        <v>-3.9063542146217656E-2</v>
      </c>
      <c r="F705" s="95">
        <v>-3.8379999999999997E-2</v>
      </c>
    </row>
    <row r="706" spans="2:6" x14ac:dyDescent="0.15">
      <c r="B706" s="82">
        <v>44586</v>
      </c>
      <c r="C706" s="12">
        <v>-2.372881355932166E-3</v>
      </c>
      <c r="D706" s="12">
        <v>2.6702546056716958E-2</v>
      </c>
      <c r="E706" s="13">
        <v>6.1238303587942688E-3</v>
      </c>
      <c r="F706" s="95">
        <v>5.4200000000000003E-3</v>
      </c>
    </row>
    <row r="707" spans="2:6" x14ac:dyDescent="0.15">
      <c r="B707" s="82">
        <v>44587</v>
      </c>
      <c r="C707" s="12">
        <v>2.0387359836899765E-3</v>
      </c>
      <c r="D707" s="12">
        <v>1.2600806451612989E-2</v>
      </c>
      <c r="E707" s="13">
        <v>1.2172950668479343E-2</v>
      </c>
      <c r="F707" s="95">
        <v>1.277E-2</v>
      </c>
    </row>
    <row r="708" spans="2:6" x14ac:dyDescent="0.15">
      <c r="B708" s="82">
        <v>44588</v>
      </c>
      <c r="C708" s="12">
        <v>2.8823329942353482E-3</v>
      </c>
      <c r="D708" s="12">
        <v>1.0452961672473782E-2</v>
      </c>
      <c r="E708" s="13">
        <v>1.9319400718849966E-2</v>
      </c>
      <c r="F708" s="95">
        <v>6.4999999999999997E-3</v>
      </c>
    </row>
    <row r="709" spans="2:6" x14ac:dyDescent="0.15">
      <c r="B709" s="82">
        <v>44589</v>
      </c>
      <c r="C709" s="12">
        <v>-2.0287404902789019E-3</v>
      </c>
      <c r="D709" s="12">
        <v>-6.4039408866995995E-3</v>
      </c>
      <c r="E709" s="13">
        <v>-3.7655645386958092E-3</v>
      </c>
      <c r="F709" s="95">
        <v>-5.9500000000000004E-3</v>
      </c>
    </row>
    <row r="710" spans="2:6" x14ac:dyDescent="0.15">
      <c r="B710" s="82">
        <v>44592</v>
      </c>
      <c r="C710" s="12">
        <v>8.6396747416568331E-3</v>
      </c>
      <c r="D710" s="12">
        <v>-5.4536440257808572E-3</v>
      </c>
      <c r="E710" s="13">
        <v>9.5753809341818652E-3</v>
      </c>
      <c r="F710" s="95">
        <v>1.01E-2</v>
      </c>
    </row>
    <row r="711" spans="2:6" x14ac:dyDescent="0.15">
      <c r="B711" s="82">
        <v>44593</v>
      </c>
      <c r="C711" s="12">
        <v>-6.7181726570375577E-4</v>
      </c>
      <c r="D711" s="12">
        <v>9.9700897308074854E-3</v>
      </c>
      <c r="E711" s="13">
        <v>1.2105352486623255E-2</v>
      </c>
      <c r="F711" s="95">
        <v>1.089E-2</v>
      </c>
    </row>
    <row r="712" spans="2:6" x14ac:dyDescent="0.15">
      <c r="B712" s="82">
        <v>44594</v>
      </c>
      <c r="C712" s="12">
        <v>1.2605042016806678E-2</v>
      </c>
      <c r="D712" s="12">
        <v>2.4679170779862147E-3</v>
      </c>
      <c r="E712" s="13">
        <v>-3.0579477799852373E-2</v>
      </c>
      <c r="F712" s="95">
        <v>5.0000000000000002E-5</v>
      </c>
    </row>
    <row r="713" spans="2:6" x14ac:dyDescent="0.15">
      <c r="B713" s="82">
        <v>44595</v>
      </c>
      <c r="C713" s="12">
        <v>-9.1286307053941584E-3</v>
      </c>
      <c r="D713" s="12">
        <v>1.477104874446189E-3</v>
      </c>
      <c r="E713" s="13">
        <v>1.0938676979701301E-2</v>
      </c>
      <c r="F713" s="95">
        <v>-1.021E-2</v>
      </c>
    </row>
    <row r="714" spans="2:6" x14ac:dyDescent="0.15">
      <c r="B714" s="82">
        <v>44596</v>
      </c>
      <c r="C714" s="12">
        <v>-2.5125628140704181E-3</v>
      </c>
      <c r="D714" s="12">
        <v>-2.5565388397246869E-2</v>
      </c>
      <c r="E714" s="13">
        <v>4.529373291114025E-3</v>
      </c>
      <c r="F714" s="95">
        <v>-7.6800000000000002E-3</v>
      </c>
    </row>
    <row r="715" spans="2:6" x14ac:dyDescent="0.15">
      <c r="B715" s="82">
        <v>44599</v>
      </c>
      <c r="C715" s="12">
        <v>-5.0377833753134649E-4</v>
      </c>
      <c r="D715" s="12">
        <v>5.2472250252271202E-3</v>
      </c>
      <c r="E715" s="13">
        <v>7.0141139931949592E-3</v>
      </c>
      <c r="F715" s="95">
        <v>4.4099999999999999E-3</v>
      </c>
    </row>
    <row r="716" spans="2:6" x14ac:dyDescent="0.15">
      <c r="B716" s="82">
        <v>44600</v>
      </c>
      <c r="C716" s="12">
        <v>-1.0080645161290369E-2</v>
      </c>
      <c r="D716" s="12">
        <v>5.822124071471535E-3</v>
      </c>
      <c r="E716" s="13">
        <v>-2.2388247731569555E-3</v>
      </c>
      <c r="F716" s="95">
        <v>-3.13E-3</v>
      </c>
    </row>
    <row r="717" spans="2:6" x14ac:dyDescent="0.15">
      <c r="B717" s="82">
        <v>44601</v>
      </c>
      <c r="C717" s="12">
        <v>8.9952477936183772E-3</v>
      </c>
      <c r="D717" s="12">
        <v>1.1477045908183436E-2</v>
      </c>
      <c r="E717" s="13">
        <v>4.6121971263737294E-3</v>
      </c>
      <c r="F717" s="95">
        <v>1.745E-2</v>
      </c>
    </row>
    <row r="718" spans="2:6" x14ac:dyDescent="0.15">
      <c r="B718" s="82">
        <v>44602</v>
      </c>
      <c r="C718" s="12">
        <v>-7.4011774600505342E-3</v>
      </c>
      <c r="D718" s="12">
        <v>-6.4134188455845509E-3</v>
      </c>
      <c r="E718" s="13">
        <v>-5.4596239586135464E-3</v>
      </c>
      <c r="F718" s="95">
        <v>-4.4200000000000003E-3</v>
      </c>
    </row>
    <row r="719" spans="2:6" x14ac:dyDescent="0.15">
      <c r="B719" s="82">
        <v>44603</v>
      </c>
      <c r="C719" s="12">
        <v>1.067615658362997E-2</v>
      </c>
      <c r="D719" s="12">
        <v>-3.4756703078451245E-3</v>
      </c>
      <c r="E719" s="13">
        <v>-4.7412293444144549E-3</v>
      </c>
      <c r="F719" s="95">
        <v>-6.5900000000000004E-3</v>
      </c>
    </row>
    <row r="720" spans="2:6" x14ac:dyDescent="0.15">
      <c r="B720" s="82">
        <v>44606</v>
      </c>
      <c r="C720" s="12">
        <v>-1.6599597585513104E-2</v>
      </c>
      <c r="D720" s="12">
        <v>-2.2820129546586854E-2</v>
      </c>
      <c r="E720" s="13">
        <v>-7.2707808017844489E-3</v>
      </c>
      <c r="F720" s="95">
        <v>-1.6809999999999999E-2</v>
      </c>
    </row>
    <row r="721" spans="2:6" x14ac:dyDescent="0.15">
      <c r="B721" s="82">
        <v>44607</v>
      </c>
      <c r="C721" s="12">
        <v>4.2625745950555238E-3</v>
      </c>
      <c r="D721" s="12">
        <v>9.1780542524984021E-3</v>
      </c>
      <c r="E721" s="13">
        <v>1.1365033811578495E-2</v>
      </c>
      <c r="F721" s="95">
        <v>1.2930000000000001E-2</v>
      </c>
    </row>
    <row r="722" spans="2:6" x14ac:dyDescent="0.15">
      <c r="B722" s="82">
        <v>44608</v>
      </c>
      <c r="C722" s="12">
        <v>-4.2444821731748572E-3</v>
      </c>
      <c r="D722" s="12">
        <v>4.8504446240906773E-3</v>
      </c>
      <c r="E722" s="13">
        <v>7.9910513503993474E-3</v>
      </c>
      <c r="F722" s="95">
        <v>8.0000000000000004E-4</v>
      </c>
    </row>
    <row r="723" spans="2:6" x14ac:dyDescent="0.15">
      <c r="B723" s="82">
        <v>44609</v>
      </c>
      <c r="C723" s="12">
        <v>6.8201193520889269E-4</v>
      </c>
      <c r="D723" s="12">
        <v>-1.327433628318575E-2</v>
      </c>
      <c r="E723" s="13">
        <v>-9.2902395274143679E-3</v>
      </c>
      <c r="F723" s="95">
        <v>-9.5399999999999999E-3</v>
      </c>
    </row>
    <row r="724" spans="2:6" x14ac:dyDescent="0.15">
      <c r="B724" s="82">
        <v>44610</v>
      </c>
      <c r="C724" s="12">
        <v>6.9858578974271168E-3</v>
      </c>
      <c r="D724" s="12">
        <v>-3.2613126783531676E-3</v>
      </c>
      <c r="E724" s="13">
        <v>-1.8754187174215842E-3</v>
      </c>
      <c r="F724" s="95">
        <v>-5.4000000000000003E-3</v>
      </c>
    </row>
    <row r="725" spans="2:6" x14ac:dyDescent="0.15">
      <c r="B725" s="82">
        <v>44614</v>
      </c>
      <c r="C725" s="12">
        <v>5.0761421319795996E-3</v>
      </c>
      <c r="D725" s="12">
        <v>-1.7586912065439608E-2</v>
      </c>
      <c r="E725" s="13">
        <v>-6.6391901693632072E-3</v>
      </c>
      <c r="F725" s="95">
        <v>-4.2199999999999998E-3</v>
      </c>
    </row>
    <row r="726" spans="2:6" x14ac:dyDescent="0.15">
      <c r="B726" s="82">
        <v>44615</v>
      </c>
      <c r="C726" s="12">
        <v>8.4175084175086567E-4</v>
      </c>
      <c r="D726" s="12">
        <v>-5.2039966694421569E-3</v>
      </c>
      <c r="E726" s="13">
        <v>4.4136032957147187E-3</v>
      </c>
      <c r="F726" s="95">
        <v>-1.4599999999999999E-3</v>
      </c>
    </row>
    <row r="727" spans="2:6" x14ac:dyDescent="0.15">
      <c r="B727" s="82">
        <v>44616</v>
      </c>
      <c r="C727" s="12">
        <v>-3.1455004205214521E-2</v>
      </c>
      <c r="D727" s="12">
        <v>-3.7037037037036979E-2</v>
      </c>
      <c r="E727" s="13">
        <v>-1.2178303740427832E-2</v>
      </c>
      <c r="F727" s="95">
        <v>-2.555E-2</v>
      </c>
    </row>
    <row r="728" spans="2:6" x14ac:dyDescent="0.15">
      <c r="B728" s="82">
        <v>44617</v>
      </c>
      <c r="C728" s="12">
        <v>2.9003126085446418E-2</v>
      </c>
      <c r="D728" s="12">
        <v>-4.193828770099961E-2</v>
      </c>
      <c r="E728" s="13">
        <v>2.7834341102932703E-2</v>
      </c>
      <c r="F728" s="95">
        <v>3.0120000000000001E-2</v>
      </c>
    </row>
    <row r="729" spans="2:6" x14ac:dyDescent="0.15">
      <c r="B729" s="82">
        <v>44620</v>
      </c>
      <c r="C729" s="12">
        <v>1.0801687763713153E-2</v>
      </c>
      <c r="D729" s="12">
        <v>-4.0825584032662121E-3</v>
      </c>
      <c r="E729" s="13">
        <v>-6.5537312548777926E-3</v>
      </c>
      <c r="F729" s="95">
        <v>-4.0000000000000003E-5</v>
      </c>
    </row>
    <row r="730" spans="2:6" x14ac:dyDescent="0.15">
      <c r="B730" s="82">
        <v>44621</v>
      </c>
      <c r="C730" s="12">
        <v>5.5101018533978419E-3</v>
      </c>
      <c r="D730" s="12">
        <v>-7.0143475290366575E-2</v>
      </c>
      <c r="E730" s="13">
        <v>2.9873028793123702E-3</v>
      </c>
      <c r="F730" s="95">
        <v>-1.039E-2</v>
      </c>
    </row>
    <row r="731" spans="2:6" x14ac:dyDescent="0.15">
      <c r="B731" s="82">
        <v>44622</v>
      </c>
      <c r="C731" s="12">
        <v>-3.3211557622051524E-3</v>
      </c>
      <c r="D731" s="12">
        <v>-6.6127847171196796E-3</v>
      </c>
      <c r="E731" s="13">
        <v>5.5844284399686472E-3</v>
      </c>
      <c r="F731" s="95">
        <v>7.7999999999999999E-4</v>
      </c>
    </row>
    <row r="732" spans="2:6" x14ac:dyDescent="0.15">
      <c r="B732" s="82">
        <v>44623</v>
      </c>
      <c r="C732" s="12">
        <v>-1.6327890703099035E-2</v>
      </c>
      <c r="D732" s="12">
        <v>-8.3826429980277117E-3</v>
      </c>
      <c r="E732" s="13">
        <v>-1.9128620234641902E-2</v>
      </c>
      <c r="F732" s="95">
        <v>-1.6500000000000001E-2</v>
      </c>
    </row>
    <row r="733" spans="2:6" x14ac:dyDescent="0.15">
      <c r="B733" s="82">
        <v>44624</v>
      </c>
      <c r="C733" s="12">
        <v>-1.8462059620596105E-2</v>
      </c>
      <c r="D733" s="12">
        <v>-4.2018896071606138E-2</v>
      </c>
      <c r="E733" s="13">
        <v>-2.6673389042500828E-2</v>
      </c>
      <c r="F733" s="95">
        <v>-3.2169999999999997E-2</v>
      </c>
    </row>
    <row r="734" spans="2:6" x14ac:dyDescent="0.15">
      <c r="B734" s="82">
        <v>44627</v>
      </c>
      <c r="C734" s="12">
        <v>-2.2433132010353796E-2</v>
      </c>
      <c r="D734" s="12">
        <v>-2.6732416298987816E-2</v>
      </c>
      <c r="E734" s="13">
        <v>-6.592582580833839E-3</v>
      </c>
      <c r="F734" s="95">
        <v>-8.4499999999999992E-3</v>
      </c>
    </row>
    <row r="735" spans="2:6" x14ac:dyDescent="0.15">
      <c r="B735" s="82">
        <v>44628</v>
      </c>
      <c r="C735" s="12">
        <v>-2.5948808473080343E-2</v>
      </c>
      <c r="D735" s="12">
        <v>3.1466666666666754E-2</v>
      </c>
      <c r="E735" s="13">
        <v>-3.2270655459264552E-2</v>
      </c>
      <c r="F735" s="95">
        <v>-1.3169999999999999E-2</v>
      </c>
    </row>
    <row r="736" spans="2:6" x14ac:dyDescent="0.15">
      <c r="B736" s="82">
        <v>44629</v>
      </c>
      <c r="C736" s="12">
        <v>4.4037694816962736E-2</v>
      </c>
      <c r="D736" s="12">
        <v>4.7828335056876892E-2</v>
      </c>
      <c r="E736" s="13">
        <v>1.7211188002830058E-2</v>
      </c>
      <c r="F736" s="95">
        <v>3.9460000000000002E-2</v>
      </c>
    </row>
    <row r="737" spans="2:6" x14ac:dyDescent="0.15">
      <c r="B737" s="82">
        <v>44630</v>
      </c>
      <c r="C737" s="12">
        <v>-1.4927963895157048E-2</v>
      </c>
      <c r="D737" s="12">
        <v>-4.9346163335806104E-4</v>
      </c>
      <c r="E737" s="13">
        <v>1.2293505508890634E-2</v>
      </c>
      <c r="F737" s="95">
        <v>-8.8999999999999999E-3</v>
      </c>
    </row>
    <row r="738" spans="2:6" x14ac:dyDescent="0.15">
      <c r="B738" s="82">
        <v>44631</v>
      </c>
      <c r="C738" s="12">
        <v>-4.5814977973568372E-3</v>
      </c>
      <c r="D738" s="12">
        <v>1.5798568254751899E-2</v>
      </c>
      <c r="E738" s="13">
        <v>1.1752515192835267E-2</v>
      </c>
      <c r="F738" s="95">
        <v>9.1800000000000007E-3</v>
      </c>
    </row>
    <row r="739" spans="2:6" x14ac:dyDescent="0.15">
      <c r="B739" s="82">
        <v>44634</v>
      </c>
      <c r="C739" s="12">
        <v>1.5577978403257031E-2</v>
      </c>
      <c r="D739" s="12">
        <v>2.7946537059538201E-2</v>
      </c>
      <c r="E739" s="13">
        <v>2.5167723316410928E-2</v>
      </c>
      <c r="F739" s="95">
        <v>1.5939999999999999E-2</v>
      </c>
    </row>
    <row r="740" spans="2:6" x14ac:dyDescent="0.15">
      <c r="B740" s="82">
        <v>44635</v>
      </c>
      <c r="C740" s="12">
        <v>8.7153564580790821E-3</v>
      </c>
      <c r="D740" s="12">
        <v>4.7281323877079728E-4</v>
      </c>
      <c r="E740" s="13">
        <v>2.5178286978542186E-3</v>
      </c>
      <c r="F740" s="95">
        <v>2.7999999999999998E-4</v>
      </c>
    </row>
    <row r="741" spans="2:6" x14ac:dyDescent="0.15">
      <c r="B741" s="82">
        <v>44636</v>
      </c>
      <c r="C741" s="12">
        <v>6.2208398133747345E-3</v>
      </c>
      <c r="D741" s="12">
        <v>1.1342155009451682E-2</v>
      </c>
      <c r="E741" s="13">
        <v>-2.3859630247610175E-3</v>
      </c>
      <c r="F741" s="95">
        <v>1.8720000000000001E-2</v>
      </c>
    </row>
    <row r="742" spans="2:6" x14ac:dyDescent="0.15">
      <c r="B742" s="82">
        <v>44637</v>
      </c>
      <c r="C742" s="12">
        <v>2.0951399622187949E-2</v>
      </c>
      <c r="D742" s="12">
        <v>9.345794392525697E-4</v>
      </c>
      <c r="E742" s="13">
        <v>1.4728075184551548E-2</v>
      </c>
      <c r="F742" s="95">
        <v>1.3520000000000001E-2</v>
      </c>
    </row>
    <row r="743" spans="2:6" x14ac:dyDescent="0.15">
      <c r="B743" s="82">
        <v>44638</v>
      </c>
      <c r="C743" s="12">
        <v>1.799831791421358E-2</v>
      </c>
      <c r="D743" s="12">
        <v>1.8674136321195078E-3</v>
      </c>
      <c r="E743" s="13">
        <v>2.1089897307002836E-3</v>
      </c>
      <c r="F743" s="95">
        <v>1.021E-2</v>
      </c>
    </row>
    <row r="744" spans="2:6" x14ac:dyDescent="0.15">
      <c r="B744" s="82">
        <v>44641</v>
      </c>
      <c r="C744" s="12">
        <v>-5.2875082617316327E-3</v>
      </c>
      <c r="D744" s="12">
        <v>6.9897483690586348E-3</v>
      </c>
      <c r="E744" s="13">
        <v>-2.2282408234617357E-3</v>
      </c>
      <c r="F744" s="95">
        <v>-1.1199999999999999E-3</v>
      </c>
    </row>
    <row r="745" spans="2:6" x14ac:dyDescent="0.15">
      <c r="B745" s="82">
        <v>44642</v>
      </c>
      <c r="C745" s="12">
        <v>1.3289036544850141E-3</v>
      </c>
      <c r="D745" s="12">
        <v>6.7098565478944661E-3</v>
      </c>
      <c r="E745" s="13">
        <v>-4.9628207336784858E-3</v>
      </c>
      <c r="F745" s="95">
        <v>2.5699999999999998E-3</v>
      </c>
    </row>
    <row r="746" spans="2:6" x14ac:dyDescent="0.15">
      <c r="B746" s="82">
        <v>44643</v>
      </c>
      <c r="C746" s="12">
        <v>-1.575978765759789E-2</v>
      </c>
      <c r="D746" s="12">
        <v>-7.584463341760439E-3</v>
      </c>
      <c r="E746" s="13">
        <v>-3.6159642334485653E-3</v>
      </c>
      <c r="F746" s="95">
        <v>-8.4499999999999992E-3</v>
      </c>
    </row>
    <row r="747" spans="2:6" x14ac:dyDescent="0.15">
      <c r="B747" s="82">
        <v>44644</v>
      </c>
      <c r="C747" s="12">
        <v>1.0618574077195353E-2</v>
      </c>
      <c r="D747" s="12">
        <v>2.3158869847139663E-4</v>
      </c>
      <c r="E747" s="13">
        <v>7.0078372749446949E-3</v>
      </c>
      <c r="F747" s="95">
        <v>2.64E-3</v>
      </c>
    </row>
    <row r="748" spans="2:6" x14ac:dyDescent="0.15">
      <c r="B748" s="82">
        <v>44645</v>
      </c>
      <c r="C748" s="12">
        <v>-6.0040026684455849E-3</v>
      </c>
      <c r="D748" s="12">
        <v>7.409122482056052E-3</v>
      </c>
      <c r="E748" s="13">
        <v>2.9824769807635931E-3</v>
      </c>
      <c r="F748" s="95">
        <v>-8.0999999999999996E-4</v>
      </c>
    </row>
    <row r="749" spans="2:6" x14ac:dyDescent="0.15">
      <c r="B749" s="82">
        <v>44648</v>
      </c>
      <c r="C749" s="12">
        <v>9.2281879194631156E-3</v>
      </c>
      <c r="D749" s="12">
        <v>2.0684900022984731E-3</v>
      </c>
      <c r="E749" s="13">
        <v>6.0711441038514558E-3</v>
      </c>
      <c r="F749" s="95">
        <v>2.8300000000000001E-3</v>
      </c>
    </row>
    <row r="750" spans="2:6" x14ac:dyDescent="0.15">
      <c r="B750" s="82">
        <v>44649</v>
      </c>
      <c r="C750" s="12">
        <v>4.8212801330007604E-3</v>
      </c>
      <c r="D750" s="12">
        <v>2.4999999999999911E-2</v>
      </c>
      <c r="E750" s="13">
        <v>4.4334310325360171E-3</v>
      </c>
      <c r="F750" s="95">
        <v>1.3950000000000001E-2</v>
      </c>
    </row>
    <row r="751" spans="2:6" x14ac:dyDescent="0.15">
      <c r="B751" s="82">
        <v>44650</v>
      </c>
      <c r="C751" s="12">
        <v>-2.4818001323626548E-3</v>
      </c>
      <c r="D751" s="12">
        <v>-6.0416200492279248E-3</v>
      </c>
      <c r="E751" s="13">
        <v>1.1035303008681829E-3</v>
      </c>
      <c r="F751" s="95">
        <v>-6.6400000000000001E-3</v>
      </c>
    </row>
    <row r="752" spans="2:6" x14ac:dyDescent="0.15">
      <c r="B752" s="82">
        <v>44651</v>
      </c>
      <c r="C752" s="12">
        <v>-3.1514347321279779E-3</v>
      </c>
      <c r="D752" s="12">
        <v>-8.1044574515983792E-3</v>
      </c>
      <c r="E752" s="13">
        <v>-4.8989358255107085E-3</v>
      </c>
      <c r="F752" s="95">
        <v>-6.7099999999999998E-3</v>
      </c>
    </row>
    <row r="753" spans="2:6" x14ac:dyDescent="0.15">
      <c r="B753" s="82">
        <v>44652</v>
      </c>
      <c r="C753" s="12">
        <v>5.4908485856903777E-3</v>
      </c>
      <c r="D753" s="12">
        <v>-2.4965955515205973E-3</v>
      </c>
      <c r="E753" s="13">
        <v>-7.9999376688946189E-3</v>
      </c>
      <c r="F753" s="95">
        <v>1.4400000000000001E-3</v>
      </c>
    </row>
    <row r="754" spans="2:6" x14ac:dyDescent="0.15">
      <c r="B754" s="82">
        <v>44655</v>
      </c>
      <c r="C754" s="12">
        <v>8.7704782392852287E-3</v>
      </c>
      <c r="D754" s="12">
        <v>-3.1854379977247493E-3</v>
      </c>
      <c r="E754" s="13">
        <v>1.4019785307474608E-2</v>
      </c>
      <c r="F754" s="95">
        <v>1.328E-2</v>
      </c>
    </row>
    <row r="755" spans="2:6" x14ac:dyDescent="0.15">
      <c r="B755" s="82">
        <v>44656</v>
      </c>
      <c r="C755" s="12">
        <v>1.3615485564304475E-2</v>
      </c>
      <c r="D755" s="12">
        <v>-1.141291942479028E-3</v>
      </c>
      <c r="E755" s="13">
        <v>4.2824294011698516E-3</v>
      </c>
      <c r="F755" s="95">
        <v>2.9299999999999999E-3</v>
      </c>
    </row>
    <row r="756" spans="2:6" x14ac:dyDescent="0.15">
      <c r="B756" s="82">
        <v>44657</v>
      </c>
      <c r="C756" s="12">
        <v>-9.5484706263149199E-3</v>
      </c>
      <c r="D756" s="12">
        <v>-2.2851919561239775E-4</v>
      </c>
      <c r="E756" s="13">
        <v>2.3757252576233734E-2</v>
      </c>
      <c r="F756" s="95">
        <v>-4.5900000000000003E-3</v>
      </c>
    </row>
    <row r="757" spans="2:6" x14ac:dyDescent="0.15">
      <c r="B757" s="82">
        <v>44658</v>
      </c>
      <c r="C757" s="12">
        <v>6.0457516339869066E-3</v>
      </c>
      <c r="D757" s="12">
        <v>-1.0514285714285698E-2</v>
      </c>
      <c r="E757" s="13">
        <v>9.5204899466319048E-3</v>
      </c>
      <c r="F757" s="95">
        <v>4.2500000000000003E-3</v>
      </c>
    </row>
    <row r="758" spans="2:6" x14ac:dyDescent="0.15">
      <c r="B758" s="82">
        <v>44659</v>
      </c>
      <c r="C758" s="12">
        <v>1.1044339775864831E-2</v>
      </c>
      <c r="D758" s="12">
        <v>1.501501501501501E-2</v>
      </c>
      <c r="E758" s="13">
        <v>2.2397675656582239E-2</v>
      </c>
      <c r="F758" s="95">
        <v>1.093E-2</v>
      </c>
    </row>
    <row r="759" spans="2:6" x14ac:dyDescent="0.15">
      <c r="B759" s="82">
        <v>44662</v>
      </c>
      <c r="C759" s="12">
        <v>-3.3734939759035854E-3</v>
      </c>
      <c r="D759" s="12">
        <v>1.6158397815202674E-2</v>
      </c>
      <c r="E759" s="13">
        <v>1.2337169411936522E-2</v>
      </c>
      <c r="F759" s="95">
        <v>1.67E-3</v>
      </c>
    </row>
    <row r="760" spans="2:6" x14ac:dyDescent="0.15">
      <c r="B760" s="82">
        <v>44663</v>
      </c>
      <c r="C760" s="12">
        <v>-9.9935525467439446E-3</v>
      </c>
      <c r="D760" s="12">
        <v>-1.0526315789473606E-2</v>
      </c>
      <c r="E760" s="13">
        <v>-1.2870171579695944E-2</v>
      </c>
      <c r="F760" s="95">
        <v>-1.1950000000000001E-2</v>
      </c>
    </row>
    <row r="761" spans="2:6" x14ac:dyDescent="0.15">
      <c r="B761" s="82">
        <v>44664</v>
      </c>
      <c r="C761" s="12">
        <v>7.652230543796712E-3</v>
      </c>
      <c r="D761" s="12">
        <v>-8.8275237664101613E-3</v>
      </c>
      <c r="E761" s="13">
        <v>1.153568025100693E-4</v>
      </c>
      <c r="F761" s="95">
        <v>-2.0000000000000002E-5</v>
      </c>
    </row>
    <row r="762" spans="2:6" x14ac:dyDescent="0.15">
      <c r="B762" s="82">
        <v>44665</v>
      </c>
      <c r="C762" s="12">
        <v>2.9083858458556211E-3</v>
      </c>
      <c r="D762" s="12">
        <v>1.8269011189769424E-2</v>
      </c>
      <c r="E762" s="13">
        <v>7.9603080094956535E-3</v>
      </c>
      <c r="F762" s="95">
        <v>7.79E-3</v>
      </c>
    </row>
    <row r="763" spans="2:6" x14ac:dyDescent="0.15">
      <c r="B763" s="82">
        <v>44670</v>
      </c>
      <c r="C763" s="12">
        <v>-2.0138553246334734E-2</v>
      </c>
      <c r="D763" s="12">
        <v>-7.5801749271137031E-2</v>
      </c>
      <c r="E763" s="13">
        <v>-3.2048126024034618E-3</v>
      </c>
      <c r="F763" s="95">
        <v>-1.5520000000000001E-2</v>
      </c>
    </row>
    <row r="764" spans="2:6" x14ac:dyDescent="0.15">
      <c r="B764" s="82">
        <v>44671</v>
      </c>
      <c r="C764" s="12">
        <v>1.3153567905292984E-3</v>
      </c>
      <c r="D764" s="12">
        <v>1.189031788400885E-2</v>
      </c>
      <c r="E764" s="13">
        <v>-8.3820351040424512E-3</v>
      </c>
      <c r="F764" s="95">
        <v>2.3400000000000001E-3</v>
      </c>
    </row>
    <row r="765" spans="2:6" x14ac:dyDescent="0.15">
      <c r="B765" s="82">
        <v>44672</v>
      </c>
      <c r="C765" s="12">
        <v>7.2249589490969157E-3</v>
      </c>
      <c r="D765" s="12">
        <v>6.4748201438848962E-3</v>
      </c>
      <c r="E765" s="13">
        <v>-1.3895927396162522E-3</v>
      </c>
      <c r="F765" s="95">
        <v>-7.2000000000000005E-4</v>
      </c>
    </row>
    <row r="766" spans="2:6" x14ac:dyDescent="0.15">
      <c r="B766" s="82">
        <v>44673</v>
      </c>
      <c r="C766" s="12">
        <v>1.8584936419954179E-2</v>
      </c>
      <c r="D766" s="12">
        <v>-2.4541339051703637E-2</v>
      </c>
      <c r="E766" s="13">
        <v>-2.4351100191613018E-3</v>
      </c>
      <c r="F766" s="95">
        <v>-3.5000000000000001E-3</v>
      </c>
    </row>
    <row r="767" spans="2:6" x14ac:dyDescent="0.15">
      <c r="B767" s="82">
        <v>44676</v>
      </c>
      <c r="C767" s="12">
        <v>7.2023047375160409E-3</v>
      </c>
      <c r="D767" s="12">
        <v>-3.6394723986321376E-2</v>
      </c>
      <c r="E767" s="13">
        <v>-1.2785365055590914E-3</v>
      </c>
      <c r="F767" s="95">
        <v>-1.414E-2</v>
      </c>
    </row>
    <row r="768" spans="2:6" x14ac:dyDescent="0.15">
      <c r="B768" s="82">
        <v>44677</v>
      </c>
      <c r="C768" s="12">
        <v>-1.7003019227713301E-2</v>
      </c>
      <c r="D768" s="12">
        <v>1.343472750316832E-2</v>
      </c>
      <c r="E768" s="13">
        <v>3.6079396038204425E-3</v>
      </c>
      <c r="F768" s="95">
        <v>-1.255E-2</v>
      </c>
    </row>
    <row r="769" spans="2:6" x14ac:dyDescent="0.15">
      <c r="B769" s="82">
        <v>44678</v>
      </c>
      <c r="C769" s="12">
        <v>1.1962495958616204E-2</v>
      </c>
      <c r="D769" s="12">
        <v>1.0005002501252136E-3</v>
      </c>
      <c r="E769" s="13">
        <v>6.7262544950879022E-3</v>
      </c>
      <c r="F769" s="95">
        <v>9.9100000000000004E-3</v>
      </c>
    </row>
    <row r="770" spans="2:6" x14ac:dyDescent="0.15">
      <c r="B770" s="82">
        <v>44679</v>
      </c>
      <c r="C770" s="12">
        <v>5.2715654952075752E-3</v>
      </c>
      <c r="D770" s="12">
        <v>1.0744627686156916E-2</v>
      </c>
      <c r="E770" s="13">
        <v>9.2152412781354442E-4</v>
      </c>
      <c r="F770" s="95">
        <v>1.4E-3</v>
      </c>
    </row>
    <row r="771" spans="2:6" x14ac:dyDescent="0.15">
      <c r="B771" s="82">
        <v>44680</v>
      </c>
      <c r="C771" s="12">
        <v>1.1123470522802492E-3</v>
      </c>
      <c r="D771" s="12">
        <v>-7.1693448702102591E-3</v>
      </c>
      <c r="E771" s="13">
        <v>-4.3733461949377883E-3</v>
      </c>
      <c r="F771" s="95">
        <v>5.0000000000000001E-3</v>
      </c>
    </row>
    <row r="772" spans="2:6" x14ac:dyDescent="0.15">
      <c r="B772" s="82">
        <v>44683</v>
      </c>
      <c r="C772" s="12">
        <v>-1.5873015873015817E-3</v>
      </c>
      <c r="D772" s="12">
        <v>-1.1952191235059639E-2</v>
      </c>
      <c r="E772" s="13">
        <v>-1.0056579617960804E-2</v>
      </c>
      <c r="F772" s="95">
        <v>-1.295E-2</v>
      </c>
    </row>
    <row r="773" spans="2:6" x14ac:dyDescent="0.15">
      <c r="B773" s="82">
        <v>44684</v>
      </c>
      <c r="C773" s="12">
        <v>-3.9745627980921627E-3</v>
      </c>
      <c r="D773" s="12">
        <v>1.3104838709677491E-2</v>
      </c>
      <c r="E773" s="13">
        <v>2.45204721857184E-3</v>
      </c>
      <c r="F773" s="95">
        <v>2.5200000000000001E-3</v>
      </c>
    </row>
    <row r="774" spans="2:6" x14ac:dyDescent="0.15">
      <c r="B774" s="82">
        <v>44685</v>
      </c>
      <c r="C774" s="12">
        <v>-1.053471667996797E-2</v>
      </c>
      <c r="D774" s="12">
        <v>-7.4626865671645337E-4</v>
      </c>
      <c r="E774" s="13">
        <v>-6.290069528612996E-3</v>
      </c>
      <c r="F774" s="95">
        <v>-1.014E-2</v>
      </c>
    </row>
    <row r="775" spans="2:6" x14ac:dyDescent="0.15">
      <c r="B775" s="82">
        <v>44686</v>
      </c>
      <c r="C775" s="12">
        <v>6.6139699951603959E-3</v>
      </c>
      <c r="D775" s="12">
        <v>-3.2362459546925626E-2</v>
      </c>
      <c r="E775" s="13">
        <v>-9.3771492649963317E-4</v>
      </c>
      <c r="F775" s="95">
        <v>-2.5000000000000001E-4</v>
      </c>
    </row>
    <row r="776" spans="2:6" x14ac:dyDescent="0.15">
      <c r="B776" s="82">
        <v>44687</v>
      </c>
      <c r="C776" s="12">
        <v>-1.1538461538461497E-2</v>
      </c>
      <c r="D776" s="12">
        <v>5.402624131721101E-3</v>
      </c>
      <c r="E776" s="13">
        <v>-6.570413012775056E-3</v>
      </c>
      <c r="F776" s="95">
        <v>-1.2359999999999999E-2</v>
      </c>
    </row>
    <row r="777" spans="2:6" x14ac:dyDescent="0.15">
      <c r="B777" s="82">
        <v>44690</v>
      </c>
      <c r="C777" s="12">
        <v>-2.4156939040207548E-2</v>
      </c>
      <c r="D777" s="12">
        <v>-2.5588536335722223E-3</v>
      </c>
      <c r="E777" s="13">
        <v>-1.5235724063250244E-2</v>
      </c>
      <c r="F777" s="95">
        <v>-2.4400000000000002E-2</v>
      </c>
    </row>
    <row r="778" spans="2:6" x14ac:dyDescent="0.15">
      <c r="B778" s="82">
        <v>44691</v>
      </c>
      <c r="C778" s="12">
        <v>-3.4889516530984821E-3</v>
      </c>
      <c r="D778" s="12">
        <v>2.4114930733709627E-2</v>
      </c>
      <c r="E778" s="13">
        <v>6.3565705293477937E-3</v>
      </c>
      <c r="F778" s="95">
        <v>8.5199999999999998E-3</v>
      </c>
    </row>
    <row r="779" spans="2:6" x14ac:dyDescent="0.15">
      <c r="B779" s="82">
        <v>44692</v>
      </c>
      <c r="C779" s="12">
        <v>1.5171723907969392E-2</v>
      </c>
      <c r="D779" s="12">
        <v>1.1523046092184464E-2</v>
      </c>
      <c r="E779" s="13">
        <v>9.5339788905286493E-3</v>
      </c>
      <c r="F779" s="95">
        <v>1.0300000000000001E-3</v>
      </c>
    </row>
    <row r="780" spans="2:6" x14ac:dyDescent="0.15">
      <c r="B780" s="82">
        <v>44693</v>
      </c>
      <c r="C780" s="12">
        <v>-4.9269173920185594E-4</v>
      </c>
      <c r="D780" s="12">
        <v>5.6958890539871021E-3</v>
      </c>
      <c r="E780" s="13">
        <v>5.6663892468389321E-3</v>
      </c>
      <c r="F780" s="95">
        <v>-4.1099999999999999E-3</v>
      </c>
    </row>
    <row r="781" spans="2:6" x14ac:dyDescent="0.15">
      <c r="B781" s="82">
        <v>44694</v>
      </c>
      <c r="C781" s="12">
        <v>6.7367729214591332E-3</v>
      </c>
      <c r="D781" s="12">
        <v>3.9399162767792539E-3</v>
      </c>
      <c r="E781" s="13">
        <v>1.3734048034242274E-2</v>
      </c>
      <c r="F781" s="95">
        <v>1.2540000000000001E-2</v>
      </c>
    </row>
    <row r="782" spans="2:6" x14ac:dyDescent="0.15">
      <c r="B782" s="82">
        <v>44697</v>
      </c>
      <c r="C782" s="12">
        <v>6.3652684837602891E-3</v>
      </c>
      <c r="D782" s="12">
        <v>-4.905567819475376E-4</v>
      </c>
      <c r="E782" s="13">
        <v>1.3547930564833832E-2</v>
      </c>
      <c r="F782" s="95">
        <v>1.8699999999999999E-3</v>
      </c>
    </row>
    <row r="783" spans="2:6" x14ac:dyDescent="0.15">
      <c r="B783" s="82">
        <v>44698</v>
      </c>
      <c r="C783" s="12">
        <v>-5.8384690236782388E-3</v>
      </c>
      <c r="D783" s="12">
        <v>1.6687116564417126E-2</v>
      </c>
      <c r="E783" s="13">
        <v>-1.3709218474258211E-3</v>
      </c>
      <c r="F783" s="95">
        <v>4.9899999999999996E-3</v>
      </c>
    </row>
    <row r="784" spans="2:6" x14ac:dyDescent="0.15">
      <c r="B784" s="82">
        <v>44699</v>
      </c>
      <c r="C784" s="12">
        <v>-2.6264274061990167E-2</v>
      </c>
      <c r="D784" s="12">
        <v>-1.1344436398744828E-2</v>
      </c>
      <c r="E784" s="13">
        <v>-4.6906505553934164E-3</v>
      </c>
      <c r="F784" s="95">
        <v>-1.29E-2</v>
      </c>
    </row>
    <row r="785" spans="2:6" x14ac:dyDescent="0.15">
      <c r="B785" s="82">
        <v>44700</v>
      </c>
      <c r="C785" s="12">
        <v>-5.025967498743511E-2</v>
      </c>
      <c r="D785" s="12">
        <v>-3.5156249999999889E-2</v>
      </c>
      <c r="E785" s="13">
        <v>-1.5057380796745901E-2</v>
      </c>
      <c r="F785" s="95">
        <v>-2.3290000000000002E-2</v>
      </c>
    </row>
    <row r="786" spans="2:6" x14ac:dyDescent="0.15">
      <c r="B786" s="82">
        <v>44701</v>
      </c>
      <c r="C786" s="12">
        <v>-1.5875815840535878E-3</v>
      </c>
      <c r="D786" s="12">
        <v>-1.0121457489880026E-3</v>
      </c>
      <c r="E786" s="13">
        <v>1.1786550236836613E-2</v>
      </c>
      <c r="F786" s="95">
        <v>-5.0000000000000002E-5</v>
      </c>
    </row>
    <row r="787" spans="2:6" x14ac:dyDescent="0.15">
      <c r="B787" s="82">
        <v>44704</v>
      </c>
      <c r="C787" s="12">
        <v>1.2897526501766787E-2</v>
      </c>
      <c r="D787" s="12">
        <v>7.8520770010133134E-3</v>
      </c>
      <c r="E787" s="13">
        <v>1.130339247806722E-2</v>
      </c>
      <c r="F787" s="95">
        <v>1.391E-2</v>
      </c>
    </row>
    <row r="788" spans="2:6" x14ac:dyDescent="0.15">
      <c r="B788" s="82">
        <v>44705</v>
      </c>
      <c r="C788" s="12">
        <v>6.9771498342929839E-4</v>
      </c>
      <c r="D788" s="12">
        <v>-1.1058054787634997E-2</v>
      </c>
      <c r="E788" s="13">
        <v>0</v>
      </c>
      <c r="F788" s="95">
        <v>1.5100000000000001E-3</v>
      </c>
    </row>
    <row r="789" spans="2:6" x14ac:dyDescent="0.15">
      <c r="B789" s="82">
        <v>44706</v>
      </c>
      <c r="C789" s="12">
        <v>-4.3576782290395411E-3</v>
      </c>
      <c r="D789" s="12">
        <v>3.0495552731892861E-3</v>
      </c>
      <c r="E789" s="13">
        <v>1.5967047883094221E-3</v>
      </c>
      <c r="F789" s="95">
        <v>7.2000000000000005E-4</v>
      </c>
    </row>
    <row r="790" spans="2:6" x14ac:dyDescent="0.15">
      <c r="B790" s="82">
        <v>44708</v>
      </c>
      <c r="C790" s="12">
        <v>2.0483193277310852E-2</v>
      </c>
      <c r="D790" s="12">
        <v>1.7988345578920706E-2</v>
      </c>
      <c r="E790" s="13">
        <v>-7.9707969319189331E-3</v>
      </c>
      <c r="F790" s="95">
        <v>1.3520000000000001E-2</v>
      </c>
    </row>
    <row r="791" spans="2:6" x14ac:dyDescent="0.15">
      <c r="B791" s="82">
        <v>44712</v>
      </c>
      <c r="C791" s="12">
        <v>3.6026762738035067E-3</v>
      </c>
      <c r="D791" s="12">
        <v>-1.7919362867098054E-2</v>
      </c>
      <c r="E791" s="13">
        <v>-2.9844387249666759E-3</v>
      </c>
      <c r="F791" s="95">
        <v>-3.0699999999999998E-3</v>
      </c>
    </row>
    <row r="792" spans="2:6" x14ac:dyDescent="0.15">
      <c r="B792" s="82">
        <v>44713</v>
      </c>
      <c r="C792" s="12">
        <v>-1.6410256410256396E-2</v>
      </c>
      <c r="D792" s="12">
        <v>-1.0136847440445962E-2</v>
      </c>
      <c r="E792" s="13">
        <v>-7.8285861645540633E-3</v>
      </c>
      <c r="F792" s="95">
        <v>-1.01E-2</v>
      </c>
    </row>
    <row r="793" spans="2:6" x14ac:dyDescent="0.15">
      <c r="B793" s="82">
        <v>44714</v>
      </c>
      <c r="C793" s="12">
        <v>-2.9544664581161451E-3</v>
      </c>
      <c r="D793" s="12">
        <v>4.0962621607782967E-3</v>
      </c>
      <c r="E793" s="13">
        <v>-6.7301071782911448E-3</v>
      </c>
      <c r="F793" s="95">
        <v>4.8799999999999998E-3</v>
      </c>
    </row>
    <row r="794" spans="2:6" x14ac:dyDescent="0.15">
      <c r="B794" s="82">
        <v>44715</v>
      </c>
      <c r="C794" s="12">
        <v>1.394457033292662E-3</v>
      </c>
      <c r="D794" s="12">
        <v>2.5497195308517018E-3</v>
      </c>
      <c r="E794" s="13">
        <v>2.6868891052742594E-3</v>
      </c>
      <c r="F794" s="95">
        <v>-1.82E-3</v>
      </c>
    </row>
    <row r="795" spans="2:6" x14ac:dyDescent="0.15">
      <c r="B795" s="82">
        <v>44719</v>
      </c>
      <c r="C795" s="12">
        <v>-9.2254134029591262E-3</v>
      </c>
      <c r="D795" s="12">
        <v>1.8565615462868612E-2</v>
      </c>
      <c r="E795" s="13">
        <v>1.1649806592557432E-3</v>
      </c>
      <c r="F795" s="95">
        <v>4.4000000000000002E-4</v>
      </c>
    </row>
    <row r="796" spans="2:6" x14ac:dyDescent="0.15">
      <c r="B796" s="82">
        <v>44720</v>
      </c>
      <c r="C796" s="12">
        <v>-1.2825017568517283E-2</v>
      </c>
      <c r="D796" s="12">
        <v>-1.6229712858926271E-2</v>
      </c>
      <c r="E796" s="13">
        <v>-1.7454989799096099E-3</v>
      </c>
      <c r="F796" s="95">
        <v>-5.79E-3</v>
      </c>
    </row>
    <row r="797" spans="2:6" x14ac:dyDescent="0.15">
      <c r="B797" s="82">
        <v>44721</v>
      </c>
      <c r="C797" s="12">
        <v>-1.6373020110339809E-2</v>
      </c>
      <c r="D797" s="12">
        <v>1.0152284263960087E-3</v>
      </c>
      <c r="E797" s="13">
        <v>-5.2460222185048977E-3</v>
      </c>
      <c r="F797" s="95">
        <v>-1.264E-2</v>
      </c>
    </row>
    <row r="798" spans="2:6" x14ac:dyDescent="0.15">
      <c r="B798" s="82">
        <v>44722</v>
      </c>
      <c r="C798" s="12">
        <v>-3.9804595621495409E-3</v>
      </c>
      <c r="D798" s="12">
        <v>-2.33265720081135E-2</v>
      </c>
      <c r="E798" s="13">
        <v>-1.6524074347243456E-2</v>
      </c>
      <c r="F798" s="95">
        <v>-2.1000000000000001E-2</v>
      </c>
    </row>
    <row r="799" spans="2:6" x14ac:dyDescent="0.15">
      <c r="B799" s="82">
        <v>44725</v>
      </c>
      <c r="C799" s="12">
        <v>5.8128973660309669E-3</v>
      </c>
      <c r="D799" s="12">
        <v>-1.5576323987538943E-2</v>
      </c>
      <c r="E799" s="13">
        <v>-1.3584380253417239E-2</v>
      </c>
      <c r="F799" s="95">
        <v>-1.6990000000000002E-2</v>
      </c>
    </row>
    <row r="800" spans="2:6" x14ac:dyDescent="0.15">
      <c r="B800" s="82">
        <v>44726</v>
      </c>
      <c r="C800" s="12">
        <v>-1.9143940762145428E-2</v>
      </c>
      <c r="D800" s="12">
        <v>2.1097046413500742E-3</v>
      </c>
      <c r="E800" s="13">
        <v>-2.4885219165053707E-2</v>
      </c>
      <c r="F800" s="95">
        <v>-1.8100000000000002E-2</v>
      </c>
    </row>
    <row r="801" spans="2:6" x14ac:dyDescent="0.15">
      <c r="B801" s="82">
        <v>44727</v>
      </c>
      <c r="C801" s="12">
        <v>-7.9175105873687812E-3</v>
      </c>
      <c r="D801" s="12">
        <v>1.8157894736842151E-2</v>
      </c>
      <c r="E801" s="13">
        <v>4.2121006036537345E-3</v>
      </c>
      <c r="F801" s="95">
        <v>7.9000000000000008E-3</v>
      </c>
    </row>
    <row r="802" spans="2:6" x14ac:dyDescent="0.15">
      <c r="B802" s="82">
        <v>44728</v>
      </c>
      <c r="C802" s="12">
        <v>-1.1692650334075738E-2</v>
      </c>
      <c r="D802" s="12">
        <v>-4.7040578960971802E-2</v>
      </c>
      <c r="E802" s="13">
        <v>-2.2822662877424071E-2</v>
      </c>
      <c r="F802" s="95">
        <v>-2.8580000000000001E-2</v>
      </c>
    </row>
    <row r="803" spans="2:6" x14ac:dyDescent="0.15">
      <c r="B803" s="82">
        <v>44729</v>
      </c>
      <c r="C803" s="12">
        <v>9.3896713615015948E-4</v>
      </c>
      <c r="D803" s="12">
        <v>1.3561160835369179E-3</v>
      </c>
      <c r="E803" s="13">
        <v>-2.9036451742666669E-3</v>
      </c>
      <c r="F803" s="95">
        <v>-2.3E-3</v>
      </c>
    </row>
    <row r="804" spans="2:6" x14ac:dyDescent="0.15">
      <c r="B804" s="82">
        <v>44733</v>
      </c>
      <c r="C804" s="12">
        <v>7.1294559099437382E-3</v>
      </c>
      <c r="D804" s="12">
        <v>5.4171180931743557E-3</v>
      </c>
      <c r="E804" s="13">
        <v>-1.7726557481029248E-3</v>
      </c>
      <c r="F804" s="95">
        <v>2.7299999999999998E-3</v>
      </c>
    </row>
    <row r="805" spans="2:6" x14ac:dyDescent="0.15">
      <c r="B805" s="82">
        <v>44734</v>
      </c>
      <c r="C805" s="12">
        <v>1.8256333830104277E-2</v>
      </c>
      <c r="D805" s="12">
        <v>-2.9633620689655249E-3</v>
      </c>
      <c r="E805" s="13">
        <v>-3.2978063314803574E-3</v>
      </c>
      <c r="F805" s="95">
        <v>4.6299999999999996E-3</v>
      </c>
    </row>
    <row r="806" spans="2:6" x14ac:dyDescent="0.15">
      <c r="B806" s="82">
        <v>44735</v>
      </c>
      <c r="C806" s="12">
        <v>-7.6838638858396369E-3</v>
      </c>
      <c r="D806" s="12">
        <v>-1.4320453931369936E-2</v>
      </c>
      <c r="E806" s="13">
        <v>-4.4539632041843413E-3</v>
      </c>
      <c r="F806" s="95">
        <v>-7.1300000000000001E-3</v>
      </c>
    </row>
    <row r="807" spans="2:6" x14ac:dyDescent="0.15">
      <c r="B807" s="82">
        <v>44736</v>
      </c>
      <c r="C807" s="12">
        <v>2.912979351032452E-2</v>
      </c>
      <c r="D807" s="12">
        <v>2.9605263157894912E-2</v>
      </c>
      <c r="E807" s="13">
        <v>3.0295322309013661E-2</v>
      </c>
      <c r="F807" s="95">
        <v>3.5380000000000002E-2</v>
      </c>
    </row>
    <row r="808" spans="2:6" x14ac:dyDescent="0.15">
      <c r="B808" s="82">
        <v>44739</v>
      </c>
      <c r="C808" s="12">
        <v>8.4199211752060688E-3</v>
      </c>
      <c r="D808" s="12">
        <v>-7.1884984025559762E-3</v>
      </c>
      <c r="E808" s="13">
        <v>1.7865997556813618E-2</v>
      </c>
      <c r="F808" s="95">
        <v>7.7299999999999999E-3</v>
      </c>
    </row>
    <row r="809" spans="2:6" x14ac:dyDescent="0.15">
      <c r="B809" s="82">
        <v>44740</v>
      </c>
      <c r="C809" s="12">
        <v>-1.7232190442352135E-2</v>
      </c>
      <c r="D809" s="12">
        <v>9.6540627514078992E-3</v>
      </c>
      <c r="E809" s="13">
        <v>-1.0970350397379702E-2</v>
      </c>
      <c r="F809" s="95">
        <v>-8.9200000000000008E-3</v>
      </c>
    </row>
    <row r="810" spans="2:6" x14ac:dyDescent="0.15">
      <c r="B810" s="82">
        <v>44741</v>
      </c>
      <c r="C810" s="12">
        <v>1.5907447577729661E-2</v>
      </c>
      <c r="D810" s="12">
        <v>-1.0624169986719778E-2</v>
      </c>
      <c r="E810" s="13">
        <v>6.1622410532424787E-4</v>
      </c>
      <c r="F810" s="95">
        <v>2.0000000000000001E-4</v>
      </c>
    </row>
    <row r="811" spans="2:6" x14ac:dyDescent="0.15">
      <c r="B811" s="82">
        <v>44742</v>
      </c>
      <c r="C811" s="12">
        <v>-8.5409252669039759E-3</v>
      </c>
      <c r="D811" s="12">
        <v>-6.9798657718119772E-3</v>
      </c>
      <c r="E811" s="13">
        <v>-4.1877173373316978E-3</v>
      </c>
      <c r="F811" s="95">
        <v>-6.5300000000000002E-3</v>
      </c>
    </row>
    <row r="812" spans="2:6" x14ac:dyDescent="0.15">
      <c r="B812" s="82">
        <v>44743</v>
      </c>
      <c r="C812" s="12">
        <v>1.1844938980617448E-2</v>
      </c>
      <c r="D812" s="12">
        <v>-5.4068667207363141E-4</v>
      </c>
      <c r="E812" s="13">
        <v>-6.4316398313014611E-3</v>
      </c>
      <c r="F812" s="95">
        <v>2.7200000000000002E-3</v>
      </c>
    </row>
    <row r="813" spans="2:6" x14ac:dyDescent="0.15">
      <c r="B813" s="82">
        <v>44747</v>
      </c>
      <c r="C813" s="12">
        <v>7.0947144377431215E-4</v>
      </c>
      <c r="D813" s="12">
        <v>-3.1647281579659237E-2</v>
      </c>
      <c r="E813" s="13">
        <v>7.2202251414670293E-3</v>
      </c>
      <c r="F813" s="95">
        <v>-6.3E-3</v>
      </c>
    </row>
    <row r="814" spans="2:6" x14ac:dyDescent="0.15">
      <c r="B814" s="82">
        <v>44748</v>
      </c>
      <c r="C814" s="12">
        <v>1.8787663948954147E-2</v>
      </c>
      <c r="D814" s="12">
        <v>-2.5139664804467721E-3</v>
      </c>
      <c r="E814" s="13">
        <v>3.8314760806588133E-3</v>
      </c>
      <c r="F814" s="95">
        <v>1.29E-2</v>
      </c>
    </row>
    <row r="815" spans="2:6" x14ac:dyDescent="0.15">
      <c r="B815" s="82">
        <v>44749</v>
      </c>
      <c r="C815" s="12">
        <v>-5.0452331245650628E-3</v>
      </c>
      <c r="D815" s="12">
        <v>3.1083730047605673E-2</v>
      </c>
      <c r="E815" s="13">
        <v>1.0957880177974388E-2</v>
      </c>
      <c r="F815" s="95">
        <v>9.2599999999999991E-3</v>
      </c>
    </row>
    <row r="816" spans="2:6" x14ac:dyDescent="0.15">
      <c r="B816" s="82">
        <v>44750</v>
      </c>
      <c r="C816" s="12">
        <v>2.2731246721454657E-3</v>
      </c>
      <c r="D816" s="12">
        <v>4.888647474198704E-3</v>
      </c>
      <c r="E816" s="13">
        <v>7.9162250888564767E-3</v>
      </c>
      <c r="F816" s="95">
        <v>6.77E-3</v>
      </c>
    </row>
    <row r="817" spans="2:6" x14ac:dyDescent="0.15">
      <c r="B817" s="82">
        <v>44753</v>
      </c>
      <c r="C817" s="12">
        <v>4.7103977669225028E-3</v>
      </c>
      <c r="D817" s="12">
        <v>-1.7297297297297343E-2</v>
      </c>
      <c r="E817" s="13">
        <v>2.8998230095718114E-3</v>
      </c>
      <c r="F817" s="95">
        <v>1.1000000000000001E-3</v>
      </c>
    </row>
    <row r="818" spans="2:6" x14ac:dyDescent="0.15">
      <c r="B818" s="82">
        <v>44754</v>
      </c>
      <c r="C818" s="12">
        <v>3.9937489147421346E-3</v>
      </c>
      <c r="D818" s="12">
        <v>1.6226622662266266E-2</v>
      </c>
      <c r="E818" s="13">
        <v>-9.6381278337120957E-4</v>
      </c>
      <c r="F818" s="95">
        <v>3.8700000000000002E-3</v>
      </c>
    </row>
    <row r="819" spans="2:6" x14ac:dyDescent="0.15">
      <c r="B819" s="82">
        <v>44755</v>
      </c>
      <c r="C819" s="12">
        <v>-1.57384987893463E-2</v>
      </c>
      <c r="D819" s="12">
        <v>-1.4614343707713306E-2</v>
      </c>
      <c r="E819" s="13">
        <v>-1.7607252543582974E-2</v>
      </c>
      <c r="F819" s="95">
        <v>-1.49E-2</v>
      </c>
    </row>
    <row r="820" spans="2:6" x14ac:dyDescent="0.15">
      <c r="B820" s="82">
        <v>44756</v>
      </c>
      <c r="C820" s="12">
        <v>-6.6772096292391225E-3</v>
      </c>
      <c r="D820" s="12">
        <v>-2.0324086789343498E-2</v>
      </c>
      <c r="E820" s="13">
        <v>-5.4014434416298496E-3</v>
      </c>
      <c r="F820" s="95">
        <v>-9.6600000000000002E-3</v>
      </c>
    </row>
    <row r="821" spans="2:6" x14ac:dyDescent="0.15">
      <c r="B821" s="82">
        <v>44757</v>
      </c>
      <c r="C821" s="12">
        <v>1.9104900053069196E-2</v>
      </c>
      <c r="D821" s="12">
        <v>8.1300813008129413E-3</v>
      </c>
      <c r="E821" s="13">
        <v>1.9748246225978816E-2</v>
      </c>
      <c r="F821" s="95">
        <v>1.6899999999999998E-2</v>
      </c>
    </row>
    <row r="822" spans="2:6" x14ac:dyDescent="0.15">
      <c r="B822" s="82">
        <v>44760</v>
      </c>
      <c r="C822" s="12">
        <v>-2.430133657351119E-3</v>
      </c>
      <c r="D822" s="12">
        <v>7.230255839822064E-3</v>
      </c>
      <c r="E822" s="13">
        <v>-6.1728656774435731E-3</v>
      </c>
      <c r="F822" s="95">
        <v>2.5600000000000002E-3</v>
      </c>
    </row>
    <row r="823" spans="2:6" x14ac:dyDescent="0.15">
      <c r="B823" s="82">
        <v>44761</v>
      </c>
      <c r="C823" s="12">
        <v>2.9580650774316819E-3</v>
      </c>
      <c r="D823" s="12">
        <v>7.1783545002759297E-3</v>
      </c>
      <c r="E823" s="13">
        <v>1.4614484389514404E-2</v>
      </c>
      <c r="F823" s="95">
        <v>1.0160000000000001E-2</v>
      </c>
    </row>
    <row r="824" spans="2:6" x14ac:dyDescent="0.15">
      <c r="B824" s="82">
        <v>44762</v>
      </c>
      <c r="C824" s="12">
        <v>-1.7522553782095773E-2</v>
      </c>
      <c r="D824" s="12">
        <v>-1.0142543859649078E-2</v>
      </c>
      <c r="E824" s="13">
        <v>-1.2363515704994499E-2</v>
      </c>
      <c r="F824" s="95">
        <v>-5.6299999999999996E-3</v>
      </c>
    </row>
    <row r="825" spans="2:6" x14ac:dyDescent="0.15">
      <c r="B825" s="82">
        <v>44763</v>
      </c>
      <c r="C825" s="12">
        <v>1.5539466713755834E-2</v>
      </c>
      <c r="D825" s="12">
        <v>-9.4156743284408151E-3</v>
      </c>
      <c r="E825" s="13">
        <v>8.3861217229310725E-3</v>
      </c>
      <c r="F825" s="95">
        <v>6.7999999999999996E-3</v>
      </c>
    </row>
    <row r="826" spans="2:6" x14ac:dyDescent="0.15">
      <c r="B826" s="82">
        <v>44764</v>
      </c>
      <c r="C826" s="12">
        <v>1.0606850982437743E-2</v>
      </c>
      <c r="D826" s="12">
        <v>0</v>
      </c>
      <c r="E826" s="13">
        <v>-2.4105300538901364E-4</v>
      </c>
      <c r="F826" s="95">
        <v>-3.47E-3</v>
      </c>
    </row>
    <row r="827" spans="2:6" x14ac:dyDescent="0.15">
      <c r="B827" s="82">
        <v>44767</v>
      </c>
      <c r="C827" s="12">
        <v>5.5058499655884496E-3</v>
      </c>
      <c r="D827" s="12">
        <v>1.3698630136986134E-2</v>
      </c>
      <c r="E827" s="13">
        <v>4.8219681287098304E-4</v>
      </c>
      <c r="F827" s="95">
        <v>2.99E-3</v>
      </c>
    </row>
    <row r="828" spans="2:6" x14ac:dyDescent="0.15">
      <c r="B828" s="82">
        <v>44768</v>
      </c>
      <c r="C828" s="12">
        <v>3.4223134839150848E-3</v>
      </c>
      <c r="D828" s="12">
        <v>-1.654715940430096E-3</v>
      </c>
      <c r="E828" s="13">
        <v>1.0724121333491654E-2</v>
      </c>
      <c r="F828" s="95">
        <v>-2.4299999999999999E-3</v>
      </c>
    </row>
    <row r="829" spans="2:6" x14ac:dyDescent="0.15">
      <c r="B829" s="82">
        <v>44769</v>
      </c>
      <c r="C829" s="12">
        <v>1.5347885402454686E-3</v>
      </c>
      <c r="D829" s="12">
        <v>3.5911602209943716E-3</v>
      </c>
      <c r="E829" s="13">
        <v>-1.1564086344299174E-2</v>
      </c>
      <c r="F829" s="95">
        <v>-4.1000000000000003E-3</v>
      </c>
    </row>
    <row r="830" spans="2:6" x14ac:dyDescent="0.15">
      <c r="B830" s="82">
        <v>44770</v>
      </c>
      <c r="C830" s="12">
        <v>-3.9162268006128764E-3</v>
      </c>
      <c r="D830" s="12">
        <v>-1.3762730525736289E-2</v>
      </c>
      <c r="E830" s="13">
        <v>3.1359060427453844E-3</v>
      </c>
      <c r="F830" s="95">
        <v>6.5599999999999999E-3</v>
      </c>
    </row>
    <row r="831" spans="2:6" x14ac:dyDescent="0.15">
      <c r="B831" s="82">
        <v>44771</v>
      </c>
      <c r="C831" s="12">
        <v>-4.7863247863247915E-3</v>
      </c>
      <c r="D831" s="12">
        <v>-5.0237231370360291E-3</v>
      </c>
      <c r="E831" s="13">
        <v>-1.7554402720053486E-2</v>
      </c>
      <c r="F831" s="95">
        <v>1.49E-3</v>
      </c>
    </row>
    <row r="832" spans="2:6" x14ac:dyDescent="0.15">
      <c r="B832" s="82">
        <v>44775</v>
      </c>
      <c r="C832" s="12">
        <v>4.809343868086513E-3</v>
      </c>
      <c r="D832" s="12">
        <v>2.8050490883591017E-4</v>
      </c>
      <c r="E832" s="13">
        <v>3.6718104897470738E-4</v>
      </c>
      <c r="F832" s="95">
        <v>-2.5000000000000001E-3</v>
      </c>
    </row>
    <row r="833" spans="2:6" x14ac:dyDescent="0.15">
      <c r="B833" s="82">
        <v>44776</v>
      </c>
      <c r="C833" s="12">
        <v>-2.564102564102555E-3</v>
      </c>
      <c r="D833" s="12">
        <v>1.6825574873808202E-2</v>
      </c>
      <c r="E833" s="13">
        <v>1.8350377656488615E-3</v>
      </c>
      <c r="F833" s="95">
        <v>5.4799999999999996E-3</v>
      </c>
    </row>
    <row r="834" spans="2:6" x14ac:dyDescent="0.15">
      <c r="B834" s="82">
        <v>44777</v>
      </c>
      <c r="C834" s="12">
        <v>1.5424164524420192E-3</v>
      </c>
      <c r="D834" s="12">
        <v>4.964147821290732E-3</v>
      </c>
      <c r="E834" s="13">
        <v>-6.4720355432738019E-3</v>
      </c>
      <c r="F834" s="95">
        <v>2.1199999999999999E-3</v>
      </c>
    </row>
    <row r="835" spans="2:6" x14ac:dyDescent="0.15">
      <c r="B835" s="82">
        <v>44778</v>
      </c>
      <c r="C835" s="12">
        <v>-1.1806981519507098E-2</v>
      </c>
      <c r="D835" s="12">
        <v>4.1163556531285117E-3</v>
      </c>
      <c r="E835" s="13">
        <v>8.4808064491865842E-3</v>
      </c>
      <c r="F835" s="95">
        <v>-7.1000000000000004E-3</v>
      </c>
    </row>
    <row r="836" spans="2:6" x14ac:dyDescent="0.15">
      <c r="B836" s="82">
        <v>44781</v>
      </c>
      <c r="C836" s="12">
        <v>0</v>
      </c>
      <c r="D836" s="12">
        <v>7.3790653183929411E-3</v>
      </c>
      <c r="E836" s="13">
        <v>2.8030766783595507E-3</v>
      </c>
      <c r="F836" s="95">
        <v>3.8899999999999998E-3</v>
      </c>
    </row>
    <row r="837" spans="2:6" x14ac:dyDescent="0.15">
      <c r="B837" s="82">
        <v>44782</v>
      </c>
      <c r="C837" s="12">
        <v>5.1948051948058627E-4</v>
      </c>
      <c r="D837" s="12">
        <v>6.2398263700489398E-3</v>
      </c>
      <c r="E837" s="13">
        <v>1.191059946409756E-2</v>
      </c>
      <c r="F837" s="95">
        <v>-3.0300000000000001E-3</v>
      </c>
    </row>
    <row r="838" spans="2:6" x14ac:dyDescent="0.15">
      <c r="B838" s="82">
        <v>44783</v>
      </c>
      <c r="C838" s="12">
        <v>-1.0557286258220833E-2</v>
      </c>
      <c r="D838" s="12">
        <v>9.7061202480452913E-3</v>
      </c>
      <c r="E838" s="13">
        <v>-9.0078765062761024E-3</v>
      </c>
      <c r="F838" s="95">
        <v>2.0300000000000001E-3</v>
      </c>
    </row>
    <row r="839" spans="2:6" x14ac:dyDescent="0.15">
      <c r="B839" s="82">
        <v>44784</v>
      </c>
      <c r="C839" s="12">
        <v>7.3465104075565169E-3</v>
      </c>
      <c r="D839" s="12">
        <v>6.6755674232310547E-3</v>
      </c>
      <c r="E839" s="13">
        <v>-1.7815967608122096E-2</v>
      </c>
      <c r="F839" s="95">
        <v>-5.0000000000000002E-5</v>
      </c>
    </row>
    <row r="840" spans="2:6" x14ac:dyDescent="0.15">
      <c r="B840" s="82">
        <v>44785</v>
      </c>
      <c r="C840" s="12">
        <v>-5.209237714881132E-3</v>
      </c>
      <c r="D840" s="12">
        <v>7.9575596816976457E-3</v>
      </c>
      <c r="E840" s="13">
        <v>-1.1599281178642173E-2</v>
      </c>
      <c r="F840" s="95">
        <v>-2.3600000000000001E-3</v>
      </c>
    </row>
    <row r="841" spans="2:6" x14ac:dyDescent="0.15">
      <c r="B841" s="82">
        <v>44788</v>
      </c>
      <c r="C841" s="12">
        <v>9.2511782160935585E-3</v>
      </c>
      <c r="D841" s="12">
        <v>2.1052631578946102E-3</v>
      </c>
      <c r="E841" s="13">
        <v>4.3694431923648747E-3</v>
      </c>
      <c r="F841" s="95">
        <v>3.8899999999999998E-3</v>
      </c>
    </row>
    <row r="842" spans="2:6" x14ac:dyDescent="0.15">
      <c r="B842" s="82">
        <v>44789</v>
      </c>
      <c r="C842" s="12">
        <v>-3.6319612590799411E-3</v>
      </c>
      <c r="D842" s="12">
        <v>-3.9390756302520868E-3</v>
      </c>
      <c r="E842" s="13">
        <v>6.588077669913206E-3</v>
      </c>
      <c r="F842" s="95">
        <v>-3.6800000000000001E-3</v>
      </c>
    </row>
    <row r="843" spans="2:6" x14ac:dyDescent="0.15">
      <c r="B843" s="82">
        <v>44790</v>
      </c>
      <c r="C843" s="12">
        <v>1.4233639993056713E-2</v>
      </c>
      <c r="D843" s="12">
        <v>-1.4500395465330773E-2</v>
      </c>
      <c r="E843" s="13">
        <v>3.0870776342568629E-3</v>
      </c>
      <c r="F843" s="95">
        <v>-2.0000000000000001E-4</v>
      </c>
    </row>
    <row r="844" spans="2:6" x14ac:dyDescent="0.15">
      <c r="B844" s="82">
        <v>44791</v>
      </c>
      <c r="C844" s="12">
        <v>-3.7651891151805339E-3</v>
      </c>
      <c r="D844" s="12">
        <v>4.0128410914928025E-3</v>
      </c>
      <c r="E844" s="13">
        <v>-1.6003555826185067E-3</v>
      </c>
      <c r="F844" s="95">
        <v>3.5400000000000002E-3</v>
      </c>
    </row>
    <row r="845" spans="2:6" x14ac:dyDescent="0.15">
      <c r="B845" s="82">
        <v>44792</v>
      </c>
      <c r="C845" s="12">
        <v>4.294794708812999E-3</v>
      </c>
      <c r="D845" s="12">
        <v>-4.2632560618173221E-3</v>
      </c>
      <c r="E845" s="13">
        <v>1.1220758013335663E-2</v>
      </c>
      <c r="F845" s="95">
        <v>-9.7000000000000005E-4</v>
      </c>
    </row>
    <row r="846" spans="2:6" x14ac:dyDescent="0.15">
      <c r="B846" s="82">
        <v>44795</v>
      </c>
      <c r="C846" s="12">
        <v>2.7369141293192012E-3</v>
      </c>
      <c r="D846" s="12">
        <v>-8.8306127910088295E-3</v>
      </c>
      <c r="E846" s="13">
        <v>-1.8291120890344681E-3</v>
      </c>
      <c r="F846" s="95">
        <v>-6.3499999999999997E-3</v>
      </c>
    </row>
    <row r="847" spans="2:6" x14ac:dyDescent="0.15">
      <c r="B847" s="82">
        <v>44796</v>
      </c>
      <c r="C847" s="12">
        <v>-1.7911975435005112E-2</v>
      </c>
      <c r="D847" s="12">
        <v>-4.3196544276457027E-3</v>
      </c>
      <c r="E847" s="13">
        <v>-2.0278464289742226E-2</v>
      </c>
      <c r="F847" s="95">
        <v>-1.3780000000000001E-2</v>
      </c>
    </row>
    <row r="848" spans="2:6" x14ac:dyDescent="0.15">
      <c r="B848" s="82">
        <v>44797</v>
      </c>
      <c r="C848" s="12">
        <v>9.9009900990099098E-3</v>
      </c>
      <c r="D848" s="12">
        <v>0</v>
      </c>
      <c r="E848" s="13">
        <v>7.6059438316540273E-3</v>
      </c>
      <c r="F848" s="95">
        <v>7.3000000000000001E-3</v>
      </c>
    </row>
    <row r="849" spans="2:6" x14ac:dyDescent="0.15">
      <c r="B849" s="82">
        <v>44798</v>
      </c>
      <c r="C849" s="12">
        <v>4.8159614723082278E-3</v>
      </c>
      <c r="D849" s="12">
        <v>1.1117136659435811E-2</v>
      </c>
      <c r="E849" s="13">
        <v>-7.5485301354323298E-3</v>
      </c>
      <c r="F849" s="95">
        <v>4.6299999999999996E-3</v>
      </c>
    </row>
    <row r="850" spans="2:6" x14ac:dyDescent="0.15">
      <c r="B850" s="82">
        <v>44799</v>
      </c>
      <c r="C850" s="12">
        <v>-1.146867511126326E-2</v>
      </c>
      <c r="D850" s="12">
        <v>-8.0450522928398049E-3</v>
      </c>
      <c r="E850" s="13">
        <v>2.1196396612577217E-3</v>
      </c>
      <c r="F850" s="95">
        <v>-1.0999999999999999E-2</v>
      </c>
    </row>
    <row r="851" spans="2:6" x14ac:dyDescent="0.15">
      <c r="B851" s="82">
        <v>44802</v>
      </c>
      <c r="C851" s="12">
        <v>-3.4632034632042785E-4</v>
      </c>
      <c r="D851" s="12">
        <v>-2.9737766964044177E-3</v>
      </c>
      <c r="E851" s="13">
        <v>-4.9768923901110096E-3</v>
      </c>
      <c r="F851" s="95">
        <v>-4.15E-3</v>
      </c>
    </row>
    <row r="852" spans="2:6" x14ac:dyDescent="0.15">
      <c r="B852" s="82">
        <v>44803</v>
      </c>
      <c r="C852" s="12">
        <v>-2.5983024424042211E-3</v>
      </c>
      <c r="D852" s="12">
        <v>5.9652928416484841E-3</v>
      </c>
      <c r="E852" s="13">
        <v>-1.0128856903753203E-2</v>
      </c>
      <c r="F852" s="95">
        <v>-1.08E-3</v>
      </c>
    </row>
    <row r="853" spans="2:6" x14ac:dyDescent="0.15">
      <c r="B853" s="82">
        <v>44804</v>
      </c>
      <c r="C853" s="12">
        <v>-5.0364709968738763E-3</v>
      </c>
      <c r="D853" s="12">
        <v>2.6684636118598393E-2</v>
      </c>
      <c r="E853" s="13">
        <v>-3.7898248494216968E-4</v>
      </c>
      <c r="F853" s="95">
        <v>-2.7499999999999998E-3</v>
      </c>
    </row>
    <row r="854" spans="2:6" x14ac:dyDescent="0.15">
      <c r="B854" s="82">
        <v>44805</v>
      </c>
      <c r="C854" s="12">
        <v>-1.4138593122709042E-2</v>
      </c>
      <c r="D854" s="12">
        <v>0</v>
      </c>
      <c r="E854" s="13">
        <v>-7.2033971752606396E-3</v>
      </c>
      <c r="F854" s="95">
        <v>-1.7649999999999999E-2</v>
      </c>
    </row>
    <row r="855" spans="2:6" x14ac:dyDescent="0.15">
      <c r="B855" s="82">
        <v>44806</v>
      </c>
      <c r="C855" s="12">
        <v>4.0722379603399528E-3</v>
      </c>
      <c r="D855" s="12">
        <v>3.7017589918613814E-2</v>
      </c>
      <c r="E855" s="13">
        <v>1.1328936452066118E-2</v>
      </c>
      <c r="F855" s="95">
        <v>2.1409999999999998E-2</v>
      </c>
    </row>
    <row r="856" spans="2:6" x14ac:dyDescent="0.15">
      <c r="B856" s="82">
        <v>44810</v>
      </c>
      <c r="C856" s="12">
        <v>-8.8167871627579109E-3</v>
      </c>
      <c r="D856" s="12">
        <v>2.5316455696202667E-3</v>
      </c>
      <c r="E856" s="13">
        <v>-3.5242059082839505E-3</v>
      </c>
      <c r="F856" s="95">
        <v>-5.28E-3</v>
      </c>
    </row>
    <row r="857" spans="2:6" x14ac:dyDescent="0.15">
      <c r="B857" s="82">
        <v>44811</v>
      </c>
      <c r="C857" s="12">
        <v>-1.0852161537093008E-2</v>
      </c>
      <c r="D857" s="12">
        <v>7.575757575757347E-4</v>
      </c>
      <c r="E857" s="13">
        <v>-1.6419967351969378E-3</v>
      </c>
      <c r="F857" s="95">
        <v>-2.6800000000000001E-3</v>
      </c>
    </row>
    <row r="858" spans="2:6" x14ac:dyDescent="0.15">
      <c r="B858" s="82">
        <v>44812</v>
      </c>
      <c r="C858" s="12">
        <v>-9.8920863309353013E-3</v>
      </c>
      <c r="D858" s="12">
        <v>2.2710068130204375E-2</v>
      </c>
      <c r="E858" s="13">
        <v>-3.2895281329875514E-3</v>
      </c>
      <c r="F858" s="95">
        <v>-1.3699999999999999E-3</v>
      </c>
    </row>
    <row r="859" spans="2:6" x14ac:dyDescent="0.15">
      <c r="B859" s="82">
        <v>44813</v>
      </c>
      <c r="C859" s="12">
        <v>1.3805631244323546E-2</v>
      </c>
      <c r="D859" s="12">
        <v>3.9476930668640442E-3</v>
      </c>
      <c r="E859" s="13">
        <v>7.3623372022866285E-3</v>
      </c>
      <c r="F859" s="95">
        <v>1.0189999999999999E-2</v>
      </c>
    </row>
    <row r="860" spans="2:6" x14ac:dyDescent="0.15">
      <c r="B860" s="82">
        <v>44816</v>
      </c>
      <c r="C860" s="12">
        <v>2.1501523024547442E-3</v>
      </c>
      <c r="D860" s="12">
        <v>2.5804866060457288E-2</v>
      </c>
      <c r="E860" s="13">
        <v>9.8286055182319476E-3</v>
      </c>
      <c r="F860" s="95">
        <v>8.3000000000000001E-3</v>
      </c>
    </row>
    <row r="861" spans="2:6" x14ac:dyDescent="0.15">
      <c r="B861" s="82">
        <v>44817</v>
      </c>
      <c r="C861" s="12">
        <v>1.9667441444661815E-3</v>
      </c>
      <c r="D861" s="12">
        <v>-3.833253473886078E-3</v>
      </c>
      <c r="E861" s="13">
        <v>-8.9843271207495912E-3</v>
      </c>
      <c r="F861" s="95">
        <v>-9.0299999999999998E-3</v>
      </c>
    </row>
    <row r="862" spans="2:6" x14ac:dyDescent="0.15">
      <c r="B862" s="82">
        <v>44818</v>
      </c>
      <c r="C862" s="12">
        <v>-2.658815132048542E-2</v>
      </c>
      <c r="D862" s="12">
        <v>-1.1544011544011523E-2</v>
      </c>
      <c r="E862" s="13">
        <v>-1.6746314738934509E-2</v>
      </c>
      <c r="F862" s="95">
        <v>-1.259E-2</v>
      </c>
    </row>
    <row r="863" spans="2:6" x14ac:dyDescent="0.15">
      <c r="B863" s="82">
        <v>44819</v>
      </c>
      <c r="C863" s="12">
        <v>-3.2997250229147568E-3</v>
      </c>
      <c r="D863" s="12">
        <v>5.5961070559609194E-3</v>
      </c>
      <c r="E863" s="13">
        <v>-4.0979243128377307E-3</v>
      </c>
      <c r="F863" s="95">
        <v>-7.2000000000000005E-4</v>
      </c>
    </row>
    <row r="864" spans="2:6" x14ac:dyDescent="0.15">
      <c r="B864" s="82">
        <v>44820</v>
      </c>
      <c r="C864" s="12">
        <v>-1.7656796027220922E-2</v>
      </c>
      <c r="D864" s="12">
        <v>-3.8712799419307053E-3</v>
      </c>
      <c r="E864" s="13">
        <v>-3.0859541298318138E-3</v>
      </c>
      <c r="F864" s="95">
        <v>-1.2659999999999999E-2</v>
      </c>
    </row>
    <row r="865" spans="2:6" x14ac:dyDescent="0.15">
      <c r="B865" s="82">
        <v>44823</v>
      </c>
      <c r="C865" s="12">
        <v>9.5487736378956356E-3</v>
      </c>
      <c r="D865" s="12">
        <v>-1.0930289045421482E-2</v>
      </c>
      <c r="E865" s="13">
        <v>1.9346831955417976E-3</v>
      </c>
      <c r="F865" s="95">
        <v>5.9999999999999995E-4</v>
      </c>
    </row>
    <row r="866" spans="2:6" x14ac:dyDescent="0.15">
      <c r="B866" s="82">
        <v>44824</v>
      </c>
      <c r="C866" s="12">
        <v>-1.4094955489614369E-2</v>
      </c>
      <c r="D866" s="12">
        <v>-1.5717092337917515E-2</v>
      </c>
      <c r="E866" s="13">
        <v>-1.068484286748117E-2</v>
      </c>
      <c r="F866" s="95">
        <v>-1.323E-2</v>
      </c>
    </row>
    <row r="867" spans="2:6" x14ac:dyDescent="0.15">
      <c r="B867" s="82">
        <v>44825</v>
      </c>
      <c r="C867" s="12">
        <v>1.8811136192642408E-4</v>
      </c>
      <c r="D867" s="12">
        <v>-1.1976047904191489E-2</v>
      </c>
      <c r="E867" s="13">
        <v>-1.379316518203022E-2</v>
      </c>
      <c r="F867" s="95">
        <v>-4.4999999999999997E-3</v>
      </c>
    </row>
    <row r="868" spans="2:6" x14ac:dyDescent="0.15">
      <c r="B868" s="82">
        <v>44826</v>
      </c>
      <c r="C868" s="12">
        <v>9.7799511002443218E-3</v>
      </c>
      <c r="D868" s="12">
        <v>-1.1363636363636465E-2</v>
      </c>
      <c r="E868" s="13">
        <v>-9.7637372160347402E-3</v>
      </c>
      <c r="F868" s="95">
        <v>-1.2630000000000001E-2</v>
      </c>
    </row>
    <row r="869" spans="2:6" x14ac:dyDescent="0.15">
      <c r="B869" s="82">
        <v>44827</v>
      </c>
      <c r="C869" s="12">
        <v>-2.7938163531383564E-3</v>
      </c>
      <c r="D869" s="12">
        <v>-2.7841634738186349E-2</v>
      </c>
      <c r="E869" s="13">
        <v>-9.1939201867405895E-3</v>
      </c>
      <c r="F869" s="95">
        <v>-1.5520000000000001E-2</v>
      </c>
    </row>
    <row r="870" spans="2:6" x14ac:dyDescent="0.15">
      <c r="B870" s="82">
        <v>44830</v>
      </c>
      <c r="C870" s="12">
        <v>-5.2297347777362502E-3</v>
      </c>
      <c r="D870" s="12">
        <v>-2.6537046768260741E-2</v>
      </c>
      <c r="E870" s="13">
        <v>-5.1102609459631188E-3</v>
      </c>
      <c r="F870" s="95">
        <v>-6.43E-3</v>
      </c>
    </row>
    <row r="871" spans="2:6" x14ac:dyDescent="0.15">
      <c r="B871" s="82">
        <v>44831</v>
      </c>
      <c r="C871" s="12">
        <v>-1.8775816748028973E-3</v>
      </c>
      <c r="D871" s="12">
        <v>-2.0782726045883826E-2</v>
      </c>
      <c r="E871" s="13">
        <v>5.5421138614883958E-3</v>
      </c>
      <c r="F871" s="95">
        <v>5.3400000000000001E-3</v>
      </c>
    </row>
    <row r="872" spans="2:6" x14ac:dyDescent="0.15">
      <c r="B872" s="82">
        <v>44832</v>
      </c>
      <c r="C872" s="12">
        <v>-5.2671181339352113E-3</v>
      </c>
      <c r="D872" s="12">
        <v>-1.8467475192943783E-2</v>
      </c>
      <c r="E872" s="13">
        <v>5.7802677067635422E-3</v>
      </c>
      <c r="F872" s="95">
        <v>9.3200000000000002E-3</v>
      </c>
    </row>
    <row r="873" spans="2:6" x14ac:dyDescent="0.15">
      <c r="B873" s="82">
        <v>44833</v>
      </c>
      <c r="C873" s="12">
        <v>7.5642965204236745E-3</v>
      </c>
      <c r="D873" s="12">
        <v>1.4883459702330848E-2</v>
      </c>
      <c r="E873" s="13">
        <v>1.3365523591002404E-3</v>
      </c>
      <c r="F873" s="95">
        <v>-9.1699999999999993E-3</v>
      </c>
    </row>
    <row r="874" spans="2:6" x14ac:dyDescent="0.15">
      <c r="B874" s="82">
        <v>44834</v>
      </c>
      <c r="C874" s="12">
        <v>4.8798798798799226E-3</v>
      </c>
      <c r="D874" s="12">
        <v>1.2174875484227909E-2</v>
      </c>
      <c r="E874" s="13">
        <v>8.1420448164184478E-3</v>
      </c>
      <c r="F874" s="95">
        <v>1.388E-2</v>
      </c>
    </row>
    <row r="875" spans="2:6" x14ac:dyDescent="0.15">
      <c r="B875" s="82">
        <v>44837</v>
      </c>
      <c r="C875" s="12">
        <v>-5.7900635039223047E-3</v>
      </c>
      <c r="D875" s="12">
        <v>2.7337342810285215E-4</v>
      </c>
      <c r="E875" s="13">
        <v>5.9579477928379809E-3</v>
      </c>
      <c r="F875" s="95">
        <v>2.2599999999999999E-3</v>
      </c>
    </row>
    <row r="876" spans="2:6" x14ac:dyDescent="0.15">
      <c r="B876" s="82">
        <v>44838</v>
      </c>
      <c r="C876" s="12">
        <v>9.5810633101636178E-3</v>
      </c>
      <c r="D876" s="12">
        <v>3.1702650997540216E-2</v>
      </c>
      <c r="E876" s="13">
        <v>1.3029687318609762E-2</v>
      </c>
      <c r="F876" s="95">
        <v>2.9170000000000001E-2</v>
      </c>
    </row>
    <row r="877" spans="2:6" x14ac:dyDescent="0.15">
      <c r="B877" s="82">
        <v>44839</v>
      </c>
      <c r="C877" s="12">
        <v>-3.9077037588388652E-3</v>
      </c>
      <c r="D877" s="12">
        <v>-1.5364238410595976E-2</v>
      </c>
      <c r="E877" s="13">
        <v>-8.055154414128296E-3</v>
      </c>
      <c r="F877" s="95">
        <v>-1.069E-2</v>
      </c>
    </row>
    <row r="878" spans="2:6" x14ac:dyDescent="0.15">
      <c r="B878" s="82">
        <v>44840</v>
      </c>
      <c r="C878" s="12">
        <v>-6.7252008219689241E-3</v>
      </c>
      <c r="D878" s="12">
        <v>-2.4751143395211228E-2</v>
      </c>
      <c r="E878" s="13">
        <v>-1.0608934171249973E-2</v>
      </c>
      <c r="F878" s="95">
        <v>-8.26E-3</v>
      </c>
    </row>
    <row r="879" spans="2:6" x14ac:dyDescent="0.15">
      <c r="B879" s="82">
        <v>44841</v>
      </c>
      <c r="C879" s="12">
        <v>-3.0092157231522698E-3</v>
      </c>
      <c r="D879" s="12">
        <v>-1.5999999999999903E-2</v>
      </c>
      <c r="E879" s="13">
        <v>0</v>
      </c>
      <c r="F879" s="95">
        <v>-7.9399999999999991E-3</v>
      </c>
    </row>
    <row r="880" spans="2:6" x14ac:dyDescent="0.15">
      <c r="B880" s="82">
        <v>44844</v>
      </c>
      <c r="C880" s="12">
        <v>-3.7728730428210344E-4</v>
      </c>
      <c r="D880" s="12">
        <v>-1.317633865993828E-2</v>
      </c>
      <c r="E880" s="13">
        <v>3.9708805815275028E-4</v>
      </c>
      <c r="F880" s="95">
        <v>-4.47E-3</v>
      </c>
    </row>
    <row r="881" spans="2:6" x14ac:dyDescent="0.15">
      <c r="B881" s="82">
        <v>44845</v>
      </c>
      <c r="C881" s="12">
        <v>-2.2645782223061905E-3</v>
      </c>
      <c r="D881" s="12">
        <v>-1.1647727272727337E-2</v>
      </c>
      <c r="E881" s="13">
        <v>2.3818618844018147E-3</v>
      </c>
      <c r="F881" s="95">
        <v>-5.3299999999999997E-3</v>
      </c>
    </row>
    <row r="882" spans="2:6" x14ac:dyDescent="0.15">
      <c r="B882" s="82">
        <v>44846</v>
      </c>
      <c r="C882" s="12">
        <v>3.7828636277663641E-3</v>
      </c>
      <c r="D882" s="12">
        <v>4.5990227076746493E-3</v>
      </c>
      <c r="E882" s="13">
        <v>1.3212575095500334E-4</v>
      </c>
      <c r="F882" s="95">
        <v>-8.3000000000000001E-4</v>
      </c>
    </row>
    <row r="883" spans="2:6" x14ac:dyDescent="0.15">
      <c r="B883" s="82">
        <v>44847</v>
      </c>
      <c r="C883" s="12">
        <v>-1.0928961748633892E-2</v>
      </c>
      <c r="D883" s="12">
        <v>8.0114449213160022E-3</v>
      </c>
      <c r="E883" s="13">
        <v>-2.7719066848052032E-3</v>
      </c>
      <c r="F883" s="95">
        <v>2.8E-3</v>
      </c>
    </row>
    <row r="884" spans="2:6" x14ac:dyDescent="0.15">
      <c r="B884" s="82">
        <v>44848</v>
      </c>
      <c r="C884" s="12">
        <v>6.4774242712897223E-3</v>
      </c>
      <c r="D884" s="12">
        <v>2.9236446210616052E-2</v>
      </c>
      <c r="E884" s="13">
        <v>5.8238388597331436E-3</v>
      </c>
      <c r="F884" s="95">
        <v>9.92E-3</v>
      </c>
    </row>
    <row r="885" spans="2:6" x14ac:dyDescent="0.15">
      <c r="B885" s="82">
        <v>44851</v>
      </c>
      <c r="C885" s="12">
        <v>1.7982207079310975E-2</v>
      </c>
      <c r="D885" s="12">
        <v>1.0479867622724903E-2</v>
      </c>
      <c r="E885" s="13">
        <v>1.3159668665619462E-2</v>
      </c>
      <c r="F885" s="95">
        <v>1.6400000000000001E-2</v>
      </c>
    </row>
    <row r="886" spans="2:6" x14ac:dyDescent="0.15">
      <c r="B886" s="82">
        <v>44852</v>
      </c>
      <c r="C886" s="12">
        <v>2.0453700260318897E-3</v>
      </c>
      <c r="D886" s="12">
        <v>2.7292576419213344E-3</v>
      </c>
      <c r="E886" s="13">
        <v>3.8966428970170774E-3</v>
      </c>
      <c r="F886" s="95">
        <v>7.62E-3</v>
      </c>
    </row>
    <row r="887" spans="2:6" x14ac:dyDescent="0.15">
      <c r="B887" s="82">
        <v>44853</v>
      </c>
      <c r="C887" s="12">
        <v>-1.2803859714232702E-2</v>
      </c>
      <c r="D887" s="12">
        <v>1.2520413718018597E-2</v>
      </c>
      <c r="E887" s="13">
        <v>-6.5985396597318946E-3</v>
      </c>
      <c r="F887" s="95">
        <v>-8.94E-3</v>
      </c>
    </row>
    <row r="888" spans="2:6" x14ac:dyDescent="0.15">
      <c r="B888" s="82">
        <v>44854</v>
      </c>
      <c r="C888" s="12">
        <v>-5.0751879699248992E-3</v>
      </c>
      <c r="D888" s="12">
        <v>4.3010752688170673E-3</v>
      </c>
      <c r="E888" s="13">
        <v>-7.5540593037353165E-3</v>
      </c>
      <c r="F888" s="95">
        <v>-1.0200000000000001E-3</v>
      </c>
    </row>
    <row r="889" spans="2:6" x14ac:dyDescent="0.15">
      <c r="B889" s="82">
        <v>44855</v>
      </c>
      <c r="C889" s="12">
        <v>-4.9121481201586104E-3</v>
      </c>
      <c r="D889" s="12">
        <v>4.8179871520341866E-3</v>
      </c>
      <c r="E889" s="13">
        <v>4.7243385822137718E-3</v>
      </c>
      <c r="F889" s="95">
        <v>-5.2399999999999999E-3</v>
      </c>
    </row>
    <row r="890" spans="2:6" x14ac:dyDescent="0.15">
      <c r="B890" s="82">
        <v>44858</v>
      </c>
      <c r="C890" s="12">
        <v>1.6897664704765614E-2</v>
      </c>
      <c r="D890" s="12">
        <v>1.3585508790623368E-2</v>
      </c>
      <c r="E890" s="13">
        <v>1.8547619687457662E-2</v>
      </c>
      <c r="F890" s="95">
        <v>1.6979999999999999E-2</v>
      </c>
    </row>
    <row r="891" spans="2:6" x14ac:dyDescent="0.15">
      <c r="B891" s="82">
        <v>44859</v>
      </c>
      <c r="C891" s="12">
        <v>9.7087378640776656E-3</v>
      </c>
      <c r="D891" s="12">
        <v>3.6793692509855536E-3</v>
      </c>
      <c r="E891" s="13">
        <v>-1.7954555356181068E-3</v>
      </c>
      <c r="F891" s="95">
        <v>1.678E-2</v>
      </c>
    </row>
    <row r="892" spans="2:6" x14ac:dyDescent="0.15">
      <c r="B892" s="82">
        <v>44860</v>
      </c>
      <c r="C892" s="12">
        <v>1.8491124260355818E-3</v>
      </c>
      <c r="D892" s="12">
        <v>2.3566378633150808E-3</v>
      </c>
      <c r="E892" s="13">
        <v>1.027758033358217E-2</v>
      </c>
      <c r="F892" s="95">
        <v>4.0699999999999998E-3</v>
      </c>
    </row>
    <row r="893" spans="2:6" x14ac:dyDescent="0.15">
      <c r="B893" s="82">
        <v>44861</v>
      </c>
      <c r="C893" s="12">
        <v>-9.7822074566260575E-3</v>
      </c>
      <c r="D893" s="12">
        <v>8.8819226750260771E-3</v>
      </c>
      <c r="E893" s="13">
        <v>-1.2718966125169207E-4</v>
      </c>
      <c r="F893" s="95">
        <v>-1.022E-2</v>
      </c>
    </row>
    <row r="894" spans="2:6" x14ac:dyDescent="0.15">
      <c r="B894" s="82">
        <v>44862</v>
      </c>
      <c r="C894" s="12">
        <v>4.2870456663561818E-3</v>
      </c>
      <c r="D894" s="12">
        <v>-2.3562920766442175E-2</v>
      </c>
      <c r="E894" s="13">
        <v>1.8440888465704353E-2</v>
      </c>
      <c r="F894" s="95">
        <v>6.1399999999999996E-3</v>
      </c>
    </row>
    <row r="895" spans="2:6" x14ac:dyDescent="0.15">
      <c r="B895" s="82">
        <v>44865</v>
      </c>
      <c r="C895" s="12">
        <v>1.1878247958426069E-2</v>
      </c>
      <c r="D895" s="12">
        <v>-1.352426412092278E-2</v>
      </c>
      <c r="E895" s="13">
        <v>1.023983327357203E-2</v>
      </c>
      <c r="F895" s="95">
        <v>5.1599999999999997E-3</v>
      </c>
    </row>
    <row r="896" spans="2:6" x14ac:dyDescent="0.15">
      <c r="B896" s="82">
        <v>44866</v>
      </c>
      <c r="C896" s="12">
        <v>-5.5025678650036935E-3</v>
      </c>
      <c r="D896" s="12">
        <v>4.3010752688170673E-3</v>
      </c>
      <c r="E896" s="13">
        <v>-2.3487024296138248E-3</v>
      </c>
      <c r="F896" s="95">
        <v>-4.0899999999999999E-3</v>
      </c>
    </row>
    <row r="897" spans="2:6" x14ac:dyDescent="0.15">
      <c r="B897" s="82">
        <v>44867</v>
      </c>
      <c r="C897" s="12">
        <v>4.9797122832904162E-3</v>
      </c>
      <c r="D897" s="12">
        <v>-5.3533190578158862E-3</v>
      </c>
      <c r="E897" s="13">
        <v>5.4516369355950278E-3</v>
      </c>
      <c r="F897" s="95">
        <v>2.0899999999999998E-3</v>
      </c>
    </row>
    <row r="898" spans="2:6" x14ac:dyDescent="0.15">
      <c r="B898" s="82">
        <v>44868</v>
      </c>
      <c r="C898" s="12">
        <v>-7.5243163883281783E-3</v>
      </c>
      <c r="D898" s="12">
        <v>-1.8837459634013509E-3</v>
      </c>
      <c r="E898" s="13">
        <v>7.3932577608148975E-4</v>
      </c>
      <c r="F898" s="95">
        <v>-8.8500000000000002E-3</v>
      </c>
    </row>
    <row r="899" spans="2:6" x14ac:dyDescent="0.15">
      <c r="B899" s="82">
        <v>44869</v>
      </c>
      <c r="C899" s="12">
        <v>4.6227810650887324E-3</v>
      </c>
      <c r="D899" s="12">
        <v>1.53680237260716E-2</v>
      </c>
      <c r="E899" s="13">
        <v>-4.9252837956048623E-4</v>
      </c>
      <c r="F899" s="95">
        <v>7.2100000000000003E-3</v>
      </c>
    </row>
    <row r="900" spans="2:6" x14ac:dyDescent="0.15">
      <c r="B900" s="82">
        <v>44872</v>
      </c>
      <c r="C900" s="12">
        <v>-9.9392600773053896E-3</v>
      </c>
      <c r="D900" s="12">
        <v>-1.1152416356877137E-2</v>
      </c>
      <c r="E900" s="13">
        <v>-7.0222024114354742E-3</v>
      </c>
      <c r="F900" s="95">
        <v>-3.46E-3</v>
      </c>
    </row>
    <row r="901" spans="2:6" x14ac:dyDescent="0.15">
      <c r="B901" s="82">
        <v>44873</v>
      </c>
      <c r="C901" s="12">
        <v>3.1604387432608849E-3</v>
      </c>
      <c r="D901" s="12">
        <v>5.1020408163264808E-3</v>
      </c>
      <c r="E901" s="13">
        <v>3.1016320548580278E-3</v>
      </c>
      <c r="F901" s="95">
        <v>7.1300000000000001E-3</v>
      </c>
    </row>
    <row r="902" spans="2:6" x14ac:dyDescent="0.15">
      <c r="B902" s="82">
        <v>44874</v>
      </c>
      <c r="C902" s="12">
        <v>1.111934766493694E-2</v>
      </c>
      <c r="D902" s="12">
        <v>2.057173390328626E-2</v>
      </c>
      <c r="E902" s="13">
        <v>1.1873888964723411E-2</v>
      </c>
      <c r="F902" s="95">
        <v>7.1399999999999996E-3</v>
      </c>
    </row>
    <row r="903" spans="2:6" x14ac:dyDescent="0.15">
      <c r="B903" s="82">
        <v>44875</v>
      </c>
      <c r="C903" s="12">
        <v>8.7976539589442737E-3</v>
      </c>
      <c r="D903" s="12">
        <v>2.5916230366491932E-2</v>
      </c>
      <c r="E903" s="13">
        <v>5.9894609753374795E-3</v>
      </c>
      <c r="F903" s="95">
        <v>1.9820000000000001E-2</v>
      </c>
    </row>
    <row r="904" spans="2:6" x14ac:dyDescent="0.15">
      <c r="B904" s="82">
        <v>44876</v>
      </c>
      <c r="C904" s="12">
        <v>-1.8350290697674354E-2</v>
      </c>
      <c r="D904" s="12">
        <v>2.270987496810406E-2</v>
      </c>
      <c r="E904" s="13">
        <v>-3.9975626665955555E-2</v>
      </c>
      <c r="F904" s="95">
        <v>5.9999999999999995E-4</v>
      </c>
    </row>
    <row r="905" spans="2:6" x14ac:dyDescent="0.15">
      <c r="B905" s="82">
        <v>44879</v>
      </c>
      <c r="C905" s="12">
        <v>1.850823616509345E-4</v>
      </c>
      <c r="D905" s="12">
        <v>6.2375249500998819E-3</v>
      </c>
      <c r="E905" s="13">
        <v>-2.6579404033250098E-3</v>
      </c>
      <c r="F905" s="95">
        <v>-1.146E-2</v>
      </c>
    </row>
    <row r="906" spans="2:6" x14ac:dyDescent="0.15">
      <c r="B906" s="82">
        <v>44880</v>
      </c>
      <c r="C906" s="12">
        <v>-2.9607698001479221E-3</v>
      </c>
      <c r="D906" s="12">
        <v>-1.0414083808579222E-2</v>
      </c>
      <c r="E906" s="13">
        <v>1.0913744086743948E-2</v>
      </c>
      <c r="F906" s="95">
        <v>2.4199999999999998E-3</v>
      </c>
    </row>
    <row r="907" spans="2:6" x14ac:dyDescent="0.15">
      <c r="B907" s="82">
        <v>44881</v>
      </c>
      <c r="C907" s="12">
        <v>6.4959168522642496E-3</v>
      </c>
      <c r="D907" s="12">
        <v>-1.2027060886995677E-2</v>
      </c>
      <c r="E907" s="13">
        <v>-7.7831169484465779E-3</v>
      </c>
      <c r="F907" s="95">
        <v>-8.1300000000000001E-3</v>
      </c>
    </row>
    <row r="908" spans="2:6" x14ac:dyDescent="0.15">
      <c r="B908" s="82">
        <v>44882</v>
      </c>
      <c r="C908" s="12">
        <v>1.3092384289138836E-2</v>
      </c>
      <c r="D908" s="12">
        <v>5.3258939893481294E-3</v>
      </c>
      <c r="E908" s="13">
        <v>5.0605044646157005E-4</v>
      </c>
      <c r="F908" s="95">
        <v>-1.7099999999999999E-3</v>
      </c>
    </row>
    <row r="909" spans="2:6" x14ac:dyDescent="0.15">
      <c r="B909" s="82">
        <v>44883</v>
      </c>
      <c r="C909" s="12">
        <v>9.1008372770295942E-3</v>
      </c>
      <c r="D909" s="12">
        <v>1.5640766902119019E-2</v>
      </c>
      <c r="E909" s="13">
        <v>3.0728369413829393E-2</v>
      </c>
      <c r="F909" s="95">
        <v>1.1690000000000001E-2</v>
      </c>
    </row>
    <row r="910" spans="2:6" x14ac:dyDescent="0.15">
      <c r="B910" s="82">
        <v>44886</v>
      </c>
      <c r="C910" s="12">
        <v>1.1363636363636465E-2</v>
      </c>
      <c r="D910" s="12">
        <v>-4.9677098857425772E-3</v>
      </c>
      <c r="E910" s="13">
        <v>1.7421193353026165E-2</v>
      </c>
      <c r="F910" s="95">
        <v>3.5799999999999998E-3</v>
      </c>
    </row>
    <row r="911" spans="2:6" x14ac:dyDescent="0.15">
      <c r="B911" s="82">
        <v>44887</v>
      </c>
      <c r="C911" s="12">
        <v>1.2484394506866447E-3</v>
      </c>
      <c r="D911" s="12">
        <v>7.4887668497258808E-4</v>
      </c>
      <c r="E911" s="13">
        <v>7.1143921804965871E-3</v>
      </c>
      <c r="F911" s="95">
        <v>-9.7000000000000005E-4</v>
      </c>
    </row>
    <row r="912" spans="2:6" x14ac:dyDescent="0.15">
      <c r="B912" s="82">
        <v>44888</v>
      </c>
      <c r="C912" s="12">
        <v>5.7000356252225881E-3</v>
      </c>
      <c r="D912" s="12">
        <v>1.7959590920429092E-2</v>
      </c>
      <c r="E912" s="13">
        <v>-1.7600509371044626E-2</v>
      </c>
      <c r="F912" s="95">
        <v>1.82E-3</v>
      </c>
    </row>
    <row r="913" spans="2:6" x14ac:dyDescent="0.15">
      <c r="B913" s="82">
        <v>44890</v>
      </c>
      <c r="C913" s="12">
        <v>7.0846617074038498E-4</v>
      </c>
      <c r="D913" s="12">
        <v>1.1761823082577783E-2</v>
      </c>
      <c r="E913" s="13">
        <v>1.1943921492507004E-2</v>
      </c>
      <c r="F913" s="95">
        <v>6.6299999999999996E-3</v>
      </c>
    </row>
    <row r="914" spans="2:6" x14ac:dyDescent="0.15">
      <c r="B914" s="82">
        <v>44893</v>
      </c>
      <c r="C914" s="12">
        <v>4.4247787610618428E-3</v>
      </c>
      <c r="D914" s="12">
        <v>1.4531363526277596E-2</v>
      </c>
      <c r="E914" s="13">
        <v>3.0108582267500683E-3</v>
      </c>
      <c r="F914" s="95">
        <v>-5.2999999999999998E-4</v>
      </c>
    </row>
    <row r="915" spans="2:6" x14ac:dyDescent="0.15">
      <c r="B915" s="82">
        <v>44894</v>
      </c>
      <c r="C915" s="12">
        <v>-1.9735682819383205E-2</v>
      </c>
      <c r="D915" s="12">
        <v>8.8326569587013903E-3</v>
      </c>
      <c r="E915" s="13">
        <v>2.40206425496714E-4</v>
      </c>
      <c r="F915" s="95">
        <v>-7.5599999999999999E-3</v>
      </c>
    </row>
    <row r="916" spans="2:6" x14ac:dyDescent="0.15">
      <c r="B916" s="82">
        <v>44895</v>
      </c>
      <c r="C916" s="12">
        <v>9.7069926298758435E-3</v>
      </c>
      <c r="D916" s="12">
        <v>-3.5494557501183355E-3</v>
      </c>
      <c r="E916" s="13">
        <v>4.2017163288603498E-3</v>
      </c>
      <c r="F916" s="95">
        <v>4.5100000000000001E-3</v>
      </c>
    </row>
    <row r="917" spans="2:6" x14ac:dyDescent="0.15">
      <c r="B917" s="82">
        <v>44896</v>
      </c>
      <c r="C917" s="12">
        <v>1.2284137439914522E-2</v>
      </c>
      <c r="D917" s="12">
        <v>9.0239848017099611E-3</v>
      </c>
      <c r="E917" s="13">
        <v>5.3795400767884249E-3</v>
      </c>
      <c r="F917" s="95">
        <v>9.92E-3</v>
      </c>
    </row>
    <row r="918" spans="2:6" x14ac:dyDescent="0.15">
      <c r="B918" s="82">
        <v>44897</v>
      </c>
      <c r="C918" s="12">
        <v>-6.3313401336616559E-3</v>
      </c>
      <c r="D918" s="12">
        <v>-3.7655919039775165E-3</v>
      </c>
      <c r="E918" s="13">
        <v>4.7560319337880408E-4</v>
      </c>
      <c r="F918" s="95">
        <v>-3.5699999999999998E-3</v>
      </c>
    </row>
    <row r="919" spans="2:6" x14ac:dyDescent="0.15">
      <c r="B919" s="82">
        <v>44900</v>
      </c>
      <c r="C919" s="12">
        <v>-1.5044247787610598E-2</v>
      </c>
      <c r="D919" s="12">
        <v>9.4495629577131535E-3</v>
      </c>
      <c r="E919" s="13">
        <v>1.9729152924023774E-2</v>
      </c>
      <c r="F919" s="95">
        <v>-3.1E-4</v>
      </c>
    </row>
    <row r="920" spans="2:6" x14ac:dyDescent="0.15">
      <c r="B920" s="82">
        <v>44901</v>
      </c>
      <c r="C920" s="12">
        <v>2.515723270440251E-3</v>
      </c>
      <c r="D920" s="12">
        <v>-5.3826351509477233E-3</v>
      </c>
      <c r="E920" s="13">
        <v>-6.0607059272588248E-3</v>
      </c>
      <c r="F920" s="95">
        <v>-7.62E-3</v>
      </c>
    </row>
    <row r="921" spans="2:6" x14ac:dyDescent="0.15">
      <c r="B921" s="82">
        <v>44902</v>
      </c>
      <c r="C921" s="12">
        <v>-2.0792256676823717E-2</v>
      </c>
      <c r="D921" s="12">
        <v>-9.4117647058822307E-4</v>
      </c>
      <c r="E921" s="13">
        <v>5.8630890152757686E-3</v>
      </c>
      <c r="F921" s="95">
        <v>-8.9499999999999996E-3</v>
      </c>
    </row>
    <row r="922" spans="2:6" x14ac:dyDescent="0.15">
      <c r="B922" s="82">
        <v>44903</v>
      </c>
      <c r="C922" s="12">
        <v>1.4643968515466455E-3</v>
      </c>
      <c r="D922" s="12">
        <v>1.7899199246349529E-2</v>
      </c>
      <c r="E922" s="13">
        <v>-5.5957078335481247E-3</v>
      </c>
      <c r="F922" s="95">
        <v>-4.8999999999999998E-4</v>
      </c>
    </row>
    <row r="923" spans="2:6" x14ac:dyDescent="0.15">
      <c r="B923" s="82">
        <v>44904</v>
      </c>
      <c r="C923" s="12">
        <v>-1.6450374702979831E-3</v>
      </c>
      <c r="D923" s="12">
        <v>6.9412309116150261E-3</v>
      </c>
      <c r="E923" s="13">
        <v>2.1102294145485256E-3</v>
      </c>
      <c r="F923" s="95">
        <v>5.7999999999999996E-3</v>
      </c>
    </row>
    <row r="924" spans="2:6" x14ac:dyDescent="0.15">
      <c r="B924" s="82">
        <v>44907</v>
      </c>
      <c r="C924" s="12">
        <v>2.3800805565727945E-3</v>
      </c>
      <c r="D924" s="12">
        <v>-1.1029411764705954E-2</v>
      </c>
      <c r="E924" s="13">
        <v>-6.4343692668469288E-3</v>
      </c>
      <c r="F924" s="95">
        <v>-3.13E-3</v>
      </c>
    </row>
    <row r="925" spans="2:6" x14ac:dyDescent="0.15">
      <c r="B925" s="82">
        <v>44908</v>
      </c>
      <c r="C925" s="12">
        <v>5.4794520547951642E-4</v>
      </c>
      <c r="D925" s="12">
        <v>4.4144981412639339E-3</v>
      </c>
      <c r="E925" s="13">
        <v>-1.5305735181525559E-3</v>
      </c>
      <c r="F925" s="95">
        <v>9.3299999999999998E-3</v>
      </c>
    </row>
    <row r="926" spans="2:6" x14ac:dyDescent="0.15">
      <c r="B926" s="82">
        <v>44909</v>
      </c>
      <c r="C926" s="12">
        <v>1.3508579773640061E-2</v>
      </c>
      <c r="D926" s="12">
        <v>-4.626416840156633E-4</v>
      </c>
      <c r="E926" s="13">
        <v>1.5683857585339966E-2</v>
      </c>
      <c r="F926" s="95">
        <v>2.16E-3</v>
      </c>
    </row>
    <row r="927" spans="2:6" x14ac:dyDescent="0.15">
      <c r="B927" s="82">
        <v>44910</v>
      </c>
      <c r="C927" s="12">
        <v>-3.0439481268011659E-2</v>
      </c>
      <c r="D927" s="12">
        <v>-2.0134228187919434E-2</v>
      </c>
      <c r="E927" s="13">
        <v>-1.7531566767099438E-2</v>
      </c>
      <c r="F927" s="95">
        <v>-2.5139999999999999E-2</v>
      </c>
    </row>
    <row r="928" spans="2:6" x14ac:dyDescent="0.15">
      <c r="B928" s="82">
        <v>44911</v>
      </c>
      <c r="C928" s="12">
        <v>-4.6442504179825539E-3</v>
      </c>
      <c r="D928" s="12">
        <v>-6.1407652338215657E-3</v>
      </c>
      <c r="E928" s="13">
        <v>-4.4907144645481845E-3</v>
      </c>
      <c r="F928" s="95">
        <v>-1.009E-2</v>
      </c>
    </row>
    <row r="929" spans="2:6" x14ac:dyDescent="0.15">
      <c r="B929" s="82">
        <v>44914</v>
      </c>
      <c r="C929" s="12">
        <v>7.0921985815604049E-3</v>
      </c>
      <c r="D929" s="12">
        <v>4.2775665399239493E-3</v>
      </c>
      <c r="E929" s="13">
        <v>-1.1870945860007476E-3</v>
      </c>
      <c r="F929" s="95">
        <v>2.5999999999999998E-4</v>
      </c>
    </row>
    <row r="930" spans="2:6" x14ac:dyDescent="0.15">
      <c r="B930" s="82">
        <v>44915</v>
      </c>
      <c r="C930" s="12">
        <v>-9.0808005930319569E-3</v>
      </c>
      <c r="D930" s="12">
        <v>2.3663038334142961E-4</v>
      </c>
      <c r="E930" s="13">
        <v>-6.6555929257215984E-3</v>
      </c>
      <c r="F930" s="95">
        <v>-1.059E-2</v>
      </c>
    </row>
    <row r="931" spans="2:6" x14ac:dyDescent="0.15">
      <c r="B931" s="82">
        <v>44916</v>
      </c>
      <c r="C931" s="12">
        <v>1.4213577707125502E-2</v>
      </c>
      <c r="D931" s="12">
        <v>2.9098651525904851E-2</v>
      </c>
      <c r="E931" s="13">
        <v>1.3520045394611824E-2</v>
      </c>
      <c r="F931" s="95">
        <v>1.7489999999999999E-2</v>
      </c>
    </row>
    <row r="932" spans="2:6" x14ac:dyDescent="0.15">
      <c r="B932" s="82">
        <v>44917</v>
      </c>
      <c r="C932" s="12">
        <v>-4.4255946892862719E-3</v>
      </c>
      <c r="D932" s="12">
        <v>-1.3793103448276334E-3</v>
      </c>
      <c r="E932" s="13">
        <v>-2.0068513812742106E-3</v>
      </c>
      <c r="F932" s="95">
        <v>-6.5399999999999998E-3</v>
      </c>
    </row>
    <row r="933" spans="2:6" x14ac:dyDescent="0.15">
      <c r="B933" s="82">
        <v>44918</v>
      </c>
      <c r="C933" s="12">
        <v>-1.4817558807187492E-3</v>
      </c>
      <c r="D933" s="12">
        <v>6.6758747697974741E-3</v>
      </c>
      <c r="E933" s="13">
        <v>2.1291501726616868E-3</v>
      </c>
      <c r="F933" s="95">
        <v>2.7899999999999999E-3</v>
      </c>
    </row>
    <row r="934" spans="2:6" x14ac:dyDescent="0.15">
      <c r="B934" s="82">
        <v>44922</v>
      </c>
      <c r="C934" s="12">
        <v>2.5969207939158245E-3</v>
      </c>
      <c r="D934" s="12">
        <v>2.7441115938715566E-3</v>
      </c>
      <c r="E934" s="13">
        <v>7.0824620257003978E-4</v>
      </c>
      <c r="F934" s="95">
        <v>3.2000000000000002E-3</v>
      </c>
    </row>
    <row r="935" spans="2:6" x14ac:dyDescent="0.15">
      <c r="B935" s="82">
        <v>44923</v>
      </c>
      <c r="C935" s="12">
        <v>0</v>
      </c>
      <c r="D935" s="12">
        <v>-4.3329532497150547E-3</v>
      </c>
      <c r="E935" s="13">
        <v>-3.538550495044479E-3</v>
      </c>
      <c r="F935" s="95">
        <v>-2.4499999999999999E-3</v>
      </c>
    </row>
    <row r="936" spans="2:6" x14ac:dyDescent="0.15">
      <c r="B936" s="82">
        <v>44924</v>
      </c>
      <c r="C936" s="12">
        <v>1.4801110083257907E-3</v>
      </c>
      <c r="D936" s="12">
        <v>8.9326614750344646E-3</v>
      </c>
      <c r="E936" s="13">
        <v>3.3144218389358215E-3</v>
      </c>
      <c r="F936" s="95">
        <v>4.13E-3</v>
      </c>
    </row>
    <row r="937" spans="2:6" x14ac:dyDescent="0.15">
      <c r="B937" s="82">
        <v>44925</v>
      </c>
      <c r="C937" s="12">
        <v>-1.0345464622205869E-2</v>
      </c>
      <c r="D937" s="12">
        <v>-1.8388195232689974E-2</v>
      </c>
      <c r="E937" s="13">
        <v>-1.3803771897064721E-2</v>
      </c>
      <c r="F937" s="95">
        <v>-1.1780000000000001E-2</v>
      </c>
    </row>
    <row r="938" spans="2:6" x14ac:dyDescent="0.15">
      <c r="B938" s="82">
        <v>44929</v>
      </c>
      <c r="C938" s="12">
        <v>1.6613776367369715E-2</v>
      </c>
      <c r="D938" s="12">
        <v>3.5846438482886045E-2</v>
      </c>
      <c r="E938" s="13">
        <v>2.6797539643901969E-2</v>
      </c>
      <c r="F938" s="95">
        <v>2.3230000000000001E-2</v>
      </c>
    </row>
    <row r="939" spans="2:6" x14ac:dyDescent="0.15">
      <c r="B939" s="82">
        <v>44930</v>
      </c>
      <c r="C939" s="12">
        <v>1.72603745868527E-2</v>
      </c>
      <c r="D939" s="12">
        <v>4.5769144898414993E-2</v>
      </c>
      <c r="E939" s="13">
        <v>-9.3215662542334154E-4</v>
      </c>
      <c r="F939" s="95">
        <v>1.472E-2</v>
      </c>
    </row>
    <row r="940" spans="2:6" x14ac:dyDescent="0.15">
      <c r="B940" s="82">
        <v>44931</v>
      </c>
      <c r="C940" s="12">
        <v>-2.888086642599208E-3</v>
      </c>
      <c r="D940" s="12">
        <v>-2.5619128949616599E-3</v>
      </c>
      <c r="E940" s="13">
        <v>-9.9124360366941167E-3</v>
      </c>
      <c r="F940" s="95">
        <v>-7.4400000000000004E-3</v>
      </c>
    </row>
    <row r="941" spans="2:6" x14ac:dyDescent="0.15">
      <c r="B941" s="82">
        <v>44932</v>
      </c>
      <c r="C941" s="12">
        <v>5.6118754525704695E-3</v>
      </c>
      <c r="D941" s="12">
        <v>1.5625E-2</v>
      </c>
      <c r="E941" s="13">
        <v>1.0247224517661024E-2</v>
      </c>
      <c r="F941" s="95">
        <v>7.8799999999999999E-3</v>
      </c>
    </row>
    <row r="942" spans="2:6" x14ac:dyDescent="0.15">
      <c r="B942" s="82">
        <v>44935</v>
      </c>
      <c r="C942" s="12">
        <v>4.6804680468046644E-3</v>
      </c>
      <c r="D942" s="12">
        <v>-9.062170706006345E-3</v>
      </c>
      <c r="E942" s="13">
        <v>-5.3631770481452623E-3</v>
      </c>
      <c r="F942" s="95">
        <v>6.1000000000000004E-3</v>
      </c>
    </row>
    <row r="943" spans="2:6" x14ac:dyDescent="0.15">
      <c r="B943" s="82">
        <v>44936</v>
      </c>
      <c r="C943" s="12">
        <v>-2.1501523024548552E-3</v>
      </c>
      <c r="D943" s="12">
        <v>-1.2547851977881774E-2</v>
      </c>
      <c r="E943" s="13">
        <v>-2.0982280502418238E-2</v>
      </c>
      <c r="F943" s="95">
        <v>-4.4999999999999997E-3</v>
      </c>
    </row>
    <row r="944" spans="2:6" x14ac:dyDescent="0.15">
      <c r="B944" s="82">
        <v>44937</v>
      </c>
      <c r="C944" s="12">
        <v>1.4365236128568881E-2</v>
      </c>
      <c r="D944" s="12">
        <v>-1.4645703209132055E-2</v>
      </c>
      <c r="E944" s="13">
        <v>4.5498723186823131E-3</v>
      </c>
      <c r="F944" s="95">
        <v>7.5100000000000002E-3</v>
      </c>
    </row>
    <row r="945" spans="2:6" x14ac:dyDescent="0.15">
      <c r="B945" s="82">
        <v>44938</v>
      </c>
      <c r="C945" s="12">
        <v>5.3106744556559171E-3</v>
      </c>
      <c r="D945" s="12">
        <v>1.9016393442622848E-2</v>
      </c>
      <c r="E945" s="13">
        <v>2.6221661914178629E-3</v>
      </c>
      <c r="F945" s="95">
        <v>3.7200000000000002E-3</v>
      </c>
    </row>
    <row r="946" spans="2:6" x14ac:dyDescent="0.15">
      <c r="B946" s="82">
        <v>44939</v>
      </c>
      <c r="C946" s="12">
        <v>3.3456594470857581E-3</v>
      </c>
      <c r="D946" s="12">
        <v>-6.4350064350063851E-3</v>
      </c>
      <c r="E946" s="13">
        <v>4.5173566051808223E-3</v>
      </c>
      <c r="F946" s="95">
        <v>2.5999999999999998E-4</v>
      </c>
    </row>
    <row r="947" spans="2:6" x14ac:dyDescent="0.15">
      <c r="B947" s="82">
        <v>44943</v>
      </c>
      <c r="C947" s="12">
        <v>5.6160056160057259E-3</v>
      </c>
      <c r="D947" s="12">
        <v>-6.0449050086356371E-3</v>
      </c>
      <c r="E947" s="13">
        <v>1.3136043067397019E-2</v>
      </c>
      <c r="F947" s="95">
        <v>9.8499999999999994E-3</v>
      </c>
    </row>
    <row r="948" spans="2:6" x14ac:dyDescent="0.15">
      <c r="B948" s="82">
        <v>44944</v>
      </c>
      <c r="C948" s="12">
        <v>-1.8848167539266991E-2</v>
      </c>
      <c r="D948" s="12">
        <v>1.4335360556038346E-2</v>
      </c>
      <c r="E948" s="13">
        <v>-1.0162314810352902E-2</v>
      </c>
      <c r="F948" s="95">
        <v>-3.0999999999999999E-3</v>
      </c>
    </row>
    <row r="949" spans="2:6" x14ac:dyDescent="0.15">
      <c r="B949" s="82">
        <v>44945</v>
      </c>
      <c r="C949" s="12">
        <v>-1.0672358591249376E-3</v>
      </c>
      <c r="D949" s="12">
        <v>-4.4967880085653444E-3</v>
      </c>
      <c r="E949" s="13">
        <v>-2.7142198938330253E-3</v>
      </c>
      <c r="F949" s="95">
        <v>-9.4699999999999993E-3</v>
      </c>
    </row>
    <row r="950" spans="2:6" x14ac:dyDescent="0.15">
      <c r="B950" s="82">
        <v>44946</v>
      </c>
      <c r="C950" s="12">
        <v>-2.49287749287741E-3</v>
      </c>
      <c r="D950" s="12">
        <v>1.5272101527210147E-2</v>
      </c>
      <c r="E950" s="13">
        <v>-3.5494064139007797E-4</v>
      </c>
      <c r="F950" s="95">
        <v>3.2000000000000002E-3</v>
      </c>
    </row>
    <row r="951" spans="2:6" x14ac:dyDescent="0.15">
      <c r="B951" s="82">
        <v>44949</v>
      </c>
      <c r="C951" s="12">
        <v>1.0174937522313465E-2</v>
      </c>
      <c r="D951" s="12">
        <v>-2.3305084745762761E-3</v>
      </c>
      <c r="E951" s="13">
        <v>1.1245234919127212E-2</v>
      </c>
      <c r="F951" s="95">
        <v>9.8499999999999994E-3</v>
      </c>
    </row>
    <row r="952" spans="2:6" x14ac:dyDescent="0.15">
      <c r="B952" s="82">
        <v>44950</v>
      </c>
      <c r="C952" s="12">
        <v>-5.4779996465806891E-3</v>
      </c>
      <c r="D952" s="12">
        <v>1.6988744956466295E-2</v>
      </c>
      <c r="E952" s="13">
        <v>-4.3309937387820963E-3</v>
      </c>
      <c r="F952" s="95">
        <v>0</v>
      </c>
    </row>
    <row r="953" spans="2:6" x14ac:dyDescent="0.15">
      <c r="B953" s="82">
        <v>44951</v>
      </c>
      <c r="C953" s="12">
        <v>1.2437810945273853E-3</v>
      </c>
      <c r="D953" s="12">
        <v>-1.4616830235957279E-3</v>
      </c>
      <c r="E953" s="13">
        <v>2.8215366589516844E-3</v>
      </c>
      <c r="F953" s="95">
        <v>-1.2999999999999999E-4</v>
      </c>
    </row>
    <row r="954" spans="2:6" x14ac:dyDescent="0.15">
      <c r="B954" s="82">
        <v>44952</v>
      </c>
      <c r="C954" s="12">
        <v>-2.5732031943212164E-2</v>
      </c>
      <c r="D954" s="12">
        <v>3.9732329569217573E-3</v>
      </c>
      <c r="E954" s="13">
        <v>-3.0715183533865265E-2</v>
      </c>
      <c r="F954" s="95">
        <v>-7.6499999999999997E-3</v>
      </c>
    </row>
    <row r="955" spans="2:6" x14ac:dyDescent="0.15">
      <c r="B955" s="82">
        <v>44953</v>
      </c>
      <c r="C955" s="12">
        <v>-2.3679417122038915E-3</v>
      </c>
      <c r="D955" s="12">
        <v>-1.0414496979795906E-2</v>
      </c>
      <c r="E955" s="13">
        <v>-1.2094925899118758E-3</v>
      </c>
      <c r="F955" s="95">
        <v>1.2999999999999999E-3</v>
      </c>
    </row>
    <row r="956" spans="2:6" x14ac:dyDescent="0.15">
      <c r="B956" s="82">
        <v>44956</v>
      </c>
      <c r="C956" s="12">
        <v>1.4971699835676366E-2</v>
      </c>
      <c r="D956" s="12">
        <v>7.9983161439698414E-3</v>
      </c>
      <c r="E956" s="13">
        <v>7.1446221258930631E-3</v>
      </c>
      <c r="F956" s="95">
        <v>4.1799999999999997E-3</v>
      </c>
    </row>
    <row r="957" spans="2:6" x14ac:dyDescent="0.15">
      <c r="B957" s="82">
        <v>44957</v>
      </c>
      <c r="C957" s="12">
        <v>2.6983270372369361E-3</v>
      </c>
      <c r="D957" s="12">
        <v>-2.2969304656503819E-3</v>
      </c>
      <c r="E957" s="13">
        <v>-8.5367026328002638E-3</v>
      </c>
      <c r="F957" s="95">
        <v>-8.2500000000000004E-3</v>
      </c>
    </row>
    <row r="958" spans="2:6" x14ac:dyDescent="0.15">
      <c r="B958" s="82">
        <v>44958</v>
      </c>
      <c r="C958" s="12">
        <v>-4.1263006817366943E-3</v>
      </c>
      <c r="D958" s="12">
        <v>-1.2348262871494375E-2</v>
      </c>
      <c r="E958" s="13">
        <v>-2.7164684300785558E-2</v>
      </c>
      <c r="F958" s="95">
        <v>-7.5199999999999998E-3</v>
      </c>
    </row>
    <row r="959" spans="2:6" x14ac:dyDescent="0.15">
      <c r="B959" s="82">
        <v>44959</v>
      </c>
      <c r="C959" s="12">
        <v>-1.0808863267879665E-2</v>
      </c>
      <c r="D959" s="12">
        <v>3.8143674507311598E-3</v>
      </c>
      <c r="E959" s="13">
        <v>-2.4432857608301051E-2</v>
      </c>
      <c r="F959" s="95">
        <v>-1.1199999999999999E-3</v>
      </c>
    </row>
    <row r="960" spans="2:6" x14ac:dyDescent="0.15">
      <c r="B960" s="82">
        <v>44960</v>
      </c>
      <c r="C960" s="12">
        <v>1.7847386632671824E-2</v>
      </c>
      <c r="D960" s="12">
        <v>-4.0109774118639585E-3</v>
      </c>
      <c r="E960" s="13">
        <v>1.635575442674142E-2</v>
      </c>
      <c r="F960" s="95">
        <v>1.439E-2</v>
      </c>
    </row>
    <row r="961" spans="2:6" x14ac:dyDescent="0.15">
      <c r="B961" s="82">
        <v>44963</v>
      </c>
      <c r="C961" s="12">
        <v>-2.6838432635534204E-3</v>
      </c>
      <c r="D961" s="12">
        <v>-1.0385756676557945E-2</v>
      </c>
      <c r="E961" s="13">
        <v>-4.903141938554012E-3</v>
      </c>
      <c r="F961" s="95">
        <v>-5.8300000000000001E-3</v>
      </c>
    </row>
    <row r="962" spans="2:6" x14ac:dyDescent="0.15">
      <c r="B962" s="82">
        <v>44964</v>
      </c>
      <c r="C962" s="12">
        <v>-1.2917115177610294E-2</v>
      </c>
      <c r="D962" s="12">
        <v>5.5686442493039223E-3</v>
      </c>
      <c r="E962" s="13">
        <v>1.8950717523613658E-3</v>
      </c>
      <c r="F962" s="95">
        <v>-4.3800000000000002E-3</v>
      </c>
    </row>
    <row r="963" spans="2:6" x14ac:dyDescent="0.15">
      <c r="B963" s="82">
        <v>44965</v>
      </c>
      <c r="C963" s="12">
        <v>3.0897855325335843E-3</v>
      </c>
      <c r="D963" s="12">
        <v>7.0287539936102483E-3</v>
      </c>
      <c r="E963" s="13">
        <v>1.2862602911254406E-2</v>
      </c>
      <c r="F963" s="95">
        <v>3.7799999999999999E-3</v>
      </c>
    </row>
    <row r="964" spans="2:6" x14ac:dyDescent="0.15">
      <c r="B964" s="82">
        <v>44966</v>
      </c>
      <c r="C964" s="12">
        <v>-1.2502264903062055E-2</v>
      </c>
      <c r="D964" s="12">
        <v>5.4991539763113995E-3</v>
      </c>
      <c r="E964" s="13">
        <v>-2.8635961626897188E-3</v>
      </c>
      <c r="F964" s="95">
        <v>-5.1900000000000002E-3</v>
      </c>
    </row>
    <row r="965" spans="2:6" x14ac:dyDescent="0.15">
      <c r="B965" s="82">
        <v>44967</v>
      </c>
      <c r="C965" s="12">
        <v>4.4036697247706869E-3</v>
      </c>
      <c r="D965" s="12">
        <v>-9.886411442995402E-3</v>
      </c>
      <c r="E965" s="13">
        <v>-3.995591543836885E-3</v>
      </c>
      <c r="F965" s="95">
        <v>-7.7799999999999996E-3</v>
      </c>
    </row>
    <row r="966" spans="2:6" x14ac:dyDescent="0.15">
      <c r="B966" s="82">
        <v>44970</v>
      </c>
      <c r="C966" s="12">
        <v>1.3518450858604147E-2</v>
      </c>
      <c r="D966" s="12">
        <v>9.9851285319736416E-3</v>
      </c>
      <c r="E966" s="13">
        <v>8.1484963499940388E-3</v>
      </c>
      <c r="F966" s="95">
        <v>7.0899999999999999E-3</v>
      </c>
    </row>
    <row r="967" spans="2:6" x14ac:dyDescent="0.15">
      <c r="B967" s="82">
        <v>44971</v>
      </c>
      <c r="C967" s="12">
        <v>3.0641672674838194E-3</v>
      </c>
      <c r="D967" s="12">
        <v>1.6827934371055342E-3</v>
      </c>
      <c r="E967" s="13">
        <v>0</v>
      </c>
      <c r="F967" s="95">
        <v>2.0100000000000001E-3</v>
      </c>
    </row>
    <row r="968" spans="2:6" x14ac:dyDescent="0.15">
      <c r="B968" s="82">
        <v>44972</v>
      </c>
      <c r="C968" s="12">
        <v>-5.3908355795148077E-3</v>
      </c>
      <c r="D968" s="12">
        <v>5.2498950021000468E-3</v>
      </c>
      <c r="E968" s="13">
        <v>3.4816979949079396E-3</v>
      </c>
      <c r="F968" s="95">
        <v>3.63E-3</v>
      </c>
    </row>
    <row r="969" spans="2:6" x14ac:dyDescent="0.15">
      <c r="B969" s="82">
        <v>44973</v>
      </c>
      <c r="C969" s="12">
        <v>-2.5293586269195978E-2</v>
      </c>
      <c r="D969" s="12">
        <v>4.3868811364111693E-3</v>
      </c>
      <c r="E969" s="13">
        <v>-1.6604640721714081E-2</v>
      </c>
      <c r="F969" s="95">
        <v>-6.8999999999999999E-3</v>
      </c>
    </row>
    <row r="970" spans="2:6" x14ac:dyDescent="0.15">
      <c r="B970" s="82">
        <v>44974</v>
      </c>
      <c r="C970" s="12">
        <v>1.2789620018535564E-2</v>
      </c>
      <c r="D970" s="12">
        <v>-2.0798668885191329E-4</v>
      </c>
      <c r="E970" s="13">
        <v>1.1718742417748507E-2</v>
      </c>
      <c r="F970" s="95">
        <v>5.4799999999999996E-3</v>
      </c>
    </row>
    <row r="971" spans="2:6" x14ac:dyDescent="0.15">
      <c r="B971" s="82">
        <v>44978</v>
      </c>
      <c r="C971" s="12">
        <v>3.1112737920937494E-3</v>
      </c>
      <c r="D971" s="12">
        <v>3.7445392136468136E-3</v>
      </c>
      <c r="E971" s="13">
        <v>5.4801544635341148E-3</v>
      </c>
      <c r="F971" s="95">
        <v>2.3E-3</v>
      </c>
    </row>
    <row r="972" spans="2:6" x14ac:dyDescent="0.15">
      <c r="B972" s="82">
        <v>44979</v>
      </c>
      <c r="C972" s="12">
        <v>6.7505929574893653E-3</v>
      </c>
      <c r="D972" s="12">
        <v>6.0103626943004418E-3</v>
      </c>
      <c r="E972" s="13">
        <v>4.8309323958295458E-3</v>
      </c>
      <c r="F972" s="95">
        <v>1.6100000000000001E-3</v>
      </c>
    </row>
    <row r="973" spans="2:6" x14ac:dyDescent="0.15">
      <c r="B973" s="82">
        <v>44980</v>
      </c>
      <c r="C973" s="12">
        <v>-1.5404131931859411E-2</v>
      </c>
      <c r="D973" s="12">
        <v>-1.2360939431397266E-3</v>
      </c>
      <c r="E973" s="13">
        <v>-7.519813060797742E-3</v>
      </c>
      <c r="F973" s="95">
        <v>-4.6499999999999996E-3</v>
      </c>
    </row>
    <row r="974" spans="2:6" x14ac:dyDescent="0.15">
      <c r="B974" s="82">
        <v>44981</v>
      </c>
      <c r="C974" s="12">
        <v>-3.1290263206331659E-3</v>
      </c>
      <c r="D974" s="12">
        <v>1.4438943894390377E-3</v>
      </c>
      <c r="E974" s="13">
        <v>2.2358447282433414E-3</v>
      </c>
      <c r="F974" s="95">
        <v>-5.8700000000000002E-3</v>
      </c>
    </row>
    <row r="975" spans="2:6" x14ac:dyDescent="0.15">
      <c r="B975" s="82">
        <v>44984</v>
      </c>
      <c r="C975" s="12">
        <v>2.9542097488921559E-3</v>
      </c>
      <c r="D975" s="12">
        <v>4.5314109165810468E-3</v>
      </c>
      <c r="E975" s="13">
        <v>-3.8419223262733393E-3</v>
      </c>
      <c r="F975" s="95">
        <v>3.4099999999999998E-3</v>
      </c>
    </row>
    <row r="976" spans="2:6" x14ac:dyDescent="0.15">
      <c r="B976" s="82">
        <v>44985</v>
      </c>
      <c r="C976" s="12">
        <v>-2.3564064801178231E-2</v>
      </c>
      <c r="D976" s="12">
        <v>6.7664547877792636E-3</v>
      </c>
      <c r="E976" s="13">
        <v>-1.3685046319729E-2</v>
      </c>
      <c r="F976" s="95">
        <v>-1.0840000000000001E-2</v>
      </c>
    </row>
    <row r="977" spans="2:6" x14ac:dyDescent="0.15">
      <c r="B977" s="82">
        <v>44986</v>
      </c>
      <c r="C977" s="12">
        <v>-4.5248868778280382E-3</v>
      </c>
      <c r="D977" s="12">
        <v>-7.1283095723014833E-3</v>
      </c>
      <c r="E977" s="13">
        <v>-8.5771479184885147E-3</v>
      </c>
      <c r="F977" s="95">
        <v>-3.81E-3</v>
      </c>
    </row>
    <row r="978" spans="2:6" x14ac:dyDescent="0.15">
      <c r="B978" s="82">
        <v>44987</v>
      </c>
      <c r="C978" s="12">
        <v>2.0265151515151514E-2</v>
      </c>
      <c r="D978" s="12">
        <v>5.9487179487178743E-3</v>
      </c>
      <c r="E978" s="13">
        <v>1.539442483500908E-2</v>
      </c>
      <c r="F978" s="95">
        <v>9.9000000000000008E-3</v>
      </c>
    </row>
    <row r="979" spans="2:6" x14ac:dyDescent="0.15">
      <c r="B979" s="82">
        <v>44988</v>
      </c>
      <c r="C979" s="12">
        <v>-1.670688695006417E-3</v>
      </c>
      <c r="D979" s="12">
        <v>0</v>
      </c>
      <c r="E979" s="13">
        <v>-5.7637638135206171E-3</v>
      </c>
      <c r="F979" s="95">
        <v>2.2000000000000001E-3</v>
      </c>
    </row>
    <row r="980" spans="2:6" x14ac:dyDescent="0.15">
      <c r="B980" s="82">
        <v>44991</v>
      </c>
      <c r="C980" s="12">
        <v>-2.3800669393826746E-2</v>
      </c>
      <c r="D980" s="12">
        <v>9.1761827079934744E-3</v>
      </c>
      <c r="E980" s="13">
        <v>-1.6382720345328172E-3</v>
      </c>
      <c r="F980" s="95">
        <v>-3.8300000000000001E-3</v>
      </c>
    </row>
    <row r="981" spans="2:6" x14ac:dyDescent="0.15">
      <c r="B981" s="82">
        <v>44992</v>
      </c>
      <c r="C981" s="12">
        <v>1.7142857142857792E-3</v>
      </c>
      <c r="D981" s="12">
        <v>-7.4762578298647187E-3</v>
      </c>
      <c r="E981" s="13">
        <v>-1.514768510182285E-3</v>
      </c>
      <c r="F981" s="95">
        <v>-7.4599999999999996E-3</v>
      </c>
    </row>
    <row r="982" spans="2:6" x14ac:dyDescent="0.15">
      <c r="B982" s="82">
        <v>44993</v>
      </c>
      <c r="C982" s="12">
        <v>1.3310515307092263E-3</v>
      </c>
      <c r="D982" s="12">
        <v>6.514657980456029E-3</v>
      </c>
      <c r="E982" s="13">
        <v>-6.3210993626879874E-3</v>
      </c>
      <c r="F982" s="95">
        <v>-3.5100000000000001E-3</v>
      </c>
    </row>
    <row r="983" spans="2:6" x14ac:dyDescent="0.15">
      <c r="B983" s="82">
        <v>44994</v>
      </c>
      <c r="C983" s="12">
        <v>3.2282567413597363E-3</v>
      </c>
      <c r="D983" s="12">
        <v>-6.0679611650484855E-3</v>
      </c>
      <c r="E983" s="13">
        <v>-3.9313014244302891E-2</v>
      </c>
      <c r="F983" s="95">
        <v>-6.9300000000000004E-3</v>
      </c>
    </row>
    <row r="984" spans="2:6" x14ac:dyDescent="0.15">
      <c r="B984" s="82">
        <v>44995</v>
      </c>
      <c r="C984" s="12">
        <v>-1.8928639030854066E-3</v>
      </c>
      <c r="D984" s="12">
        <v>-2.7269027269027357E-2</v>
      </c>
      <c r="E984" s="13">
        <v>-1.1786450800409187E-2</v>
      </c>
      <c r="F984" s="95">
        <v>-1.677E-2</v>
      </c>
    </row>
    <row r="985" spans="2:6" x14ac:dyDescent="0.15">
      <c r="B985" s="82">
        <v>44998</v>
      </c>
      <c r="C985" s="12">
        <v>1.2326948606106614E-2</v>
      </c>
      <c r="D985" s="12">
        <v>-4.3305439330543982E-2</v>
      </c>
      <c r="E985" s="13">
        <v>1.3400780269963164E-3</v>
      </c>
      <c r="F985" s="95">
        <v>-1.2370000000000001E-2</v>
      </c>
    </row>
    <row r="986" spans="2:6" x14ac:dyDescent="0.15">
      <c r="B986" s="82">
        <v>44999</v>
      </c>
      <c r="C986" s="12">
        <v>3.7467216185835817E-3</v>
      </c>
      <c r="D986" s="12">
        <v>2.8427727968511896E-3</v>
      </c>
      <c r="E986" s="13">
        <v>1.8736493034581247E-3</v>
      </c>
      <c r="F986" s="95">
        <v>7.9600000000000001E-3</v>
      </c>
    </row>
    <row r="987" spans="2:6" x14ac:dyDescent="0.15">
      <c r="B987" s="82">
        <v>45000</v>
      </c>
      <c r="C987" s="12">
        <v>7.4654721911149302E-4</v>
      </c>
      <c r="D987" s="12">
        <v>-5.1460968163977272E-2</v>
      </c>
      <c r="E987" s="13">
        <v>8.1485567098273926E-3</v>
      </c>
      <c r="F987" s="95">
        <v>-1.8689999999999998E-2</v>
      </c>
    </row>
    <row r="988" spans="2:6" x14ac:dyDescent="0.15">
      <c r="B988" s="82">
        <v>45001</v>
      </c>
      <c r="C988" s="12">
        <v>2.3312196941439822E-2</v>
      </c>
      <c r="D988" s="12">
        <v>3.6551724137931174E-2</v>
      </c>
      <c r="E988" s="13">
        <v>2.0140470007909972E-2</v>
      </c>
      <c r="F988" s="95">
        <v>1.9279999999999999E-2</v>
      </c>
    </row>
    <row r="989" spans="2:6" x14ac:dyDescent="0.15">
      <c r="B989" s="82">
        <v>45002</v>
      </c>
      <c r="C989" s="12">
        <v>-3.6449790413703997E-3</v>
      </c>
      <c r="D989" s="12">
        <v>-2.4617431803060641E-2</v>
      </c>
      <c r="E989" s="13">
        <v>-9.7415387217069105E-3</v>
      </c>
      <c r="F989" s="95">
        <v>-9.8499999999999994E-3</v>
      </c>
    </row>
    <row r="990" spans="2:6" x14ac:dyDescent="0.15">
      <c r="B990" s="82">
        <v>45005</v>
      </c>
      <c r="C990" s="12">
        <v>-3.2924821657216441E-3</v>
      </c>
      <c r="D990" s="12">
        <v>1.5006821282401273E-2</v>
      </c>
      <c r="E990" s="13">
        <v>6.5582926905551897E-3</v>
      </c>
      <c r="F990" s="95">
        <v>2.8400000000000001E-3</v>
      </c>
    </row>
    <row r="991" spans="2:6" x14ac:dyDescent="0.15">
      <c r="B991" s="82">
        <v>45006</v>
      </c>
      <c r="C991" s="12">
        <v>-9.5430354193430933E-3</v>
      </c>
      <c r="D991" s="12">
        <v>3.9202508960573423E-2</v>
      </c>
      <c r="E991" s="13">
        <v>1.9545997748495747E-3</v>
      </c>
      <c r="F991" s="95">
        <v>1.3990000000000001E-2</v>
      </c>
    </row>
    <row r="992" spans="2:6" x14ac:dyDescent="0.15">
      <c r="B992" s="82">
        <v>45007</v>
      </c>
      <c r="C992" s="12">
        <v>1.5934778580692921E-2</v>
      </c>
      <c r="D992" s="12">
        <v>-1.7245095925845222E-3</v>
      </c>
      <c r="E992" s="13">
        <v>-8.973838682222457E-3</v>
      </c>
      <c r="F992" s="95">
        <v>-9.5E-4</v>
      </c>
    </row>
    <row r="993" spans="2:6" x14ac:dyDescent="0.15">
      <c r="B993" s="82">
        <v>45008</v>
      </c>
      <c r="C993" s="12">
        <v>-1.8238190771469043E-4</v>
      </c>
      <c r="D993" s="12">
        <v>-1.4683653638522975E-2</v>
      </c>
      <c r="E993" s="13">
        <v>-5.2493050916102568E-3</v>
      </c>
      <c r="F993" s="95">
        <v>-5.9100000000000003E-3</v>
      </c>
    </row>
    <row r="994" spans="2:6" x14ac:dyDescent="0.15">
      <c r="B994" s="82">
        <v>45009</v>
      </c>
      <c r="C994" s="12">
        <v>0</v>
      </c>
      <c r="D994" s="12">
        <v>-6.3554678939293785E-3</v>
      </c>
      <c r="E994" s="13">
        <v>7.3878692313016359E-3</v>
      </c>
      <c r="F994" s="95">
        <v>-7.8799999999999999E-3</v>
      </c>
    </row>
    <row r="995" spans="2:6" x14ac:dyDescent="0.15">
      <c r="B995" s="82">
        <v>45012</v>
      </c>
      <c r="C995" s="12">
        <v>-9.1207588471353684E-4</v>
      </c>
      <c r="D995" s="12">
        <v>1.2792236435818172E-2</v>
      </c>
      <c r="E995" s="13">
        <v>7.7134610229725231E-2</v>
      </c>
      <c r="F995" s="95">
        <v>1.431E-2</v>
      </c>
    </row>
    <row r="996" spans="2:6" x14ac:dyDescent="0.15">
      <c r="B996" s="82">
        <v>45013</v>
      </c>
      <c r="C996" s="12">
        <v>6.5729413912725132E-3</v>
      </c>
      <c r="D996" s="12">
        <v>4.3554006968640202E-3</v>
      </c>
      <c r="E996" s="13">
        <v>1.4832823288512431E-2</v>
      </c>
      <c r="F996" s="95">
        <v>4.8999999999999998E-3</v>
      </c>
    </row>
    <row r="997" spans="2:6" x14ac:dyDescent="0.15">
      <c r="B997" s="82">
        <v>45014</v>
      </c>
      <c r="C997" s="12">
        <v>1.5780881552693637E-2</v>
      </c>
      <c r="D997" s="12">
        <v>9.7571552471813483E-3</v>
      </c>
      <c r="E997" s="13">
        <v>-5.6308635077775282E-3</v>
      </c>
      <c r="F997" s="95">
        <v>1.146E-2</v>
      </c>
    </row>
    <row r="998" spans="2:6" x14ac:dyDescent="0.15">
      <c r="B998" s="82">
        <v>45015</v>
      </c>
      <c r="C998" s="12">
        <v>-1.1250000000000093E-2</v>
      </c>
      <c r="D998" s="12">
        <v>2.3620356452651592E-3</v>
      </c>
      <c r="E998" s="13">
        <v>4.2169033846963799E-3</v>
      </c>
      <c r="F998" s="95">
        <v>6.28E-3</v>
      </c>
    </row>
    <row r="999" spans="2:6" x14ac:dyDescent="0.15">
      <c r="B999" s="82">
        <v>45016</v>
      </c>
      <c r="C999" s="12">
        <v>6.5017157305400364E-3</v>
      </c>
      <c r="D999" s="12">
        <v>5.1413881748072487E-3</v>
      </c>
      <c r="E999" s="13">
        <v>4.9190832327619116E-3</v>
      </c>
      <c r="F999" s="95">
        <v>6.7099999999999998E-3</v>
      </c>
    </row>
    <row r="1000" spans="2:6" x14ac:dyDescent="0.15">
      <c r="B1000" s="82">
        <v>45019</v>
      </c>
      <c r="C1000" s="12">
        <v>5.7419702135295125E-3</v>
      </c>
      <c r="D1000" s="12">
        <v>-8.3120204603580605E-3</v>
      </c>
      <c r="E1000" s="13">
        <v>7.4020375612851019E-3</v>
      </c>
      <c r="F1000" s="95">
        <v>-1.1800000000000001E-3</v>
      </c>
    </row>
    <row r="1001" spans="2:6" x14ac:dyDescent="0.15">
      <c r="B1001" s="82">
        <v>45020</v>
      </c>
      <c r="C1001" s="12">
        <v>-7.1364852809990831E-3</v>
      </c>
      <c r="D1001" s="12">
        <v>9.6711798839457241E-3</v>
      </c>
      <c r="E1001" s="13">
        <v>4.977562525221968E-3</v>
      </c>
      <c r="F1001" s="95">
        <v>-1.7700000000000001E-3</v>
      </c>
    </row>
    <row r="1002" spans="2:6" x14ac:dyDescent="0.15">
      <c r="B1002" s="82">
        <v>45021</v>
      </c>
      <c r="C1002" s="12">
        <v>1.3836477987421381E-2</v>
      </c>
      <c r="D1002" s="12">
        <v>-9.5785440613025408E-3</v>
      </c>
      <c r="E1002" s="13">
        <v>1.6745286789623393E-2</v>
      </c>
      <c r="F1002" s="95">
        <v>3.79E-3</v>
      </c>
    </row>
    <row r="1003" spans="2:6" x14ac:dyDescent="0.15">
      <c r="B1003" s="82">
        <v>45022</v>
      </c>
      <c r="C1003" s="12">
        <v>7.7986529599431975E-3</v>
      </c>
      <c r="D1003" s="12">
        <v>1.2465076294863486E-2</v>
      </c>
      <c r="E1003" s="13">
        <v>1.0206362979898076E-2</v>
      </c>
      <c r="F1003" s="95">
        <v>1.0319999999999999E-2</v>
      </c>
    </row>
    <row r="1004" spans="2:6" x14ac:dyDescent="0.15">
      <c r="B1004" s="82">
        <v>45027</v>
      </c>
      <c r="C1004" s="12">
        <v>-2.6380583890256437E-3</v>
      </c>
      <c r="D1004" s="12">
        <v>2.9717682020802272E-3</v>
      </c>
      <c r="E1004" s="13">
        <v>-2.8702278351229182E-3</v>
      </c>
      <c r="F1004" s="95">
        <v>3.14E-3</v>
      </c>
    </row>
    <row r="1005" spans="2:6" x14ac:dyDescent="0.15">
      <c r="B1005" s="82">
        <v>45028</v>
      </c>
      <c r="C1005" s="12">
        <v>-4.2320578381238594E-3</v>
      </c>
      <c r="D1005" s="12">
        <v>2.1164021164010727E-4</v>
      </c>
      <c r="E1005" s="13">
        <v>-1.1514201993093609E-3</v>
      </c>
      <c r="F1005" s="95">
        <v>-2.96E-3</v>
      </c>
    </row>
    <row r="1006" spans="2:6" x14ac:dyDescent="0.15">
      <c r="B1006" s="82">
        <v>45029</v>
      </c>
      <c r="C1006" s="12">
        <v>-1.1687621746059751E-2</v>
      </c>
      <c r="D1006" s="12">
        <v>-4.0203131612356335E-3</v>
      </c>
      <c r="E1006" s="13">
        <v>4.1499031481693205E-3</v>
      </c>
      <c r="F1006" s="95">
        <v>2.3999999999999998E-3</v>
      </c>
    </row>
    <row r="1007" spans="2:6" x14ac:dyDescent="0.15">
      <c r="B1007" s="82">
        <v>45030</v>
      </c>
      <c r="C1007" s="12">
        <v>1.2184196380576884E-2</v>
      </c>
      <c r="D1007" s="12">
        <v>-5.714892712980657E-2</v>
      </c>
      <c r="E1007" s="13">
        <v>3.9030711452767708E-3</v>
      </c>
      <c r="F1007" s="95">
        <v>7.45E-3</v>
      </c>
    </row>
    <row r="1008" spans="2:6" x14ac:dyDescent="0.15">
      <c r="B1008" s="82">
        <v>45033</v>
      </c>
      <c r="C1008" s="12">
        <v>5.4876969375110551E-3</v>
      </c>
      <c r="D1008" s="12">
        <v>-3.8756196484903249E-2</v>
      </c>
      <c r="E1008" s="13">
        <v>7.4327608774678033E-3</v>
      </c>
      <c r="F1008" s="95">
        <v>-2.7399999999999998E-3</v>
      </c>
    </row>
    <row r="1009" spans="2:6" x14ac:dyDescent="0.15">
      <c r="B1009" s="82">
        <v>45034</v>
      </c>
      <c r="C1009" s="12">
        <v>3.5211267605634866E-3</v>
      </c>
      <c r="D1009" s="12">
        <v>3.7037037037037202E-2</v>
      </c>
      <c r="E1009" s="13">
        <v>-4.1996649839217692E-3</v>
      </c>
      <c r="F1009" s="95">
        <v>4.1700000000000001E-3</v>
      </c>
    </row>
    <row r="1010" spans="2:6" x14ac:dyDescent="0.15">
      <c r="B1010" s="82">
        <v>45035</v>
      </c>
      <c r="C1010" s="12">
        <v>2.6315789473683182E-3</v>
      </c>
      <c r="D1010" s="12">
        <v>6.7811934900541271E-3</v>
      </c>
      <c r="E1010" s="13">
        <v>5.8131712072992947E-3</v>
      </c>
      <c r="F1010" s="95">
        <v>6.4000000000000005E-4</v>
      </c>
    </row>
    <row r="1011" spans="2:6" x14ac:dyDescent="0.15">
      <c r="B1011" s="82">
        <v>45036</v>
      </c>
      <c r="C1011" s="12">
        <v>3.8495188101486111E-3</v>
      </c>
      <c r="D1011" s="12">
        <v>1.2348450830714119E-2</v>
      </c>
      <c r="E1011" s="13">
        <v>-1.0198108023181662E-3</v>
      </c>
      <c r="F1011" s="95">
        <v>2.15E-3</v>
      </c>
    </row>
    <row r="1012" spans="2:6" x14ac:dyDescent="0.15">
      <c r="B1012" s="82">
        <v>45037</v>
      </c>
      <c r="C1012" s="12">
        <v>1.359595607460351E-2</v>
      </c>
      <c r="D1012" s="12">
        <v>-9.5364825903749839E-3</v>
      </c>
      <c r="E1012" s="13">
        <v>8.6216440945772188E-3</v>
      </c>
      <c r="F1012" s="95">
        <v>6.1399999999999996E-3</v>
      </c>
    </row>
    <row r="1013" spans="2:6" x14ac:dyDescent="0.15">
      <c r="B1013" s="82">
        <v>45040</v>
      </c>
      <c r="C1013" s="12">
        <v>-1.4101461736887311E-2</v>
      </c>
      <c r="D1013" s="12">
        <v>5.1500223914018317E-3</v>
      </c>
      <c r="E1013" s="13">
        <v>6.7483352852362177E-3</v>
      </c>
      <c r="F1013" s="95">
        <v>5.8E-4</v>
      </c>
    </row>
    <row r="1014" spans="2:6" x14ac:dyDescent="0.15">
      <c r="B1014" s="82">
        <v>45041</v>
      </c>
      <c r="C1014" s="12">
        <v>7.5004360718646801E-3</v>
      </c>
      <c r="D1014" s="12">
        <v>-7.5740699487637508E-3</v>
      </c>
      <c r="E1014" s="13">
        <v>4.0330700594057856E-2</v>
      </c>
      <c r="F1014" s="95">
        <v>4.0000000000000001E-3</v>
      </c>
    </row>
    <row r="1015" spans="2:6" x14ac:dyDescent="0.15">
      <c r="B1015" s="82">
        <v>45042</v>
      </c>
      <c r="C1015" s="12">
        <v>-4.1551246537395725E-3</v>
      </c>
      <c r="D1015" s="12">
        <v>-2.0202020202019222E-3</v>
      </c>
      <c r="E1015" s="13">
        <v>-1.5678622734903835E-2</v>
      </c>
      <c r="F1015" s="95">
        <v>-1.2869999999999999E-2</v>
      </c>
    </row>
    <row r="1016" spans="2:6" x14ac:dyDescent="0.15">
      <c r="B1016" s="82">
        <v>45043</v>
      </c>
      <c r="C1016" s="12">
        <v>-1.1648122392211469E-2</v>
      </c>
      <c r="D1016" s="12">
        <v>-4.4984255510582827E-4</v>
      </c>
      <c r="E1016" s="13">
        <v>-3.3821730673468942E-3</v>
      </c>
      <c r="F1016" s="95">
        <v>-2.7E-4</v>
      </c>
    </row>
    <row r="1017" spans="2:6" x14ac:dyDescent="0.15">
      <c r="B1017" s="82">
        <v>45044</v>
      </c>
      <c r="C1017" s="12">
        <v>7.2119613016710105E-3</v>
      </c>
      <c r="D1017" s="12">
        <v>9.4509450945094997E-3</v>
      </c>
      <c r="E1017" s="13">
        <v>-2.4082823448318136E-3</v>
      </c>
      <c r="F1017" s="95">
        <v>6.62E-3</v>
      </c>
    </row>
    <row r="1018" spans="2:6" x14ac:dyDescent="0.15">
      <c r="B1018" s="82">
        <v>45048</v>
      </c>
      <c r="C1018" s="12">
        <v>3.4928396786582105E-4</v>
      </c>
      <c r="D1018" s="12">
        <v>-1.2929112795363351E-2</v>
      </c>
      <c r="E1018" s="13">
        <v>1.196096655265011E-2</v>
      </c>
      <c r="F1018" s="95">
        <v>-1.2099999999999999E-3</v>
      </c>
    </row>
    <row r="1019" spans="2:6" x14ac:dyDescent="0.15">
      <c r="B1019" s="82">
        <v>45049</v>
      </c>
      <c r="C1019" s="12">
        <v>1.36173184357542E-2</v>
      </c>
      <c r="D1019" s="12">
        <v>1.129177958446248E-2</v>
      </c>
      <c r="E1019" s="13">
        <v>3.1446576858313868E-3</v>
      </c>
      <c r="F1019" s="95">
        <v>7.2500000000000004E-3</v>
      </c>
    </row>
    <row r="1020" spans="2:6" x14ac:dyDescent="0.15">
      <c r="B1020" s="82">
        <v>45050</v>
      </c>
      <c r="C1020" s="12">
        <v>-4.4781260764726882E-3</v>
      </c>
      <c r="D1020" s="12">
        <v>-1.8311746315319399E-2</v>
      </c>
      <c r="E1020" s="13">
        <v>1.9457633783850348E-3</v>
      </c>
      <c r="F1020" s="95">
        <v>-4.3299999999999996E-3</v>
      </c>
    </row>
    <row r="1021" spans="2:6" x14ac:dyDescent="0.15">
      <c r="B1021" s="82">
        <v>45051</v>
      </c>
      <c r="C1021" s="12">
        <v>7.4394463667819544E-3</v>
      </c>
      <c r="D1021" s="12">
        <v>9.7816196542310774E-3</v>
      </c>
      <c r="E1021" s="13">
        <v>5.6100200288340396E-3</v>
      </c>
      <c r="F1021" s="95">
        <v>8.5400000000000007E-3</v>
      </c>
    </row>
    <row r="1022" spans="2:6" x14ac:dyDescent="0.15">
      <c r="B1022" s="82">
        <v>45054</v>
      </c>
      <c r="C1022" s="12">
        <v>-6.8693113515372328E-4</v>
      </c>
      <c r="D1022" s="12">
        <v>1.171435007884658E-2</v>
      </c>
      <c r="E1022" s="13">
        <v>5.3642767242345624E-3</v>
      </c>
      <c r="F1022" s="95">
        <v>3.5500000000000002E-3</v>
      </c>
    </row>
    <row r="1023" spans="2:6" x14ac:dyDescent="0.15">
      <c r="B1023" s="82">
        <v>45055</v>
      </c>
      <c r="C1023" s="12">
        <v>3.4370166695318893E-4</v>
      </c>
      <c r="D1023" s="12">
        <v>1.4918726341571986E-2</v>
      </c>
      <c r="E1023" s="13">
        <v>-2.6678836928585303E-3</v>
      </c>
      <c r="F1023" s="95">
        <v>-4.2399999999999998E-3</v>
      </c>
    </row>
    <row r="1024" spans="2:6" x14ac:dyDescent="0.15">
      <c r="B1024" s="82">
        <v>45056</v>
      </c>
      <c r="C1024" s="12">
        <v>-1.5804844528431561E-2</v>
      </c>
      <c r="D1024" s="12">
        <v>-2.3255813953488302E-2</v>
      </c>
      <c r="E1024" s="13">
        <v>-1.6263543380559464E-2</v>
      </c>
      <c r="F1024" s="95">
        <v>-8.5599999999999999E-3</v>
      </c>
    </row>
    <row r="1025" spans="2:6" x14ac:dyDescent="0.15">
      <c r="B1025" s="82">
        <v>45057</v>
      </c>
      <c r="C1025" s="12">
        <v>5.2365159713738674E-3</v>
      </c>
      <c r="D1025" s="12">
        <v>4.7169811320753041E-3</v>
      </c>
      <c r="E1025" s="13">
        <v>6.9609823272893667E-3</v>
      </c>
      <c r="F1025" s="95">
        <v>6.62E-3</v>
      </c>
    </row>
    <row r="1026" spans="2:6" x14ac:dyDescent="0.15">
      <c r="B1026" s="82">
        <v>45058</v>
      </c>
      <c r="C1026" s="12">
        <v>-1.736412571627044E-3</v>
      </c>
      <c r="D1026" s="12">
        <v>6.0362173038230882E-3</v>
      </c>
      <c r="E1026" s="13">
        <v>-5.400780292519336E-4</v>
      </c>
      <c r="F1026" s="95">
        <v>3.62E-3</v>
      </c>
    </row>
    <row r="1027" spans="2:6" x14ac:dyDescent="0.15">
      <c r="B1027" s="82">
        <v>45061</v>
      </c>
      <c r="C1027" s="12">
        <v>-1.0436597669160053E-3</v>
      </c>
      <c r="D1027" s="12">
        <v>-2.4444444444444713E-3</v>
      </c>
      <c r="E1027" s="13">
        <v>-4.3227309168991646E-4</v>
      </c>
      <c r="F1027" s="95">
        <v>1.17E-3</v>
      </c>
    </row>
    <row r="1028" spans="2:6" x14ac:dyDescent="0.15">
      <c r="B1028" s="82">
        <v>45062</v>
      </c>
      <c r="C1028" s="12">
        <v>-3.4825004353126188E-3</v>
      </c>
      <c r="D1028" s="12">
        <v>-5.5691690799732907E-3</v>
      </c>
      <c r="E1028" s="13">
        <v>1.0814352699384244E-4</v>
      </c>
      <c r="F1028" s="95">
        <v>-5.0400000000000002E-3</v>
      </c>
    </row>
    <row r="1029" spans="2:6" x14ac:dyDescent="0.15">
      <c r="B1029" s="82">
        <v>45063</v>
      </c>
      <c r="C1029" s="12">
        <v>-1.0309278350515427E-2</v>
      </c>
      <c r="D1029" s="12">
        <v>1.3440860215054862E-3</v>
      </c>
      <c r="E1029" s="13">
        <v>-1.5567562092537957E-2</v>
      </c>
      <c r="F1029" s="95">
        <v>-7.1300000000000001E-3</v>
      </c>
    </row>
    <row r="1030" spans="2:6" x14ac:dyDescent="0.15">
      <c r="B1030" s="82">
        <v>45065</v>
      </c>
      <c r="C1030" s="12">
        <v>4.7669491525423879E-3</v>
      </c>
      <c r="D1030" s="12">
        <v>2.5950782997762767E-2</v>
      </c>
      <c r="E1030" s="13">
        <v>-6.0400245915867012E-3</v>
      </c>
      <c r="F1030" s="95">
        <v>1.166E-2</v>
      </c>
    </row>
    <row r="1031" spans="2:6" x14ac:dyDescent="0.15">
      <c r="B1031" s="82">
        <v>45068</v>
      </c>
      <c r="C1031" s="12">
        <v>-7.5557898436127147E-3</v>
      </c>
      <c r="D1031" s="12">
        <v>-6.1055385957261565E-3</v>
      </c>
      <c r="E1031" s="13">
        <v>8.065428954947107E-3</v>
      </c>
      <c r="F1031" s="95">
        <v>-1.5499999999999999E-3</v>
      </c>
    </row>
    <row r="1032" spans="2:6" x14ac:dyDescent="0.15">
      <c r="B1032" s="82">
        <v>45069</v>
      </c>
      <c r="C1032" s="12">
        <v>-4.7804532577903069E-3</v>
      </c>
      <c r="D1032" s="12">
        <v>1.053093462044763E-2</v>
      </c>
      <c r="E1032" s="13">
        <v>-4.7128967000761302E-3</v>
      </c>
      <c r="F1032" s="95">
        <v>-5.9100000000000003E-3</v>
      </c>
    </row>
    <row r="1033" spans="2:6" x14ac:dyDescent="0.15">
      <c r="B1033" s="82">
        <v>45070</v>
      </c>
      <c r="C1033" s="12">
        <v>-1.7790428749333564E-3</v>
      </c>
      <c r="D1033" s="12">
        <v>-2.0191055145462378E-2</v>
      </c>
      <c r="E1033" s="13">
        <v>-2.4226496919882434E-3</v>
      </c>
      <c r="F1033" s="95">
        <v>-8.8599999999999998E-3</v>
      </c>
    </row>
    <row r="1034" spans="2:6" x14ac:dyDescent="0.15">
      <c r="B1034" s="82">
        <v>45071</v>
      </c>
      <c r="C1034" s="12">
        <v>-8.198182142220678E-3</v>
      </c>
      <c r="D1034" s="12">
        <v>-1.5510746731663971E-3</v>
      </c>
      <c r="E1034" s="13">
        <v>-2.2518861124333545E-2</v>
      </c>
      <c r="F1034" s="95">
        <v>-5.0800000000000003E-3</v>
      </c>
    </row>
    <row r="1035" spans="2:6" x14ac:dyDescent="0.15">
      <c r="B1035" s="82">
        <v>45072</v>
      </c>
      <c r="C1035" s="12">
        <v>6.8283917340521416E-3</v>
      </c>
      <c r="D1035" s="12">
        <v>1.3537505548157913E-2</v>
      </c>
      <c r="E1035" s="13">
        <v>4.0654383053650989E-3</v>
      </c>
      <c r="F1035" s="95">
        <v>9.6200000000000001E-3</v>
      </c>
    </row>
    <row r="1036" spans="2:6" x14ac:dyDescent="0.15">
      <c r="B1036" s="82">
        <v>45076</v>
      </c>
      <c r="C1036" s="12">
        <v>-3.3196501873996032E-2</v>
      </c>
      <c r="D1036" s="12">
        <v>6.7878257061526615E-3</v>
      </c>
      <c r="E1036" s="13">
        <v>-2.1257606221280034E-2</v>
      </c>
      <c r="F1036" s="95">
        <v>-1.328E-2</v>
      </c>
    </row>
    <row r="1037" spans="2:6" x14ac:dyDescent="0.15">
      <c r="B1037" s="82">
        <v>45077</v>
      </c>
      <c r="C1037" s="12">
        <v>-4.061288536090113E-3</v>
      </c>
      <c r="D1037" s="12">
        <v>-8.0469769464984742E-3</v>
      </c>
      <c r="E1037" s="13">
        <v>1.6089363257689726E-3</v>
      </c>
      <c r="F1037" s="95">
        <v>-5.7200000000000003E-3</v>
      </c>
    </row>
    <row r="1038" spans="2:6" x14ac:dyDescent="0.15">
      <c r="B1038" s="82">
        <v>45078</v>
      </c>
      <c r="C1038" s="12">
        <v>8.1556997219647265E-3</v>
      </c>
      <c r="D1038" s="12">
        <v>1.7101512826134702E-2</v>
      </c>
      <c r="E1038" s="13">
        <v>1.0325803735766526E-2</v>
      </c>
      <c r="F1038" s="95">
        <v>6.9899999999999997E-3</v>
      </c>
    </row>
    <row r="1039" spans="2:6" x14ac:dyDescent="0.15">
      <c r="B1039" s="82">
        <v>45079</v>
      </c>
      <c r="C1039" s="12">
        <v>7.5381503952931528E-3</v>
      </c>
      <c r="D1039" s="12">
        <v>4.5268376805345234E-3</v>
      </c>
      <c r="E1039" s="13">
        <v>1.4876251099894544E-2</v>
      </c>
      <c r="F1039" s="95">
        <v>1.302E-2</v>
      </c>
    </row>
    <row r="1040" spans="2:6" x14ac:dyDescent="0.15">
      <c r="B1040" s="82">
        <v>45082</v>
      </c>
      <c r="C1040" s="12">
        <v>-7.481751824817473E-3</v>
      </c>
      <c r="D1040" s="12">
        <v>-9.8712446351931771E-3</v>
      </c>
      <c r="E1040" s="13">
        <v>1.1301332626244998E-2</v>
      </c>
      <c r="F1040" s="95">
        <v>-2.48E-3</v>
      </c>
    </row>
    <row r="1041" spans="2:6" x14ac:dyDescent="0.15">
      <c r="B1041" s="82">
        <v>45083</v>
      </c>
      <c r="C1041" s="12">
        <v>3.4932892075749677E-3</v>
      </c>
      <c r="D1041" s="12">
        <v>1.7338534893800439E-3</v>
      </c>
      <c r="E1041" s="13">
        <v>1.5490050132240807E-3</v>
      </c>
      <c r="F1041" s="95">
        <v>4.6699999999999997E-3</v>
      </c>
    </row>
    <row r="1042" spans="2:6" x14ac:dyDescent="0.15">
      <c r="B1042" s="82">
        <v>45084</v>
      </c>
      <c r="C1042" s="12">
        <v>-1.2275558812751997E-2</v>
      </c>
      <c r="D1042" s="12">
        <v>-1.2765036780614358E-2</v>
      </c>
      <c r="E1042" s="13">
        <v>-1.1268195155076377E-2</v>
      </c>
      <c r="F1042" s="95">
        <v>-1.048E-2</v>
      </c>
    </row>
    <row r="1043" spans="2:6" x14ac:dyDescent="0.15">
      <c r="B1043" s="82">
        <v>45085</v>
      </c>
      <c r="C1043" s="12">
        <v>-7.6052680393247085E-3</v>
      </c>
      <c r="D1043" s="12">
        <v>-1.7094017094017144E-2</v>
      </c>
      <c r="E1043" s="13">
        <v>9.7206226503385729E-3</v>
      </c>
      <c r="F1043" s="95">
        <v>-3.46E-3</v>
      </c>
    </row>
    <row r="1044" spans="2:6" x14ac:dyDescent="0.15">
      <c r="B1044" s="82">
        <v>45086</v>
      </c>
      <c r="C1044" s="12">
        <v>1.4953271028037562E-3</v>
      </c>
      <c r="D1044" s="12">
        <v>-1.7391304347826098E-2</v>
      </c>
      <c r="E1044" s="13">
        <v>-2.2131425830769214E-3</v>
      </c>
      <c r="F1044" s="95">
        <v>-4.8199999999999996E-3</v>
      </c>
    </row>
    <row r="1045" spans="2:6" x14ac:dyDescent="0.15">
      <c r="B1045" s="82">
        <v>45089</v>
      </c>
      <c r="C1045" s="12">
        <v>0</v>
      </c>
      <c r="D1045" s="12">
        <v>2.7229407760380742E-3</v>
      </c>
      <c r="E1045" s="13">
        <v>7.4304021417606059E-3</v>
      </c>
      <c r="F1045" s="95">
        <v>4.1599999999999996E-3</v>
      </c>
    </row>
    <row r="1046" spans="2:6" x14ac:dyDescent="0.15">
      <c r="B1046" s="82">
        <v>45090</v>
      </c>
      <c r="C1046" s="12">
        <v>-4.8525569242253708E-3</v>
      </c>
      <c r="D1046" s="12">
        <v>9.0518216791135586E-4</v>
      </c>
      <c r="E1046" s="13">
        <v>-9.3570748113009916E-3</v>
      </c>
      <c r="F1046" s="95">
        <v>2.3E-3</v>
      </c>
    </row>
    <row r="1047" spans="2:6" x14ac:dyDescent="0.15">
      <c r="B1047" s="82">
        <v>45091</v>
      </c>
      <c r="C1047" s="12">
        <v>-1.1252813203300738E-3</v>
      </c>
      <c r="D1047" s="12">
        <v>0</v>
      </c>
      <c r="E1047" s="13">
        <v>-3.6670113656881442E-3</v>
      </c>
      <c r="F1047" s="95">
        <v>-4.3200000000000001E-3</v>
      </c>
    </row>
    <row r="1048" spans="2:6" x14ac:dyDescent="0.15">
      <c r="B1048" s="82">
        <v>45092</v>
      </c>
      <c r="C1048" s="12">
        <v>1.3143071723620059E-2</v>
      </c>
      <c r="D1048" s="12">
        <v>-2.2609088853717818E-3</v>
      </c>
      <c r="E1048" s="13">
        <v>7.9187296951386266E-3</v>
      </c>
      <c r="F1048" s="95">
        <v>2.1700000000000001E-3</v>
      </c>
    </row>
    <row r="1049" spans="2:6" x14ac:dyDescent="0.15">
      <c r="B1049" s="82">
        <v>45093</v>
      </c>
      <c r="C1049" s="12">
        <v>1.2972572275760097E-3</v>
      </c>
      <c r="D1049" s="12">
        <v>6.7980965329694776E-4</v>
      </c>
      <c r="E1049" s="13">
        <v>4.3157214382483211E-3</v>
      </c>
      <c r="F1049" s="95">
        <v>7.3800000000000003E-3</v>
      </c>
    </row>
    <row r="1050" spans="2:6" x14ac:dyDescent="0.15">
      <c r="B1050" s="82">
        <v>45097</v>
      </c>
      <c r="C1050" s="12">
        <v>-6.4778826577827076E-3</v>
      </c>
      <c r="D1050" s="12">
        <v>-7.699275362318736E-3</v>
      </c>
      <c r="E1050" s="13">
        <v>-1.1018161599161136E-3</v>
      </c>
      <c r="F1050" s="95">
        <v>-1.4959999999999999E-2</v>
      </c>
    </row>
    <row r="1051" spans="2:6" x14ac:dyDescent="0.15">
      <c r="B1051" s="82">
        <v>45098</v>
      </c>
      <c r="C1051" s="12">
        <v>6.892697466467812E-3</v>
      </c>
      <c r="D1051" s="12">
        <v>-4.5641259698768755E-3</v>
      </c>
      <c r="E1051" s="13">
        <v>-1.5443371994521282E-3</v>
      </c>
      <c r="F1051" s="95">
        <v>-3.7699999999999999E-3</v>
      </c>
    </row>
    <row r="1052" spans="2:6" x14ac:dyDescent="0.15">
      <c r="B1052" s="82">
        <v>45099</v>
      </c>
      <c r="C1052" s="12">
        <v>7.4005550416300636E-4</v>
      </c>
      <c r="D1052" s="12">
        <v>5.5020632737277086E-3</v>
      </c>
      <c r="E1052" s="13">
        <v>-5.0816996454186025E-3</v>
      </c>
      <c r="F1052" s="95">
        <v>8.7000000000000001E-4</v>
      </c>
    </row>
    <row r="1053" spans="2:6" x14ac:dyDescent="0.15">
      <c r="B1053" s="82">
        <v>45100</v>
      </c>
      <c r="C1053" s="12">
        <v>5.5463117027176878E-3</v>
      </c>
      <c r="D1053" s="12">
        <v>8.8919288645690209E-3</v>
      </c>
      <c r="E1053" s="13">
        <v>6.9953484230855789E-3</v>
      </c>
      <c r="F1053" s="95">
        <v>3.3800000000000002E-3</v>
      </c>
    </row>
    <row r="1054" spans="2:6" x14ac:dyDescent="0.15">
      <c r="B1054" s="82">
        <v>45103</v>
      </c>
      <c r="C1054" s="12">
        <v>-7.1704357418643783E-3</v>
      </c>
      <c r="D1054" s="12">
        <v>-5.1977401129942313E-3</v>
      </c>
      <c r="E1054" s="13">
        <v>-1.9517083654915335E-2</v>
      </c>
      <c r="F1054" s="95">
        <v>-7.0699999999999999E-3</v>
      </c>
    </row>
    <row r="1055" spans="2:6" x14ac:dyDescent="0.15">
      <c r="B1055" s="82">
        <v>45104</v>
      </c>
      <c r="C1055" s="12">
        <v>-9.2592592592588563E-4</v>
      </c>
      <c r="D1055" s="12">
        <v>1.5674693321217514E-2</v>
      </c>
      <c r="E1055" s="13">
        <v>-2.2492317774730486E-3</v>
      </c>
      <c r="F1055" s="95">
        <v>6.9999999999999994E-5</v>
      </c>
    </row>
    <row r="1056" spans="2:6" x14ac:dyDescent="0.15">
      <c r="B1056" s="82">
        <v>45105</v>
      </c>
      <c r="C1056" s="12">
        <v>-8.5264133456904867E-3</v>
      </c>
      <c r="D1056" s="12">
        <v>-3.8022813688213253E-3</v>
      </c>
      <c r="E1056" s="13">
        <v>-2.14149197608271E-3</v>
      </c>
      <c r="F1056" s="95">
        <v>3.6700000000000001E-3</v>
      </c>
    </row>
    <row r="1057" spans="2:6" x14ac:dyDescent="0.15">
      <c r="B1057" s="82">
        <v>45106</v>
      </c>
      <c r="C1057" s="12">
        <v>-5.6085249579362895E-4</v>
      </c>
      <c r="D1057" s="12">
        <v>7.1845532105971888E-3</v>
      </c>
      <c r="E1057" s="13">
        <v>6.7773012904723817E-3</v>
      </c>
      <c r="F1057" s="95">
        <v>-1.17E-3</v>
      </c>
    </row>
    <row r="1058" spans="2:6" x14ac:dyDescent="0.15">
      <c r="B1058" s="82">
        <v>45107</v>
      </c>
      <c r="C1058" s="12">
        <v>6.3598952487839977E-3</v>
      </c>
      <c r="D1058" s="12">
        <v>3.5666518056176599E-3</v>
      </c>
      <c r="E1058" s="13">
        <v>9.7610346995089525E-3</v>
      </c>
      <c r="F1058" s="95">
        <v>9.8300000000000002E-3</v>
      </c>
    </row>
    <row r="1059" spans="2:6" x14ac:dyDescent="0.15">
      <c r="B1059" s="82">
        <v>45110</v>
      </c>
      <c r="C1059" s="12">
        <v>2.2304832713755385E-3</v>
      </c>
      <c r="D1059" s="12">
        <v>4.6645935139937311E-3</v>
      </c>
      <c r="E1059" s="13">
        <v>-1.6222265363427191E-2</v>
      </c>
      <c r="F1059" s="95">
        <v>-5.4200000000000003E-3</v>
      </c>
    </row>
    <row r="1060" spans="2:6" x14ac:dyDescent="0.15">
      <c r="B1060" s="82">
        <v>45112</v>
      </c>
      <c r="C1060" s="12">
        <v>-8.7166172106825091E-3</v>
      </c>
      <c r="D1060" s="12">
        <v>-2.1888127349104503E-2</v>
      </c>
      <c r="E1060" s="13">
        <v>4.7436470342894221E-3</v>
      </c>
      <c r="F1060" s="95">
        <v>-2.2499999999999998E-3</v>
      </c>
    </row>
    <row r="1061" spans="2:6" x14ac:dyDescent="0.15">
      <c r="B1061" s="82">
        <v>45113</v>
      </c>
      <c r="C1061" s="12">
        <v>-7.670720299345235E-3</v>
      </c>
      <c r="D1061" s="12">
        <v>-1.8987341772152E-2</v>
      </c>
      <c r="E1061" s="13">
        <v>-1.450086772224457E-2</v>
      </c>
      <c r="F1061" s="95">
        <v>-1.8499999999999999E-2</v>
      </c>
    </row>
    <row r="1062" spans="2:6" x14ac:dyDescent="0.15">
      <c r="B1062" s="82">
        <v>45114</v>
      </c>
      <c r="C1062" s="12">
        <v>-1.3386123680241391E-2</v>
      </c>
      <c r="D1062" s="12">
        <v>2.3502304147465569E-2</v>
      </c>
      <c r="E1062" s="13">
        <v>-3.1481693158813662E-2</v>
      </c>
      <c r="F1062" s="95">
        <v>-1.018E-2</v>
      </c>
    </row>
    <row r="1063" spans="2:6" x14ac:dyDescent="0.15">
      <c r="B1063" s="82">
        <v>45117</v>
      </c>
      <c r="C1063" s="12">
        <v>8.7903688133001978E-3</v>
      </c>
      <c r="D1063" s="12">
        <v>-2.7014858171995337E-3</v>
      </c>
      <c r="E1063" s="13">
        <v>1.0246154740819247E-2</v>
      </c>
      <c r="F1063" s="95">
        <v>4.3299999999999996E-3</v>
      </c>
    </row>
    <row r="1064" spans="2:6" x14ac:dyDescent="0.15">
      <c r="B1064" s="82">
        <v>45118</v>
      </c>
      <c r="C1064" s="12">
        <v>-4.73574540632693E-3</v>
      </c>
      <c r="D1064" s="12">
        <v>6.3205417607223868E-3</v>
      </c>
      <c r="E1064" s="13">
        <v>-2.4481683017307798E-3</v>
      </c>
      <c r="F1064" s="95">
        <v>3.7200000000000002E-3</v>
      </c>
    </row>
    <row r="1065" spans="2:6" x14ac:dyDescent="0.15">
      <c r="B1065" s="82">
        <v>45119</v>
      </c>
      <c r="C1065" s="12">
        <v>-3.6162923486866561E-3</v>
      </c>
      <c r="D1065" s="12">
        <v>1.4804845222072816E-2</v>
      </c>
      <c r="E1065" s="13">
        <v>-6.1937009140031751E-3</v>
      </c>
      <c r="F1065" s="95">
        <v>5.1500000000000001E-3</v>
      </c>
    </row>
    <row r="1066" spans="2:6" x14ac:dyDescent="0.15">
      <c r="B1066" s="82">
        <v>45120</v>
      </c>
      <c r="C1066" s="12">
        <v>3.8204393505252288E-3</v>
      </c>
      <c r="D1066" s="12">
        <v>1.5473032714412582E-3</v>
      </c>
      <c r="E1066" s="13">
        <v>-5.1740543932656813E-3</v>
      </c>
      <c r="F1066" s="95">
        <v>2.4000000000000001E-4</v>
      </c>
    </row>
    <row r="1067" spans="2:6" x14ac:dyDescent="0.15">
      <c r="B1067" s="82">
        <v>45121</v>
      </c>
      <c r="C1067" s="12">
        <v>9.5147478591828261E-4</v>
      </c>
      <c r="D1067" s="12">
        <v>-5.2968439638049203E-3</v>
      </c>
      <c r="E1067" s="13">
        <v>4.2553175568376123E-3</v>
      </c>
      <c r="F1067" s="95">
        <v>8.0300000000000007E-3</v>
      </c>
    </row>
    <row r="1068" spans="2:6" x14ac:dyDescent="0.15">
      <c r="B1068" s="82">
        <v>45124</v>
      </c>
      <c r="C1068" s="12">
        <v>-4.3726235741445851E-3</v>
      </c>
      <c r="D1068" s="12">
        <v>2.6625249611713642E-3</v>
      </c>
      <c r="E1068" s="13">
        <v>-4.7083859416041651E-4</v>
      </c>
      <c r="F1068" s="95">
        <v>-1.206E-2</v>
      </c>
    </row>
    <row r="1069" spans="2:6" x14ac:dyDescent="0.15">
      <c r="B1069" s="82">
        <v>45125</v>
      </c>
      <c r="C1069" s="12">
        <v>-3.4370822990261729E-3</v>
      </c>
      <c r="D1069" s="12">
        <v>6.8599247621154991E-3</v>
      </c>
      <c r="E1069" s="13">
        <v>4.6396590553525741E-2</v>
      </c>
      <c r="F1069" s="95">
        <v>1.1599999999999999E-2</v>
      </c>
    </row>
    <row r="1070" spans="2:6" x14ac:dyDescent="0.15">
      <c r="B1070" s="82">
        <v>45126</v>
      </c>
      <c r="C1070" s="12">
        <v>3.6405441655491533E-3</v>
      </c>
      <c r="D1070" s="12">
        <v>0</v>
      </c>
      <c r="E1070" s="13">
        <v>1.0127546290676914E-3</v>
      </c>
      <c r="F1070" s="95">
        <v>1.5E-3</v>
      </c>
    </row>
    <row r="1071" spans="2:6" x14ac:dyDescent="0.15">
      <c r="B1071" s="82">
        <v>45127</v>
      </c>
      <c r="C1071" s="12">
        <v>-6.6819396716304436E-3</v>
      </c>
      <c r="D1071" s="12">
        <v>1.6923076923077041E-2</v>
      </c>
      <c r="E1071" s="13">
        <v>2.2484555979289222E-2</v>
      </c>
      <c r="F1071" s="95">
        <v>7.3200000000000001E-3</v>
      </c>
    </row>
    <row r="1072" spans="2:6" x14ac:dyDescent="0.15">
      <c r="B1072" s="82">
        <v>45128</v>
      </c>
      <c r="C1072" s="12">
        <v>5.7659042859887766E-3</v>
      </c>
      <c r="D1072" s="12">
        <v>6.6998054895179848E-3</v>
      </c>
      <c r="E1072" s="13">
        <v>3.5184815144253534E-3</v>
      </c>
      <c r="F1072" s="95">
        <v>5.1999999999999995E-4</v>
      </c>
    </row>
    <row r="1073" spans="2:6" x14ac:dyDescent="0.15">
      <c r="B1073" s="82">
        <v>45131</v>
      </c>
      <c r="C1073" s="12">
        <v>-2.4842346646282154E-3</v>
      </c>
      <c r="D1073" s="12">
        <v>1.2881064834693312E-3</v>
      </c>
      <c r="E1073" s="13">
        <v>-5.149461116536469E-3</v>
      </c>
      <c r="F1073" s="95">
        <v>-2.65E-3</v>
      </c>
    </row>
    <row r="1074" spans="2:6" x14ac:dyDescent="0.15">
      <c r="B1074" s="82">
        <v>45132</v>
      </c>
      <c r="C1074" s="12">
        <v>1.9157088122603305E-3</v>
      </c>
      <c r="D1074" s="12">
        <v>2.7873070325901139E-3</v>
      </c>
      <c r="E1074" s="13">
        <v>-3.3052705848235497E-4</v>
      </c>
      <c r="F1074" s="95">
        <v>4.81E-3</v>
      </c>
    </row>
    <row r="1075" spans="2:6" x14ac:dyDescent="0.15">
      <c r="B1075" s="82">
        <v>45133</v>
      </c>
      <c r="C1075" s="12">
        <v>6.1185468451243619E-3</v>
      </c>
      <c r="D1075" s="12">
        <v>-1.0690613641224367E-3</v>
      </c>
      <c r="E1075" s="13">
        <v>-1.1347353267409432E-2</v>
      </c>
      <c r="F1075" s="95">
        <v>-4.2599999999999999E-3</v>
      </c>
    </row>
    <row r="1076" spans="2:6" x14ac:dyDescent="0.15">
      <c r="B1076" s="82">
        <v>45134</v>
      </c>
      <c r="C1076" s="12">
        <v>2.6225769669327326E-2</v>
      </c>
      <c r="D1076" s="12">
        <v>-6.4212328767121463E-4</v>
      </c>
      <c r="E1076" s="13">
        <v>1.1254737384170266E-2</v>
      </c>
      <c r="F1076" s="95">
        <v>1.6959999999999999E-2</v>
      </c>
    </row>
    <row r="1077" spans="2:6" x14ac:dyDescent="0.15">
      <c r="B1077" s="82">
        <v>45135</v>
      </c>
      <c r="C1077" s="12">
        <v>-5.9259259259258901E-3</v>
      </c>
      <c r="D1077" s="12">
        <v>2.1417862497341567E-4</v>
      </c>
      <c r="E1077" s="13">
        <v>-5.5095723718936451E-3</v>
      </c>
      <c r="F1077" s="95">
        <v>-4.8799999999999998E-3</v>
      </c>
    </row>
    <row r="1078" spans="2:6" x14ac:dyDescent="0.15">
      <c r="B1078" s="82">
        <v>45138</v>
      </c>
      <c r="C1078" s="12">
        <v>-4.4709388971684305E-3</v>
      </c>
      <c r="D1078" s="12">
        <v>-2.6766595289079209E-2</v>
      </c>
      <c r="E1078" s="13">
        <v>9.0858087664429377E-3</v>
      </c>
      <c r="F1078" s="95">
        <v>-7.5000000000000002E-4</v>
      </c>
    </row>
    <row r="1079" spans="2:6" x14ac:dyDescent="0.15">
      <c r="B1079" s="82">
        <v>45140</v>
      </c>
      <c r="C1079" s="12">
        <v>3.9296407185629434E-3</v>
      </c>
      <c r="D1079" s="12">
        <v>-2.5082508250825142E-2</v>
      </c>
      <c r="E1079" s="13">
        <v>-3.4038416359795098E-3</v>
      </c>
      <c r="F1079" s="95">
        <v>-8.5400000000000007E-3</v>
      </c>
    </row>
    <row r="1080" spans="2:6" x14ac:dyDescent="0.15">
      <c r="B1080" s="82">
        <v>45141</v>
      </c>
      <c r="C1080" s="12">
        <v>-1.8080149114631849E-2</v>
      </c>
      <c r="D1080" s="12">
        <v>5.4163845633039553E-3</v>
      </c>
      <c r="E1080" s="13">
        <v>-1.8730816593644284E-2</v>
      </c>
      <c r="F1080" s="95">
        <v>-1.119E-2</v>
      </c>
    </row>
    <row r="1081" spans="2:6" x14ac:dyDescent="0.15">
      <c r="B1081" s="82">
        <v>45142</v>
      </c>
      <c r="C1081" s="12">
        <v>-1.1389521640091105E-2</v>
      </c>
      <c r="D1081" s="12">
        <v>-1.5937149270482509E-2</v>
      </c>
      <c r="E1081" s="13">
        <v>1.122492613614412E-4</v>
      </c>
      <c r="F1081" s="95">
        <v>1.0200000000000001E-3</v>
      </c>
    </row>
    <row r="1082" spans="2:6" x14ac:dyDescent="0.15">
      <c r="B1082" s="82">
        <v>45145</v>
      </c>
      <c r="C1082" s="12">
        <v>1.9201228878649168E-3</v>
      </c>
      <c r="D1082" s="12">
        <v>-2.7372262773723843E-3</v>
      </c>
      <c r="E1082" s="13">
        <v>8.7571841829106045E-3</v>
      </c>
      <c r="F1082" s="95">
        <v>8.0999999999999996E-4</v>
      </c>
    </row>
    <row r="1083" spans="2:6" x14ac:dyDescent="0.15">
      <c r="B1083" s="82">
        <v>45146</v>
      </c>
      <c r="C1083" s="12">
        <v>-3.0663089306246505E-3</v>
      </c>
      <c r="D1083" s="12">
        <v>4.5745654162865357E-4</v>
      </c>
      <c r="E1083" s="13">
        <v>1.4468915891676648E-3</v>
      </c>
      <c r="F1083" s="95">
        <v>-4.5100000000000001E-3</v>
      </c>
    </row>
    <row r="1084" spans="2:6" x14ac:dyDescent="0.15">
      <c r="B1084" s="82">
        <v>45147</v>
      </c>
      <c r="C1084" s="12">
        <v>2.499038831218714E-3</v>
      </c>
      <c r="D1084" s="12">
        <v>-1.8289894833105613E-3</v>
      </c>
      <c r="E1084" s="13">
        <v>7.6682828749301546E-3</v>
      </c>
      <c r="F1084" s="95">
        <v>2.1900000000000001E-3</v>
      </c>
    </row>
    <row r="1085" spans="2:6" x14ac:dyDescent="0.15">
      <c r="B1085" s="82">
        <v>45148</v>
      </c>
      <c r="C1085" s="12">
        <v>7.0949185043145402E-3</v>
      </c>
      <c r="D1085" s="12">
        <v>2.748511223087613E-3</v>
      </c>
      <c r="E1085" s="13">
        <v>-9.9253755354478113E-4</v>
      </c>
      <c r="F1085" s="95">
        <v>6.1599999999999997E-3</v>
      </c>
    </row>
    <row r="1086" spans="2:6" x14ac:dyDescent="0.15">
      <c r="B1086" s="82">
        <v>45149</v>
      </c>
      <c r="C1086" s="12">
        <v>-9.1393754760091817E-3</v>
      </c>
      <c r="D1086" s="12">
        <v>-2.7181361352215605E-2</v>
      </c>
      <c r="E1086" s="13">
        <v>2.2080115549032442E-3</v>
      </c>
      <c r="F1086" s="95">
        <v>-6.11E-3</v>
      </c>
    </row>
    <row r="1087" spans="2:6" x14ac:dyDescent="0.15">
      <c r="B1087" s="82">
        <v>45152</v>
      </c>
      <c r="C1087" s="12">
        <v>4.0353574173712659E-3</v>
      </c>
      <c r="D1087" s="12">
        <v>4.4611411129371614E-3</v>
      </c>
      <c r="E1087" s="13">
        <v>1.5421796417875999E-3</v>
      </c>
      <c r="F1087" s="95">
        <v>2.5699999999999998E-3</v>
      </c>
    </row>
    <row r="1088" spans="2:6" x14ac:dyDescent="0.15">
      <c r="B1088" s="82">
        <v>45153</v>
      </c>
      <c r="C1088" s="12">
        <v>-1.4354066985645897E-2</v>
      </c>
      <c r="D1088" s="12">
        <v>-8.6489013557737859E-3</v>
      </c>
      <c r="E1088" s="13">
        <v>-7.5891300374535398E-3</v>
      </c>
      <c r="F1088" s="95">
        <v>-1.124E-2</v>
      </c>
    </row>
    <row r="1089" spans="2:6" x14ac:dyDescent="0.15">
      <c r="B1089" s="82">
        <v>45154</v>
      </c>
      <c r="C1089" s="12">
        <v>1.184466019417485E-2</v>
      </c>
      <c r="D1089" s="12">
        <v>-4.9516623437867446E-3</v>
      </c>
      <c r="E1089" s="13">
        <v>-1.5516970619604553E-3</v>
      </c>
      <c r="F1089" s="95">
        <v>6.4999999999999997E-4</v>
      </c>
    </row>
    <row r="1090" spans="2:6" x14ac:dyDescent="0.15">
      <c r="B1090" s="82">
        <v>45155</v>
      </c>
      <c r="C1090" s="12">
        <v>-8.8274803300709692E-3</v>
      </c>
      <c r="D1090" s="12">
        <v>-4.7393364928915993E-4</v>
      </c>
      <c r="E1090" s="13">
        <v>-2.5528604791129617E-3</v>
      </c>
      <c r="F1090" s="95">
        <v>-9.7699999999999992E-3</v>
      </c>
    </row>
    <row r="1091" spans="2:6" x14ac:dyDescent="0.15">
      <c r="B1091" s="82">
        <v>45156</v>
      </c>
      <c r="C1091" s="12">
        <v>5.4211035818005904E-3</v>
      </c>
      <c r="D1091" s="12">
        <v>-5.6899004267425557E-3</v>
      </c>
      <c r="E1091" s="13">
        <v>-5.2303319803697068E-3</v>
      </c>
      <c r="F1091" s="95">
        <v>-4.2100000000000002E-3</v>
      </c>
    </row>
    <row r="1092" spans="2:6" x14ac:dyDescent="0.15">
      <c r="B1092" s="82">
        <v>45159</v>
      </c>
      <c r="C1092" s="12">
        <v>2.8885037550547832E-3</v>
      </c>
      <c r="D1092" s="12">
        <v>-2.6227944682880588E-3</v>
      </c>
      <c r="E1092" s="13">
        <v>6.8239924563695542E-3</v>
      </c>
      <c r="F1092" s="95">
        <v>8.5999999999999998E-4</v>
      </c>
    </row>
    <row r="1093" spans="2:6" x14ac:dyDescent="0.15">
      <c r="B1093" s="82">
        <v>45160</v>
      </c>
      <c r="C1093" s="12">
        <v>0</v>
      </c>
      <c r="D1093" s="12">
        <v>-5.737508964857585E-3</v>
      </c>
      <c r="E1093" s="13">
        <v>7.1111476873499946E-3</v>
      </c>
      <c r="F1093" s="95">
        <v>2.5200000000000001E-3</v>
      </c>
    </row>
    <row r="1094" spans="2:6" x14ac:dyDescent="0.15">
      <c r="B1094" s="82">
        <v>45161</v>
      </c>
      <c r="C1094" s="12">
        <v>5.3763440860215006E-3</v>
      </c>
      <c r="D1094" s="12">
        <v>1.2262563116133718E-2</v>
      </c>
      <c r="E1094" s="13">
        <v>-2.9788888957438253E-3</v>
      </c>
      <c r="F1094" s="95">
        <v>9.0100000000000006E-3</v>
      </c>
    </row>
    <row r="1095" spans="2:6" x14ac:dyDescent="0.15">
      <c r="B1095" s="82">
        <v>45162</v>
      </c>
      <c r="C1095" s="12">
        <v>9.3582887700536244E-3</v>
      </c>
      <c r="D1095" s="12">
        <v>3.5629453681709222E-3</v>
      </c>
      <c r="E1095" s="13">
        <v>-5.643420185597714E-3</v>
      </c>
      <c r="F1095" s="95">
        <v>2.9E-4</v>
      </c>
    </row>
    <row r="1096" spans="2:6" x14ac:dyDescent="0.15">
      <c r="B1096" s="82">
        <v>45163</v>
      </c>
      <c r="C1096" s="12">
        <v>5.1087984862818736E-3</v>
      </c>
      <c r="D1096" s="12">
        <v>1.1834319526626835E-3</v>
      </c>
      <c r="E1096" s="13">
        <v>-1.5579687300212308E-3</v>
      </c>
      <c r="F1096" s="95">
        <v>-1.82E-3</v>
      </c>
    </row>
    <row r="1097" spans="2:6" x14ac:dyDescent="0.15">
      <c r="B1097" s="82">
        <v>45166</v>
      </c>
      <c r="C1097" s="12">
        <v>3.0120481927711218E-3</v>
      </c>
      <c r="D1097" s="12">
        <v>7.5650118203309802E-3</v>
      </c>
      <c r="E1097" s="13">
        <v>8.2479282279601662E-3</v>
      </c>
      <c r="F1097" s="95">
        <v>6.9199999999999999E-3</v>
      </c>
    </row>
    <row r="1098" spans="2:6" x14ac:dyDescent="0.15">
      <c r="B1098" s="82">
        <v>45167</v>
      </c>
      <c r="C1098" s="12">
        <v>3.7537537537537524E-3</v>
      </c>
      <c r="D1098" s="12">
        <v>7.742843735335736E-3</v>
      </c>
      <c r="E1098" s="13">
        <v>1.2159239499929253E-3</v>
      </c>
      <c r="F1098" s="95">
        <v>6.6600000000000001E-3</v>
      </c>
    </row>
    <row r="1099" spans="2:6" x14ac:dyDescent="0.15">
      <c r="B1099" s="82">
        <v>45168</v>
      </c>
      <c r="C1099" s="12">
        <v>-5.9835452505609954E-3</v>
      </c>
      <c r="D1099" s="12">
        <v>-1.8626309662399532E-3</v>
      </c>
      <c r="E1099" s="13">
        <v>-7.066393978112151E-3</v>
      </c>
      <c r="F1099" s="95">
        <v>-1.4400000000000001E-3</v>
      </c>
    </row>
    <row r="1100" spans="2:6" x14ac:dyDescent="0.15">
      <c r="B1100" s="82">
        <v>45169</v>
      </c>
      <c r="C1100" s="12">
        <v>7.5244544770525223E-4</v>
      </c>
      <c r="D1100" s="12">
        <v>1.86610683461641E-3</v>
      </c>
      <c r="E1100" s="13">
        <v>-6.8942392514430573E-3</v>
      </c>
      <c r="F1100" s="95">
        <v>3.2200000000000002E-3</v>
      </c>
    </row>
    <row r="1101" spans="2:6" x14ac:dyDescent="0.15">
      <c r="B1101" s="82">
        <v>45170</v>
      </c>
      <c r="C1101" s="12">
        <v>-8.8345864661655282E-3</v>
      </c>
      <c r="D1101" s="12">
        <v>-3.0267753201397296E-3</v>
      </c>
      <c r="E1101" s="13">
        <v>4.478583487010912E-4</v>
      </c>
      <c r="F1101" s="95">
        <v>-4.5700000000000003E-3</v>
      </c>
    </row>
    <row r="1102" spans="2:6" x14ac:dyDescent="0.15">
      <c r="B1102" s="82">
        <v>45174</v>
      </c>
      <c r="C1102" s="12">
        <v>-1.6309501232694812E-2</v>
      </c>
      <c r="D1102" s="12">
        <v>1.8682858477345743E-3</v>
      </c>
      <c r="E1102" s="13">
        <v>-1.7459365100470303E-2</v>
      </c>
      <c r="F1102" s="95">
        <v>-1.0500000000000001E-2</v>
      </c>
    </row>
    <row r="1103" spans="2:6" x14ac:dyDescent="0.15">
      <c r="B1103" s="82">
        <v>45175</v>
      </c>
      <c r="C1103" s="12">
        <v>4.4341623288992604E-3</v>
      </c>
      <c r="D1103" s="12">
        <v>1.1655011655011593E-2</v>
      </c>
      <c r="E1103" s="13">
        <v>-6.6066826862175576E-3</v>
      </c>
      <c r="F1103" s="95">
        <v>-3.15E-3</v>
      </c>
    </row>
    <row r="1104" spans="2:6" x14ac:dyDescent="0.15">
      <c r="B1104" s="82">
        <v>45176</v>
      </c>
      <c r="C1104" s="12">
        <v>9.5969289827255722E-3</v>
      </c>
      <c r="D1104" s="12">
        <v>1.935483870967758E-2</v>
      </c>
      <c r="E1104" s="13">
        <v>1.6282480333774663E-2</v>
      </c>
      <c r="F1104" s="95">
        <v>6.3200000000000001E-3</v>
      </c>
    </row>
    <row r="1105" spans="2:6" x14ac:dyDescent="0.15">
      <c r="B1105" s="82">
        <v>45177</v>
      </c>
      <c r="C1105" s="12">
        <v>1.9011406844104961E-4</v>
      </c>
      <c r="D1105" s="12">
        <v>4.9728752260398412E-3</v>
      </c>
      <c r="E1105" s="13">
        <v>-5.7542129548061594E-3</v>
      </c>
      <c r="F1105" s="95">
        <v>-4.0800000000000003E-3</v>
      </c>
    </row>
    <row r="1106" spans="2:6" x14ac:dyDescent="0.15">
      <c r="B1106" s="82">
        <v>45180</v>
      </c>
      <c r="C1106" s="12">
        <v>8.3634290058922645E-3</v>
      </c>
      <c r="D1106" s="12">
        <v>1.5969410706252907E-2</v>
      </c>
      <c r="E1106" s="13">
        <v>2.1561449832692148E-3</v>
      </c>
      <c r="F1106" s="95">
        <v>2.16E-3</v>
      </c>
    </row>
    <row r="1107" spans="2:6" x14ac:dyDescent="0.15">
      <c r="B1107" s="82">
        <v>45181</v>
      </c>
      <c r="C1107" s="12">
        <v>-9.0480678605089349E-3</v>
      </c>
      <c r="D1107" s="12">
        <v>7.7485056453399093E-3</v>
      </c>
      <c r="E1107" s="13">
        <v>1.5400329105869304E-2</v>
      </c>
      <c r="F1107" s="95">
        <v>1.3600000000000001E-3</v>
      </c>
    </row>
    <row r="1108" spans="2:6" x14ac:dyDescent="0.15">
      <c r="B1108" s="82">
        <v>45182</v>
      </c>
      <c r="C1108" s="12">
        <v>-7.9893475366178413E-3</v>
      </c>
      <c r="D1108" s="12">
        <v>7.6889279437608593E-3</v>
      </c>
      <c r="E1108" s="13">
        <v>1.6728143604352042E-3</v>
      </c>
      <c r="F1108" s="95">
        <v>-9.7999999999999997E-4</v>
      </c>
    </row>
    <row r="1109" spans="2:6" x14ac:dyDescent="0.15">
      <c r="B1109" s="82">
        <v>45183</v>
      </c>
      <c r="C1109" s="12">
        <v>6.3279002876317492E-3</v>
      </c>
      <c r="D1109" s="12">
        <v>1.4388489208633226E-2</v>
      </c>
      <c r="E1109" s="13">
        <v>1.5698030369309723E-2</v>
      </c>
      <c r="F1109" s="95">
        <v>1.111E-2</v>
      </c>
    </row>
    <row r="1110" spans="2:6" x14ac:dyDescent="0.15">
      <c r="B1110" s="82">
        <v>45184</v>
      </c>
      <c r="C1110" s="12">
        <v>4.382621951219523E-3</v>
      </c>
      <c r="D1110" s="12">
        <v>1.0315925209542165E-2</v>
      </c>
      <c r="E1110" s="13">
        <v>1.129014858189259E-2</v>
      </c>
      <c r="F1110" s="95">
        <v>8.9599999999999992E-3</v>
      </c>
    </row>
    <row r="1111" spans="2:6" x14ac:dyDescent="0.15">
      <c r="B1111" s="82">
        <v>45187</v>
      </c>
      <c r="C1111" s="12">
        <v>2.845759817871274E-3</v>
      </c>
      <c r="D1111" s="12">
        <v>-3.6162518613059857E-3</v>
      </c>
      <c r="E1111" s="13">
        <v>-2.6014574703215887E-3</v>
      </c>
      <c r="F1111" s="95">
        <v>-9.5700000000000004E-3</v>
      </c>
    </row>
    <row r="1112" spans="2:6" x14ac:dyDescent="0.15">
      <c r="B1112" s="82">
        <v>45188</v>
      </c>
      <c r="C1112" s="12">
        <v>-1.1350737797957144E-3</v>
      </c>
      <c r="D1112" s="12">
        <v>1.0674637062339842E-2</v>
      </c>
      <c r="E1112" s="13">
        <v>-2.1727711982499898E-4</v>
      </c>
      <c r="F1112" s="95">
        <v>-1.98E-3</v>
      </c>
    </row>
    <row r="1113" spans="2:6" x14ac:dyDescent="0.15">
      <c r="B1113" s="82">
        <v>45189</v>
      </c>
      <c r="C1113" s="12">
        <v>1.060606060606073E-2</v>
      </c>
      <c r="D1113" s="12">
        <v>3.379805661174462E-3</v>
      </c>
      <c r="E1113" s="13">
        <v>9.6739722049625776E-3</v>
      </c>
      <c r="F1113" s="95">
        <v>7.7200000000000003E-3</v>
      </c>
    </row>
    <row r="1114" spans="2:6" x14ac:dyDescent="0.15">
      <c r="B1114" s="82">
        <v>45190</v>
      </c>
      <c r="C1114" s="12">
        <v>1.1244377811094441E-2</v>
      </c>
      <c r="D1114" s="12">
        <v>2.1052631578943881E-4</v>
      </c>
      <c r="E1114" s="13">
        <v>-1.9377467617139876E-3</v>
      </c>
      <c r="F1114" s="95">
        <v>-6.2199999999999998E-3</v>
      </c>
    </row>
    <row r="1115" spans="2:6" x14ac:dyDescent="0.15">
      <c r="B1115" s="82">
        <v>45191</v>
      </c>
      <c r="C1115" s="12">
        <v>-9.4514455151963883E-3</v>
      </c>
      <c r="D1115" s="12">
        <v>-9.2612081667017288E-3</v>
      </c>
      <c r="E1115" s="13">
        <v>-8.3054701387734742E-3</v>
      </c>
      <c r="F1115" s="95">
        <v>-6.3099999999999996E-3</v>
      </c>
    </row>
    <row r="1116" spans="2:6" x14ac:dyDescent="0.15">
      <c r="B1116" s="82">
        <v>45194</v>
      </c>
      <c r="C1116" s="12">
        <v>2.2450888681009307E-3</v>
      </c>
      <c r="D1116" s="12">
        <v>5.7361376673041864E-3</v>
      </c>
      <c r="E1116" s="13">
        <v>6.0908882258434716E-3</v>
      </c>
      <c r="F1116" s="95">
        <v>-5.0000000000000002E-5</v>
      </c>
    </row>
    <row r="1117" spans="2:6" x14ac:dyDescent="0.15">
      <c r="B1117" s="82">
        <v>45195</v>
      </c>
      <c r="C1117" s="12">
        <v>-1.4373716632443578E-2</v>
      </c>
      <c r="D1117" s="12">
        <v>-8.4495141529372653E-4</v>
      </c>
      <c r="E1117" s="13">
        <v>5.2973191974154954E-3</v>
      </c>
      <c r="F1117" s="95">
        <v>-5.4999999999999997E-3</v>
      </c>
    </row>
    <row r="1118" spans="2:6" x14ac:dyDescent="0.15">
      <c r="B1118" s="82">
        <v>45196</v>
      </c>
      <c r="C1118" s="12">
        <v>-1.7992424242424199E-2</v>
      </c>
      <c r="D1118" s="12">
        <v>-6.9767441860464352E-3</v>
      </c>
      <c r="E1118" s="13">
        <v>-5.6995401836134052E-3</v>
      </c>
      <c r="F1118" s="95">
        <v>-6.5199999999999998E-3</v>
      </c>
    </row>
    <row r="1119" spans="2:6" x14ac:dyDescent="0.15">
      <c r="B1119" s="82">
        <v>45197</v>
      </c>
      <c r="C1119" s="12">
        <v>-7.7145612343297865E-3</v>
      </c>
      <c r="D1119" s="12">
        <v>1.1283798169044124E-2</v>
      </c>
      <c r="E1119" s="13">
        <v>1.3519359463945113E-2</v>
      </c>
      <c r="F1119" s="95">
        <v>3.2599999999999999E-3</v>
      </c>
    </row>
    <row r="1120" spans="2:6" x14ac:dyDescent="0.15">
      <c r="B1120" s="82">
        <v>45198</v>
      </c>
      <c r="C1120" s="12">
        <v>8.1632653061223248E-3</v>
      </c>
      <c r="D1120" s="12">
        <v>-7.1578947368421408E-3</v>
      </c>
      <c r="E1120" s="13">
        <v>1.7074320525922726E-3</v>
      </c>
      <c r="F1120" s="95">
        <v>4.1900000000000001E-3</v>
      </c>
    </row>
    <row r="1121" spans="2:6" x14ac:dyDescent="0.15">
      <c r="B1121" s="82">
        <v>45201</v>
      </c>
      <c r="C1121" s="12">
        <v>-9.4466936572198401E-3</v>
      </c>
      <c r="D1121" s="12">
        <v>-1.4843087362171214E-2</v>
      </c>
      <c r="E1121" s="13">
        <v>-5.3265600560373771E-3</v>
      </c>
      <c r="F1121" s="95">
        <v>-9.11E-3</v>
      </c>
    </row>
    <row r="1122" spans="2:6" x14ac:dyDescent="0.15">
      <c r="B1122" s="82">
        <v>45202</v>
      </c>
      <c r="C1122" s="12">
        <v>-1.1677695601401972E-3</v>
      </c>
      <c r="D1122" s="12">
        <v>-6.4571674558761005E-3</v>
      </c>
      <c r="E1122" s="13">
        <v>-1.5315382708287251E-2</v>
      </c>
      <c r="F1122" s="95">
        <v>-9.2300000000000004E-3</v>
      </c>
    </row>
    <row r="1123" spans="2:6" x14ac:dyDescent="0.15">
      <c r="B1123" s="82">
        <v>45203</v>
      </c>
      <c r="C1123" s="12">
        <v>1.9485580670304259E-3</v>
      </c>
      <c r="D1123" s="12">
        <v>-4.116117850953116E-3</v>
      </c>
      <c r="E1123" s="13">
        <v>5.2788616020196244E-3</v>
      </c>
      <c r="F1123" s="95">
        <v>-6.7000000000000002E-4</v>
      </c>
    </row>
    <row r="1124" spans="2:6" x14ac:dyDescent="0.15">
      <c r="B1124" s="82">
        <v>45204</v>
      </c>
      <c r="C1124" s="12">
        <v>5.8343057176202251E-4</v>
      </c>
      <c r="D1124" s="12">
        <v>2.8279312595171913E-3</v>
      </c>
      <c r="E1124" s="13">
        <v>-4.2237442922373747E-3</v>
      </c>
      <c r="F1124" s="95">
        <v>2.5100000000000001E-3</v>
      </c>
    </row>
    <row r="1125" spans="2:6" x14ac:dyDescent="0.15">
      <c r="B1125" s="82">
        <v>45205</v>
      </c>
      <c r="C1125" s="12">
        <v>-2.5267249757045751E-2</v>
      </c>
      <c r="D1125" s="12">
        <v>1.9739696312364385E-2</v>
      </c>
      <c r="E1125" s="13">
        <v>1.3183537773701515E-2</v>
      </c>
      <c r="F1125" s="95">
        <v>5.0499999999999998E-3</v>
      </c>
    </row>
    <row r="1126" spans="2:6" x14ac:dyDescent="0.15">
      <c r="B1126" s="82">
        <v>45208</v>
      </c>
      <c r="C1126" s="12">
        <v>1.0967098703888345E-2</v>
      </c>
      <c r="D1126" s="12">
        <v>6.3816209317166805E-3</v>
      </c>
      <c r="E1126" s="13">
        <v>-2.828694274722765E-3</v>
      </c>
      <c r="F1126" s="95">
        <v>-1.42E-3</v>
      </c>
    </row>
    <row r="1127" spans="2:6" x14ac:dyDescent="0.15">
      <c r="B1127" s="82">
        <v>45209</v>
      </c>
      <c r="C1127" s="12">
        <v>1.8737672583826415E-2</v>
      </c>
      <c r="D1127" s="12">
        <v>2.0080321285140368E-2</v>
      </c>
      <c r="E1127" s="13">
        <v>1.1233405196868329E-2</v>
      </c>
      <c r="F1127" s="95">
        <v>1.6580000000000001E-2</v>
      </c>
    </row>
    <row r="1128" spans="2:6" x14ac:dyDescent="0.15">
      <c r="B1128" s="82">
        <v>45210</v>
      </c>
      <c r="C1128" s="12">
        <v>1.8005808325266104E-2</v>
      </c>
      <c r="D1128" s="12">
        <v>7.8740157480314821E-3</v>
      </c>
      <c r="E1128" s="13">
        <v>6.2836624775584049E-3</v>
      </c>
      <c r="F1128" s="95">
        <v>3.3300000000000001E-3</v>
      </c>
    </row>
    <row r="1129" spans="2:6" x14ac:dyDescent="0.15">
      <c r="B1129" s="82">
        <v>45211</v>
      </c>
      <c r="C1129" s="12">
        <v>-1.65462152909851E-2</v>
      </c>
      <c r="D1129" s="12">
        <v>8.2236842105265495E-4</v>
      </c>
      <c r="E1129" s="13">
        <v>-7.0249776984836476E-3</v>
      </c>
      <c r="F1129" s="95">
        <v>-5.3E-3</v>
      </c>
    </row>
    <row r="1130" spans="2:6" x14ac:dyDescent="0.15">
      <c r="B1130" s="82">
        <v>45212</v>
      </c>
      <c r="C1130" s="12">
        <v>-3.2875652678399092E-3</v>
      </c>
      <c r="D1130" s="12">
        <v>6.7789646672145043E-3</v>
      </c>
      <c r="E1130" s="13">
        <v>-1.7181358787198175E-2</v>
      </c>
      <c r="F1130" s="95">
        <v>-7.2399999999999999E-3</v>
      </c>
    </row>
    <row r="1131" spans="2:6" x14ac:dyDescent="0.15">
      <c r="B1131" s="82">
        <v>45215</v>
      </c>
      <c r="C1131" s="12">
        <v>-2.5223127667831635E-3</v>
      </c>
      <c r="D1131" s="12">
        <v>-7.1413997143440211E-3</v>
      </c>
      <c r="E1131" s="13">
        <v>-3.6563071297988081E-3</v>
      </c>
      <c r="F1131" s="95">
        <v>-1.0300000000000001E-3</v>
      </c>
    </row>
    <row r="1132" spans="2:6" x14ac:dyDescent="0.15">
      <c r="B1132" s="82">
        <v>45216</v>
      </c>
      <c r="C1132" s="12">
        <v>-3.8902937171747531E-4</v>
      </c>
      <c r="D1132" s="12">
        <v>1.2535963830661911E-2</v>
      </c>
      <c r="E1132" s="13">
        <v>2.0642201834861762E-3</v>
      </c>
      <c r="F1132" s="95">
        <v>-6.8900000000000003E-3</v>
      </c>
    </row>
    <row r="1133" spans="2:6" x14ac:dyDescent="0.15">
      <c r="B1133" s="82">
        <v>45217</v>
      </c>
      <c r="C1133" s="12">
        <v>-5.0593500681066494E-3</v>
      </c>
      <c r="D1133" s="12">
        <v>-1.8266693728435923E-3</v>
      </c>
      <c r="E1133" s="13">
        <v>-2.6321812771800124E-3</v>
      </c>
      <c r="F1133" s="95">
        <v>-1.281E-2</v>
      </c>
    </row>
    <row r="1134" spans="2:6" x14ac:dyDescent="0.15">
      <c r="B1134" s="82">
        <v>45218</v>
      </c>
      <c r="C1134" s="12">
        <v>-3.4324271464893474E-2</v>
      </c>
      <c r="D1134" s="12">
        <v>2.0333468889788264E-4</v>
      </c>
      <c r="E1134" s="13">
        <v>-2.7538726333907082E-2</v>
      </c>
      <c r="F1134" s="95">
        <v>-2.128E-2</v>
      </c>
    </row>
    <row r="1135" spans="2:6" x14ac:dyDescent="0.15">
      <c r="B1135" s="82">
        <v>45219</v>
      </c>
      <c r="C1135" s="12">
        <v>-2.7341772151898702E-3</v>
      </c>
      <c r="D1135" s="12">
        <v>-2.5208375686115003E-2</v>
      </c>
      <c r="E1135" s="13">
        <v>5.8997050147491237E-4</v>
      </c>
      <c r="F1135" s="95">
        <v>-9.5399999999999999E-3</v>
      </c>
    </row>
    <row r="1136" spans="2:6" x14ac:dyDescent="0.15">
      <c r="B1136" s="82">
        <v>45222</v>
      </c>
      <c r="C1136" s="12">
        <v>-7.9203899268887046E-3</v>
      </c>
      <c r="D1136" s="12">
        <v>-3.9624608967675501E-3</v>
      </c>
      <c r="E1136" s="13">
        <v>-3.5377358490565891E-3</v>
      </c>
      <c r="F1136" s="95">
        <v>-1.6100000000000001E-3</v>
      </c>
    </row>
    <row r="1137" spans="2:6" x14ac:dyDescent="0.15">
      <c r="B1137" s="82">
        <v>45223</v>
      </c>
      <c r="C1137" s="12">
        <v>3.4800409416582134E-3</v>
      </c>
      <c r="D1137" s="12">
        <v>1.2353433835845973E-2</v>
      </c>
      <c r="E1137" s="13">
        <v>7.2189349112425916E-3</v>
      </c>
      <c r="F1137" s="95">
        <v>4.3499999999999997E-3</v>
      </c>
    </row>
    <row r="1138" spans="2:6" x14ac:dyDescent="0.15">
      <c r="B1138" s="82">
        <v>45224</v>
      </c>
      <c r="C1138" s="12">
        <v>5.2019583843327943E-3</v>
      </c>
      <c r="D1138" s="12">
        <v>1.0134436401241009E-2</v>
      </c>
      <c r="E1138" s="13">
        <v>8.3421454588179511E-3</v>
      </c>
      <c r="F1138" s="95">
        <v>2.32E-3</v>
      </c>
    </row>
    <row r="1139" spans="2:6" x14ac:dyDescent="0.15">
      <c r="B1139" s="82">
        <v>45225</v>
      </c>
      <c r="C1139" s="12">
        <v>3.3485540334854402E-3</v>
      </c>
      <c r="D1139" s="12">
        <v>-1.0237510237510739E-3</v>
      </c>
      <c r="E1139" s="13">
        <v>-8.506175716616049E-3</v>
      </c>
      <c r="F1139" s="95">
        <v>-3.2000000000000002E-3</v>
      </c>
    </row>
    <row r="1140" spans="2:6" x14ac:dyDescent="0.15">
      <c r="B1140" s="82">
        <v>45226</v>
      </c>
      <c r="C1140" s="12">
        <v>-1.4360841423948223E-2</v>
      </c>
      <c r="D1140" s="12">
        <v>-2.0496003279361075E-3</v>
      </c>
      <c r="E1140" s="13">
        <v>-1.5630508872958027E-2</v>
      </c>
      <c r="F1140" s="95">
        <v>-4.2399999999999998E-3</v>
      </c>
    </row>
    <row r="1141" spans="2:6" x14ac:dyDescent="0.15">
      <c r="B1141" s="82">
        <v>45229</v>
      </c>
      <c r="C1141" s="12">
        <v>2.462548737943937E-3</v>
      </c>
      <c r="D1141" s="12">
        <v>8.2152392688439324E-3</v>
      </c>
      <c r="E1141" s="13">
        <v>1.0386819484240473E-2</v>
      </c>
      <c r="F1141" s="95">
        <v>5.6600000000000001E-3</v>
      </c>
    </row>
    <row r="1142" spans="2:6" x14ac:dyDescent="0.15">
      <c r="B1142" s="82">
        <v>45230</v>
      </c>
      <c r="C1142" s="12">
        <v>3.6847492323439646E-3</v>
      </c>
      <c r="D1142" s="12">
        <v>9.5742513750254332E-3</v>
      </c>
      <c r="E1142" s="13">
        <v>-1.0634526763557695E-3</v>
      </c>
      <c r="F1142" s="95">
        <v>8.5999999999999998E-4</v>
      </c>
    </row>
    <row r="1143" spans="2:6" x14ac:dyDescent="0.15">
      <c r="B1143" s="82">
        <v>45231</v>
      </c>
      <c r="C1143" s="12">
        <v>1.346114623699779E-2</v>
      </c>
      <c r="D1143" s="12">
        <v>1.8462469733656173E-2</v>
      </c>
      <c r="E1143" s="13">
        <v>7.925242488762585E-3</v>
      </c>
      <c r="F1143" s="95">
        <v>1.085E-2</v>
      </c>
    </row>
    <row r="1144" spans="2:6" x14ac:dyDescent="0.15">
      <c r="B1144" s="82">
        <v>45232</v>
      </c>
      <c r="C1144" s="12">
        <v>1.1471120949889224E-2</v>
      </c>
      <c r="D1144" s="12">
        <v>-5.4482417038137498E-3</v>
      </c>
      <c r="E1144" s="13">
        <v>-6.4546414740053182E-3</v>
      </c>
      <c r="F1144" s="95">
        <v>8.3899999999999999E-3</v>
      </c>
    </row>
    <row r="1145" spans="2:6" x14ac:dyDescent="0.15">
      <c r="B1145" s="82">
        <v>45233</v>
      </c>
      <c r="C1145" s="12">
        <v>-7.6601671309192154E-3</v>
      </c>
      <c r="D1145" s="12">
        <v>-1.1354581673306829E-2</v>
      </c>
      <c r="E1145" s="13">
        <v>-1.559177888022667E-2</v>
      </c>
      <c r="F1145" s="95">
        <v>-1.16E-3</v>
      </c>
    </row>
    <row r="1146" spans="2:6" x14ac:dyDescent="0.15">
      <c r="B1146" s="82">
        <v>45236</v>
      </c>
      <c r="C1146" s="12">
        <v>1.2030075187969835E-3</v>
      </c>
      <c r="D1146" s="12">
        <v>-1.6119282691920978E-3</v>
      </c>
      <c r="E1146" s="13">
        <v>1.0799136069114423E-2</v>
      </c>
      <c r="F1146" s="95">
        <v>-2.7999999999999998E-4</v>
      </c>
    </row>
    <row r="1147" spans="2:6" x14ac:dyDescent="0.15">
      <c r="B1147" s="82">
        <v>45237</v>
      </c>
      <c r="C1147" s="12">
        <v>-2.5032542304996852E-3</v>
      </c>
      <c r="D1147" s="12">
        <v>-2.6236125126134491E-3</v>
      </c>
      <c r="E1147" s="13">
        <v>-7.1225071225056169E-4</v>
      </c>
      <c r="F1147" s="95">
        <v>-5.4000000000000001E-4</v>
      </c>
    </row>
    <row r="1148" spans="2:6" x14ac:dyDescent="0.15">
      <c r="B1148" s="82">
        <v>45238</v>
      </c>
      <c r="C1148" s="12">
        <v>-5.5209797229472946E-3</v>
      </c>
      <c r="D1148" s="12">
        <v>-1.4164305949008194E-3</v>
      </c>
      <c r="E1148" s="13">
        <v>8.3155143739603865E-3</v>
      </c>
      <c r="F1148" s="95">
        <v>2.2699999999999999E-3</v>
      </c>
    </row>
    <row r="1149" spans="2:6" x14ac:dyDescent="0.15">
      <c r="B1149" s="82">
        <v>45239</v>
      </c>
      <c r="C1149" s="12">
        <v>8.4788533360251606E-3</v>
      </c>
      <c r="D1149" s="12">
        <v>-3.4447821681864443E-3</v>
      </c>
      <c r="E1149" s="13">
        <v>-6.8331762488218484E-3</v>
      </c>
      <c r="F1149" s="95">
        <v>4.7099999999999998E-3</v>
      </c>
    </row>
    <row r="1150" spans="2:6" x14ac:dyDescent="0.15">
      <c r="B1150" s="82">
        <v>45240</v>
      </c>
      <c r="C1150" s="12">
        <v>-5.3047742968671541E-3</v>
      </c>
      <c r="D1150" s="12">
        <v>-4.066693777958541E-3</v>
      </c>
      <c r="E1150" s="13">
        <v>-5.2194543297745533E-3</v>
      </c>
      <c r="F1150" s="95">
        <v>-8.4200000000000004E-3</v>
      </c>
    </row>
    <row r="1151" spans="2:6" x14ac:dyDescent="0.15">
      <c r="B1151" s="82">
        <v>45243</v>
      </c>
      <c r="C1151" s="12">
        <v>-4.8299456631112347E-3</v>
      </c>
      <c r="D1151" s="12">
        <v>1.2658227848101333E-2</v>
      </c>
      <c r="E1151" s="13">
        <v>9.062723586930721E-3</v>
      </c>
      <c r="F1151" s="95">
        <v>3.32E-3</v>
      </c>
    </row>
    <row r="1152" spans="2:6" x14ac:dyDescent="0.15">
      <c r="B1152" s="82">
        <v>45244</v>
      </c>
      <c r="C1152" s="12">
        <v>5.0556117290192493E-3</v>
      </c>
      <c r="D1152" s="12">
        <v>-1.0080645161291146E-3</v>
      </c>
      <c r="E1152" s="13">
        <v>-7.0905223351458435E-4</v>
      </c>
      <c r="F1152" s="95">
        <v>1.184E-2</v>
      </c>
    </row>
    <row r="1153" spans="2:6" x14ac:dyDescent="0.15">
      <c r="B1153" s="82">
        <v>45245</v>
      </c>
      <c r="C1153" s="12">
        <v>2.012072434607548E-3</v>
      </c>
      <c r="D1153" s="12">
        <v>4.036326942482571E-4</v>
      </c>
      <c r="E1153" s="13">
        <v>-1.1116367076631994E-2</v>
      </c>
      <c r="F1153" s="95">
        <v>-6.9999999999999999E-4</v>
      </c>
    </row>
    <row r="1154" spans="2:6" x14ac:dyDescent="0.15">
      <c r="B1154" s="82">
        <v>45246</v>
      </c>
      <c r="C1154" s="12">
        <v>-9.738955823293205E-3</v>
      </c>
      <c r="D1154" s="12">
        <v>-8.0693968125877813E-4</v>
      </c>
      <c r="E1154" s="13">
        <v>-4.6639559913895789E-3</v>
      </c>
      <c r="F1154" s="95">
        <v>-6.0800000000000003E-3</v>
      </c>
    </row>
    <row r="1155" spans="2:6" x14ac:dyDescent="0.15">
      <c r="B1155" s="82">
        <v>45247</v>
      </c>
      <c r="C1155" s="12">
        <v>3.6500050694514563E-3</v>
      </c>
      <c r="D1155" s="12">
        <v>9.2873006258833435E-3</v>
      </c>
      <c r="E1155" s="13">
        <v>1.0452961672473782E-2</v>
      </c>
      <c r="F1155" s="95">
        <v>8.8599999999999998E-3</v>
      </c>
    </row>
    <row r="1156" spans="2:6" x14ac:dyDescent="0.15">
      <c r="B1156" s="82">
        <v>45250</v>
      </c>
      <c r="C1156" s="12">
        <v>-7.0714213556923866E-3</v>
      </c>
      <c r="D1156" s="12">
        <v>9.7019403880775901E-3</v>
      </c>
      <c r="E1156" s="13">
        <v>2.1403091557670173E-3</v>
      </c>
      <c r="F1156" s="95">
        <v>2.7E-4</v>
      </c>
    </row>
    <row r="1157" spans="2:6" x14ac:dyDescent="0.15">
      <c r="B1157" s="82">
        <v>45251</v>
      </c>
      <c r="C1157" s="12">
        <v>1.4854003459151333E-2</v>
      </c>
      <c r="D1157" s="12">
        <v>5.9435364041604544E-3</v>
      </c>
      <c r="E1157" s="13">
        <v>9.3735168485997722E-3</v>
      </c>
      <c r="F1157" s="95">
        <v>3.9100000000000003E-3</v>
      </c>
    </row>
    <row r="1158" spans="2:6" x14ac:dyDescent="0.15">
      <c r="B1158" s="82">
        <v>45252</v>
      </c>
      <c r="C1158" s="12">
        <v>5.5137844611528042E-3</v>
      </c>
      <c r="D1158" s="12">
        <v>2.9542097488921559E-3</v>
      </c>
      <c r="E1158" s="13">
        <v>1.0932173504173193E-2</v>
      </c>
      <c r="F1158" s="95">
        <v>4.6499999999999996E-3</v>
      </c>
    </row>
    <row r="1159" spans="2:6" x14ac:dyDescent="0.15">
      <c r="B1159" s="82">
        <v>45254</v>
      </c>
      <c r="C1159" s="12">
        <v>1.794616151545414E-3</v>
      </c>
      <c r="D1159" s="12">
        <v>7.8546882670595952E-3</v>
      </c>
      <c r="E1159" s="13">
        <v>9.186046511628021E-3</v>
      </c>
      <c r="F1159" s="95">
        <v>4.3499999999999997E-3</v>
      </c>
    </row>
    <row r="1160" spans="2:6" x14ac:dyDescent="0.15">
      <c r="B1160" s="82">
        <v>45257</v>
      </c>
      <c r="C1160" s="12">
        <v>-2.5875796178344013E-3</v>
      </c>
      <c r="D1160" s="12">
        <v>3.8967364831952178E-3</v>
      </c>
      <c r="E1160" s="13">
        <v>-9.4480930982833167E-3</v>
      </c>
      <c r="F1160" s="95">
        <v>-5.3699999999999998E-3</v>
      </c>
    </row>
    <row r="1161" spans="2:6" x14ac:dyDescent="0.15">
      <c r="B1161" s="82">
        <v>45258</v>
      </c>
      <c r="C1161" s="12">
        <v>-8.1819996008779539E-3</v>
      </c>
      <c r="D1161" s="12">
        <v>2.4260067928190132E-3</v>
      </c>
      <c r="E1161" s="13">
        <v>-8.0260556007909489E-3</v>
      </c>
      <c r="F1161" s="95">
        <v>-5.6100000000000004E-3</v>
      </c>
    </row>
    <row r="1162" spans="2:6" x14ac:dyDescent="0.15">
      <c r="B1162" s="82">
        <v>45259</v>
      </c>
      <c r="C1162" s="12">
        <v>-2.7162977867204452E-3</v>
      </c>
      <c r="D1162" s="12">
        <v>-5.3242981606970163E-3</v>
      </c>
      <c r="E1162" s="13">
        <v>-5.1594746716697726E-3</v>
      </c>
      <c r="F1162" s="95">
        <v>3.9500000000000004E-3</v>
      </c>
    </row>
    <row r="1163" spans="2:6" x14ac:dyDescent="0.15">
      <c r="B1163" s="82">
        <v>45260</v>
      </c>
      <c r="C1163" s="12">
        <v>2.219307979421048E-3</v>
      </c>
      <c r="D1163" s="12">
        <v>4.8661800486617945E-3</v>
      </c>
      <c r="E1163" s="13">
        <v>3.3003300330032292E-3</v>
      </c>
      <c r="F1163" s="95">
        <v>4.7600000000000003E-3</v>
      </c>
    </row>
    <row r="1164" spans="2:6" x14ac:dyDescent="0.15">
      <c r="B1164" s="82">
        <v>45261</v>
      </c>
      <c r="C1164" s="12">
        <v>-4.0261701056868437E-3</v>
      </c>
      <c r="D1164" s="12">
        <v>-4.7554479418886131E-2</v>
      </c>
      <c r="E1164" s="13">
        <v>3.0545112781954487E-3</v>
      </c>
      <c r="F1164" s="95">
        <v>3.0400000000000002E-3</v>
      </c>
    </row>
    <row r="1165" spans="2:6" x14ac:dyDescent="0.15">
      <c r="B1165" s="82">
        <v>45264</v>
      </c>
      <c r="C1165" s="12">
        <v>1.030823648307222E-2</v>
      </c>
      <c r="D1165" s="12">
        <v>1.281269066503965E-2</v>
      </c>
      <c r="E1165" s="13">
        <v>8.9013820566878898E-3</v>
      </c>
      <c r="F1165" s="95">
        <v>5.9800000000000001E-3</v>
      </c>
    </row>
    <row r="1166" spans="2:6" x14ac:dyDescent="0.15">
      <c r="B1166" s="82">
        <v>45265</v>
      </c>
      <c r="C1166" s="12">
        <v>-3.5010503150945116E-3</v>
      </c>
      <c r="D1166" s="12">
        <v>-5.4216867469878416E-3</v>
      </c>
      <c r="E1166" s="13">
        <v>-1.2537729277919629E-2</v>
      </c>
      <c r="F1166" s="95">
        <v>1.1299999999999999E-3</v>
      </c>
    </row>
    <row r="1167" spans="2:6" x14ac:dyDescent="0.15">
      <c r="B1167" s="82">
        <v>45266</v>
      </c>
      <c r="C1167" s="12">
        <v>-2.2083918891788734E-3</v>
      </c>
      <c r="D1167" s="12">
        <v>-3.0284675953966556E-3</v>
      </c>
      <c r="E1167" s="13">
        <v>-1.9985892311309428E-3</v>
      </c>
      <c r="F1167" s="95">
        <v>3.3600000000000001E-3</v>
      </c>
    </row>
    <row r="1168" spans="2:6" x14ac:dyDescent="0.15">
      <c r="B1168" s="82">
        <v>45267</v>
      </c>
      <c r="C1168" s="12">
        <v>-7.3440643863179611E-3</v>
      </c>
      <c r="D1168" s="12">
        <v>-1.0125556905630217E-3</v>
      </c>
      <c r="E1168" s="13">
        <v>-7.5391683354929517E-3</v>
      </c>
      <c r="F1168" s="95">
        <v>-3.0500000000000002E-3</v>
      </c>
    </row>
    <row r="1169" spans="2:6" x14ac:dyDescent="0.15">
      <c r="B1169" s="82">
        <v>45268</v>
      </c>
      <c r="C1169" s="12">
        <v>7.1957028478766283E-3</v>
      </c>
      <c r="D1169" s="12">
        <v>2.229880397324191E-3</v>
      </c>
      <c r="E1169" s="13">
        <v>5.5786350148367969E-3</v>
      </c>
      <c r="F1169" s="95">
        <v>9.4500000000000001E-3</v>
      </c>
    </row>
    <row r="1170" spans="2:6" x14ac:dyDescent="0.15">
      <c r="B1170" s="82">
        <v>45271</v>
      </c>
      <c r="C1170" s="12">
        <v>-3.6224592473335093E-3</v>
      </c>
      <c r="D1170" s="12">
        <v>2.2249190938510299E-3</v>
      </c>
      <c r="E1170" s="13">
        <v>1.0151085930122816E-2</v>
      </c>
      <c r="F1170" s="95">
        <v>5.2900000000000004E-3</v>
      </c>
    </row>
    <row r="1171" spans="2:6" x14ac:dyDescent="0.15">
      <c r="B1171" s="82">
        <v>45272</v>
      </c>
      <c r="C1171" s="12">
        <v>-8.0791759240550487E-4</v>
      </c>
      <c r="D1171" s="12">
        <v>8.4762865792129549E-3</v>
      </c>
      <c r="E1171" s="13">
        <v>4.0897405935966802E-3</v>
      </c>
      <c r="F1171" s="95">
        <v>1.8699999999999999E-3</v>
      </c>
    </row>
    <row r="1172" spans="2:6" x14ac:dyDescent="0.15">
      <c r="B1172" s="82">
        <v>45273</v>
      </c>
      <c r="C1172" s="12">
        <v>-5.1546391752576026E-3</v>
      </c>
      <c r="D1172" s="12">
        <v>5.1030618371024072E-3</v>
      </c>
      <c r="E1172" s="13">
        <v>9.0771558245081874E-3</v>
      </c>
      <c r="F1172" s="95">
        <v>3.3800000000000002E-3</v>
      </c>
    </row>
    <row r="1173" spans="2:6" x14ac:dyDescent="0.15">
      <c r="B1173" s="82">
        <v>45274</v>
      </c>
      <c r="C1173" s="12">
        <v>-7.2132479934979843E-3</v>
      </c>
      <c r="D1173" s="12">
        <v>-4.9278247884519732E-2</v>
      </c>
      <c r="E1173" s="13">
        <v>-1.303194556567866E-2</v>
      </c>
      <c r="F1173" s="95">
        <v>1.8799999999999999E-3</v>
      </c>
    </row>
    <row r="1174" spans="2:6" x14ac:dyDescent="0.15">
      <c r="B1174" s="82">
        <v>45275</v>
      </c>
      <c r="C1174" s="12">
        <v>3.9909946786738093E-3</v>
      </c>
      <c r="D1174" s="12">
        <v>1.4659685863873673E-3</v>
      </c>
      <c r="E1174" s="13">
        <v>-9.2311287684037069E-3</v>
      </c>
      <c r="F1174" s="95">
        <v>-1.6100000000000001E-3</v>
      </c>
    </row>
    <row r="1175" spans="2:6" x14ac:dyDescent="0.15">
      <c r="B1175" s="82">
        <v>45278</v>
      </c>
      <c r="C1175" s="12">
        <v>-3.0577922739782881E-4</v>
      </c>
      <c r="D1175" s="12">
        <v>3.5549979088247419E-3</v>
      </c>
      <c r="E1175" s="13">
        <v>5.5431064984077238E-3</v>
      </c>
      <c r="F1175" s="95">
        <v>-3.2200000000000002E-3</v>
      </c>
    </row>
    <row r="1176" spans="2:6" x14ac:dyDescent="0.15">
      <c r="B1176" s="82">
        <v>45279</v>
      </c>
      <c r="C1176" s="12">
        <v>-1.539559543230018E-2</v>
      </c>
      <c r="D1176" s="12">
        <v>-2.0837674515539195E-4</v>
      </c>
      <c r="E1176" s="13">
        <v>-7.5064508562046051E-3</v>
      </c>
      <c r="F1176" s="95">
        <v>-8.4000000000000003E-4</v>
      </c>
    </row>
    <row r="1177" spans="2:6" x14ac:dyDescent="0.15">
      <c r="B1177" s="82">
        <v>45280</v>
      </c>
      <c r="C1177" s="12">
        <v>1.0355182768972959E-4</v>
      </c>
      <c r="D1177" s="12">
        <v>5.210504376823577E-3</v>
      </c>
      <c r="E1177" s="13">
        <v>-2.3635074450500948E-4</v>
      </c>
      <c r="F1177" s="95">
        <v>-1.3999999999999999E-4</v>
      </c>
    </row>
    <row r="1178" spans="2:6" x14ac:dyDescent="0.15">
      <c r="B1178" s="82">
        <v>45281</v>
      </c>
      <c r="C1178" s="12">
        <v>4.2451853385794269E-3</v>
      </c>
      <c r="D1178" s="12">
        <v>-1.1611030478954953E-2</v>
      </c>
      <c r="E1178" s="13">
        <v>-3.6643026004726797E-3</v>
      </c>
      <c r="F1178" s="95">
        <v>-1.1000000000000001E-3</v>
      </c>
    </row>
    <row r="1179" spans="2:6" x14ac:dyDescent="0.15">
      <c r="B1179" s="82">
        <v>45282</v>
      </c>
      <c r="C1179" s="12">
        <v>2.1651716671822197E-3</v>
      </c>
      <c r="D1179" s="12">
        <v>3.7759597230961894E-3</v>
      </c>
      <c r="E1179" s="13">
        <v>6.525091944477257E-3</v>
      </c>
      <c r="F1179" s="95">
        <v>1.8400000000000001E-3</v>
      </c>
    </row>
    <row r="1180" spans="2:6" x14ac:dyDescent="0.15">
      <c r="B1180" s="82">
        <v>45287</v>
      </c>
      <c r="C1180" s="12">
        <v>-3.7037037037036535E-3</v>
      </c>
      <c r="D1180" s="12">
        <v>-6.0606060606059886E-3</v>
      </c>
      <c r="E1180" s="13">
        <v>-7.543611504007508E-3</v>
      </c>
      <c r="F1180" s="95">
        <v>-3.5100000000000001E-3</v>
      </c>
    </row>
    <row r="1181" spans="2:6" x14ac:dyDescent="0.15">
      <c r="B1181" s="82">
        <v>45288</v>
      </c>
      <c r="C1181" s="12">
        <v>-5.1631557207765244E-4</v>
      </c>
      <c r="D1181" s="12">
        <v>-9.8822539949536825E-3</v>
      </c>
      <c r="E1181" s="13">
        <v>-1.9002375296911511E-3</v>
      </c>
      <c r="F1181" s="95">
        <v>-5.0800000000000003E-3</v>
      </c>
    </row>
    <row r="1182" spans="2:6" x14ac:dyDescent="0.15">
      <c r="B1182" s="82">
        <v>45289</v>
      </c>
      <c r="C1182" s="12">
        <v>7.4387849984502985E-3</v>
      </c>
      <c r="D1182" s="12">
        <v>4.0348269271606174E-3</v>
      </c>
      <c r="E1182" s="13">
        <v>9.8762494050452787E-3</v>
      </c>
      <c r="F1182" s="95">
        <v>7.26E-3</v>
      </c>
    </row>
    <row r="1183" spans="2:6" x14ac:dyDescent="0.15">
      <c r="B1183" s="82">
        <v>45294</v>
      </c>
      <c r="C1183" s="12">
        <v>1.8357091580350593E-2</v>
      </c>
      <c r="D1183" s="12">
        <v>5.9221658206429773E-3</v>
      </c>
      <c r="E1183" s="13">
        <v>4.4303051726169329E-2</v>
      </c>
      <c r="F1183" s="95">
        <v>2.9199999999999999E-3</v>
      </c>
    </row>
    <row r="1184" spans="2:6" x14ac:dyDescent="0.15">
      <c r="B1184" s="82">
        <v>45295</v>
      </c>
      <c r="C1184" s="12">
        <v>-5.3373615307150679E-3</v>
      </c>
      <c r="D1184" s="12">
        <v>8.6206896551723755E-3</v>
      </c>
      <c r="E1184" s="13">
        <v>1.3652262213697419E-2</v>
      </c>
      <c r="F1184" s="95">
        <v>4.8399999999999997E-3</v>
      </c>
    </row>
    <row r="1185" spans="2:6" x14ac:dyDescent="0.15">
      <c r="B1185" s="82">
        <v>45296</v>
      </c>
      <c r="C1185" s="12">
        <v>-1.4174344436569397E-3</v>
      </c>
      <c r="D1185" s="12">
        <v>8.3385449239115061E-4</v>
      </c>
      <c r="E1185" s="13">
        <v>6.3446126447015416E-3</v>
      </c>
      <c r="F1185" s="95">
        <v>-3.4299999999999999E-3</v>
      </c>
    </row>
    <row r="1186" spans="2:6" x14ac:dyDescent="0.15">
      <c r="B1186" s="82">
        <v>45299</v>
      </c>
      <c r="C1186" s="12">
        <v>1.6222244753119064E-3</v>
      </c>
      <c r="D1186" s="12">
        <v>8.7481774630284725E-3</v>
      </c>
      <c r="E1186" s="13">
        <v>4.3136821148104243E-3</v>
      </c>
      <c r="F1186" s="95">
        <v>3.98E-3</v>
      </c>
    </row>
    <row r="1187" spans="2:6" x14ac:dyDescent="0.15">
      <c r="B1187" s="82">
        <v>45300</v>
      </c>
      <c r="C1187" s="12">
        <v>3.0367446097767647E-4</v>
      </c>
      <c r="D1187" s="12">
        <v>-2.6842865992153797E-3</v>
      </c>
      <c r="E1187" s="13">
        <v>3.7444933920705026E-3</v>
      </c>
      <c r="F1187" s="95">
        <v>1.6199999999999999E-3</v>
      </c>
    </row>
    <row r="1188" spans="2:6" x14ac:dyDescent="0.15">
      <c r="B1188" s="82">
        <v>45301</v>
      </c>
      <c r="C1188" s="12">
        <v>-5.5656749645820458E-3</v>
      </c>
      <c r="D1188" s="12">
        <v>1.4492753623187582E-3</v>
      </c>
      <c r="E1188" s="13">
        <v>4.4985736229976592E-3</v>
      </c>
      <c r="F1188" s="95">
        <v>5.5999999999999995E-4</v>
      </c>
    </row>
    <row r="1189" spans="2:6" x14ac:dyDescent="0.15">
      <c r="B1189" s="82">
        <v>45302</v>
      </c>
      <c r="C1189" s="12">
        <v>-1.6179912486007808E-2</v>
      </c>
      <c r="D1189" s="12">
        <v>2.4808765763904006E-3</v>
      </c>
      <c r="E1189" s="13">
        <v>-2.5122883670125606E-3</v>
      </c>
      <c r="F1189" s="95">
        <v>-9.0100000000000006E-3</v>
      </c>
    </row>
    <row r="1190" spans="2:6" x14ac:dyDescent="0.15">
      <c r="B1190" s="82">
        <v>45303</v>
      </c>
      <c r="C1190" s="12">
        <v>1.0964004964832297E-2</v>
      </c>
      <c r="D1190" s="12">
        <v>8.4553516188903277E-3</v>
      </c>
      <c r="E1190" s="13">
        <v>1.2045554095490019E-3</v>
      </c>
      <c r="F1190" s="95">
        <v>6.5300000000000002E-3</v>
      </c>
    </row>
    <row r="1191" spans="2:6" x14ac:dyDescent="0.15">
      <c r="B1191" s="82">
        <v>45307</v>
      </c>
      <c r="C1191" s="12">
        <v>6.6502967055452888E-3</v>
      </c>
      <c r="D1191" s="12">
        <v>6.952965235173858E-3</v>
      </c>
      <c r="E1191" s="13">
        <v>1.4984140872798646E-2</v>
      </c>
      <c r="F1191" s="95">
        <v>2.9E-4</v>
      </c>
    </row>
    <row r="1192" spans="2:6" x14ac:dyDescent="0.15">
      <c r="B1192" s="82">
        <v>45308</v>
      </c>
      <c r="C1192" s="12">
        <v>-2.1343632482975217E-3</v>
      </c>
      <c r="D1192" s="12">
        <v>-8.1234768480910047E-3</v>
      </c>
      <c r="E1192" s="13">
        <v>9.1594827586207739E-3</v>
      </c>
      <c r="F1192" s="95">
        <v>-7.2199999999999999E-3</v>
      </c>
    </row>
    <row r="1193" spans="2:6" x14ac:dyDescent="0.15">
      <c r="B1193" s="82">
        <v>45309</v>
      </c>
      <c r="C1193" s="12">
        <v>-5.8056630678346988E-3</v>
      </c>
      <c r="D1193" s="12">
        <v>-7.3710073710074875E-3</v>
      </c>
      <c r="E1193" s="13">
        <v>-5.6593699946609899E-3</v>
      </c>
      <c r="F1193" s="95">
        <v>3.3500000000000001E-3</v>
      </c>
    </row>
    <row r="1194" spans="2:6" x14ac:dyDescent="0.15">
      <c r="B1194" s="82">
        <v>45310</v>
      </c>
      <c r="C1194" s="12">
        <v>-1.8440733531399633E-3</v>
      </c>
      <c r="D1194" s="12">
        <v>8.2508250825084062E-3</v>
      </c>
      <c r="E1194" s="13">
        <v>7.302405498281761E-3</v>
      </c>
      <c r="F1194" s="95">
        <v>-3.16E-3</v>
      </c>
    </row>
    <row r="1195" spans="2:6" x14ac:dyDescent="0.15">
      <c r="B1195" s="82">
        <v>45313</v>
      </c>
      <c r="C1195" s="12">
        <v>6.1582674740834342E-4</v>
      </c>
      <c r="D1195" s="12">
        <v>1.6366612111292866E-2</v>
      </c>
      <c r="E1195" s="13">
        <v>6.3965884861407751E-3</v>
      </c>
      <c r="F1195" s="95">
        <v>1.119E-2</v>
      </c>
    </row>
    <row r="1196" spans="2:6" x14ac:dyDescent="0.15">
      <c r="B1196" s="82">
        <v>45314</v>
      </c>
      <c r="C1196" s="12">
        <v>-1.6309365063083336E-2</v>
      </c>
      <c r="D1196" s="12">
        <v>-1.1070853462157748E-2</v>
      </c>
      <c r="E1196" s="13">
        <v>-9.5338983050847759E-3</v>
      </c>
      <c r="F1196" s="95">
        <v>-1.1180000000000001E-2</v>
      </c>
    </row>
    <row r="1197" spans="2:6" x14ac:dyDescent="0.15">
      <c r="B1197" s="82">
        <v>45315</v>
      </c>
      <c r="C1197" s="12">
        <v>-6.0479666319083192E-3</v>
      </c>
      <c r="D1197" s="12">
        <v>5.0885406065539485E-3</v>
      </c>
      <c r="E1197" s="13">
        <v>3.2085561497319226E-4</v>
      </c>
      <c r="F1197" s="95">
        <v>4.2700000000000004E-3</v>
      </c>
    </row>
    <row r="1198" spans="2:6" x14ac:dyDescent="0.15">
      <c r="B1198" s="82">
        <v>45316</v>
      </c>
      <c r="C1198" s="12">
        <v>9.2320604280320406E-3</v>
      </c>
      <c r="D1198" s="12">
        <v>8.1004455245037299E-4</v>
      </c>
      <c r="E1198" s="13">
        <v>-8.3395701913824283E-3</v>
      </c>
      <c r="F1198" s="95">
        <v>1.09E-3</v>
      </c>
    </row>
    <row r="1199" spans="2:6" x14ac:dyDescent="0.15">
      <c r="B1199" s="82">
        <v>45317</v>
      </c>
      <c r="C1199" s="12">
        <v>2.3804573804573792E-2</v>
      </c>
      <c r="D1199" s="12">
        <v>4.2492917847025691E-3</v>
      </c>
      <c r="E1199" s="13">
        <v>-3.1266846361186484E-3</v>
      </c>
      <c r="F1199" s="95">
        <v>1.6160000000000001E-2</v>
      </c>
    </row>
    <row r="1200" spans="2:6" x14ac:dyDescent="0.15">
      <c r="B1200" s="82">
        <v>45320</v>
      </c>
      <c r="C1200" s="12">
        <v>9.137983551629647E-3</v>
      </c>
      <c r="D1200" s="12">
        <v>2.0149103364897059E-4</v>
      </c>
      <c r="E1200" s="13">
        <v>4.8669695003245028E-3</v>
      </c>
      <c r="F1200" s="95">
        <v>3.49E-3</v>
      </c>
    </row>
    <row r="1201" spans="2:6" x14ac:dyDescent="0.15">
      <c r="B1201" s="82">
        <v>45321</v>
      </c>
      <c r="C1201" s="12">
        <v>-3.6220947781466784E-3</v>
      </c>
      <c r="D1201" s="12">
        <v>-1.8130539887188935E-3</v>
      </c>
      <c r="E1201" s="13">
        <v>-3.4441933053491747E-3</v>
      </c>
      <c r="F1201" s="95">
        <v>1.16E-3</v>
      </c>
    </row>
    <row r="1202" spans="2:6" x14ac:dyDescent="0.15">
      <c r="B1202" s="82">
        <v>45322</v>
      </c>
      <c r="C1202" s="12">
        <v>-4.7460365545793914E-3</v>
      </c>
      <c r="D1202" s="12">
        <v>0</v>
      </c>
      <c r="E1202" s="13">
        <v>-3.4452964683011067E-2</v>
      </c>
      <c r="F1202" s="95">
        <v>-9.5899999999999996E-3</v>
      </c>
    </row>
    <row r="1203" spans="2:6" x14ac:dyDescent="0.15">
      <c r="B1203" s="82">
        <v>45323</v>
      </c>
      <c r="C1203" s="12">
        <v>-2.1306818181818787E-3</v>
      </c>
      <c r="D1203" s="12">
        <v>-1.3521695257315725E-2</v>
      </c>
      <c r="E1203" s="13">
        <v>1.2751677852349097E-2</v>
      </c>
      <c r="F1203" s="95">
        <v>-1.0540000000000001E-2</v>
      </c>
    </row>
    <row r="1204" spans="2:6" x14ac:dyDescent="0.15">
      <c r="B1204" s="82">
        <v>45324</v>
      </c>
      <c r="C1204" s="12">
        <v>2.2369089984748403E-3</v>
      </c>
      <c r="D1204" s="12">
        <v>7.3649754500817455E-3</v>
      </c>
      <c r="E1204" s="13">
        <v>-8.1731831234814756E-3</v>
      </c>
      <c r="F1204" s="95">
        <v>2.3E-3</v>
      </c>
    </row>
    <row r="1205" spans="2:6" x14ac:dyDescent="0.15">
      <c r="B1205" s="82">
        <v>45327</v>
      </c>
      <c r="C1205" s="12">
        <v>1.511616110378422E-2</v>
      </c>
      <c r="D1205" s="12">
        <v>1.5942323314378504E-2</v>
      </c>
      <c r="E1205" s="13">
        <v>6.2360801781737862E-3</v>
      </c>
      <c r="F1205" s="95">
        <v>3.0999999999999999E-3</v>
      </c>
    </row>
    <row r="1206" spans="2:6" x14ac:dyDescent="0.15">
      <c r="B1206" s="82">
        <v>45328</v>
      </c>
      <c r="C1206" s="12">
        <v>-6.6959824105536914E-3</v>
      </c>
      <c r="D1206" s="12">
        <v>2.1489255372313831E-2</v>
      </c>
      <c r="E1206" s="13">
        <v>-2.9880478087649376E-3</v>
      </c>
      <c r="F1206" s="95">
        <v>-2.6099999999999999E-3</v>
      </c>
    </row>
    <row r="1207" spans="2:6" x14ac:dyDescent="0.15">
      <c r="B1207" s="82">
        <v>45329</v>
      </c>
      <c r="C1207" s="12">
        <v>-7.6466445316430987E-3</v>
      </c>
      <c r="D1207" s="12">
        <v>2.4461839530331986E-3</v>
      </c>
      <c r="E1207" s="13">
        <v>7.1040071040071595E-3</v>
      </c>
      <c r="F1207" s="95">
        <v>-3.0899999999999999E-3</v>
      </c>
    </row>
    <row r="1208" spans="2:6" x14ac:dyDescent="0.15">
      <c r="B1208" s="82">
        <v>45330</v>
      </c>
      <c r="C1208" s="12">
        <v>-2.940281861502525E-3</v>
      </c>
      <c r="D1208" s="12">
        <v>-2.1961932650073179E-2</v>
      </c>
      <c r="E1208" s="13">
        <v>-3.0419927256695733E-2</v>
      </c>
      <c r="F1208" s="95">
        <v>-6.3699999999999998E-3</v>
      </c>
    </row>
    <row r="1209" spans="2:6" x14ac:dyDescent="0.15">
      <c r="B1209" s="82">
        <v>45331</v>
      </c>
      <c r="C1209" s="12">
        <v>-2.9794590197274817E-2</v>
      </c>
      <c r="D1209" s="12">
        <v>-4.1916167664670656E-3</v>
      </c>
      <c r="E1209" s="13">
        <v>3.8649539615778217E-3</v>
      </c>
      <c r="F1209" s="95">
        <v>-4.2399999999999998E-3</v>
      </c>
    </row>
    <row r="1210" spans="2:6" x14ac:dyDescent="0.15">
      <c r="B1210" s="82">
        <v>45334</v>
      </c>
      <c r="C1210" s="12">
        <v>1.456870349020023E-2</v>
      </c>
      <c r="D1210" s="12">
        <v>6.7147724994989222E-3</v>
      </c>
      <c r="E1210" s="13">
        <v>-7.1339599139395027E-3</v>
      </c>
      <c r="F1210" s="95">
        <v>7.9100000000000004E-3</v>
      </c>
    </row>
    <row r="1211" spans="2:6" x14ac:dyDescent="0.15">
      <c r="B1211" s="82">
        <v>45335</v>
      </c>
      <c r="C1211" s="12">
        <v>-4.1322314049585529E-3</v>
      </c>
      <c r="D1211" s="12">
        <v>1.4932802389248323E-2</v>
      </c>
      <c r="E1211" s="13">
        <v>3.8777372262772669E-3</v>
      </c>
      <c r="F1211" s="95">
        <v>-3.2699999999999999E-3</v>
      </c>
    </row>
    <row r="1212" spans="2:6" x14ac:dyDescent="0.15">
      <c r="B1212" s="82">
        <v>45336</v>
      </c>
      <c r="C1212" s="12">
        <v>4.4605809128630547E-3</v>
      </c>
      <c r="D1212" s="12">
        <v>5.3948013732221245E-3</v>
      </c>
      <c r="E1212" s="13">
        <v>-2.499431947284747E-3</v>
      </c>
      <c r="F1212" s="95">
        <v>6.3600000000000002E-3</v>
      </c>
    </row>
    <row r="1213" spans="2:6" x14ac:dyDescent="0.15">
      <c r="B1213" s="82">
        <v>45337</v>
      </c>
      <c r="C1213" s="12">
        <v>1.3219043684808529E-2</v>
      </c>
      <c r="D1213" s="12">
        <v>1.073170731707318E-2</v>
      </c>
      <c r="E1213" s="13">
        <v>1.8223234624146212E-3</v>
      </c>
      <c r="F1213" s="95">
        <v>6.2899999999999996E-3</v>
      </c>
    </row>
    <row r="1214" spans="2:6" x14ac:dyDescent="0.15">
      <c r="B1214" s="82">
        <v>45338</v>
      </c>
      <c r="C1214" s="12">
        <v>-9.7849352767301889E-3</v>
      </c>
      <c r="D1214" s="12">
        <v>-2.55791505791505E-2</v>
      </c>
      <c r="E1214" s="13">
        <v>5.4570259208732708E-3</v>
      </c>
      <c r="F1214" s="95">
        <v>2.3400000000000001E-3</v>
      </c>
    </row>
    <row r="1215" spans="2:6" x14ac:dyDescent="0.15">
      <c r="B1215" s="82">
        <v>45342</v>
      </c>
      <c r="C1215" s="12">
        <v>2.5218733916623659E-2</v>
      </c>
      <c r="D1215" s="12">
        <v>1.7830609212481363E-2</v>
      </c>
      <c r="E1215" s="13">
        <v>2.6345545002261384E-2</v>
      </c>
      <c r="F1215" s="95">
        <v>1.294E-2</v>
      </c>
    </row>
    <row r="1216" spans="2:6" x14ac:dyDescent="0.15">
      <c r="B1216" s="82">
        <v>45343</v>
      </c>
      <c r="C1216" s="12">
        <v>-4.8192771084336616E-3</v>
      </c>
      <c r="D1216" s="12">
        <v>-8.2725060827250063E-3</v>
      </c>
      <c r="E1216" s="13">
        <v>-8.0423047262310199E-3</v>
      </c>
      <c r="F1216" s="95">
        <v>-2.4599999999999999E-3</v>
      </c>
    </row>
    <row r="1217" spans="2:6" x14ac:dyDescent="0.15">
      <c r="B1217" s="82">
        <v>45344</v>
      </c>
      <c r="C1217" s="12">
        <v>-4.9233252623083201E-2</v>
      </c>
      <c r="D1217" s="12">
        <v>2.0117762512266824E-2</v>
      </c>
      <c r="E1217" s="13">
        <v>5.8862727676587401E-3</v>
      </c>
      <c r="F1217" s="95">
        <v>-3.7299999999999998E-3</v>
      </c>
    </row>
    <row r="1218" spans="2:6" x14ac:dyDescent="0.15">
      <c r="B1218" s="82">
        <v>45345</v>
      </c>
      <c r="C1218" s="12">
        <v>1.1778438030560334E-2</v>
      </c>
      <c r="D1218" s="12">
        <v>2.4531024531024404E-2</v>
      </c>
      <c r="E1218" s="13">
        <v>1.1703654631776583E-2</v>
      </c>
      <c r="F1218" s="95">
        <v>9.7099999999999999E-3</v>
      </c>
    </row>
    <row r="1219" spans="2:6" x14ac:dyDescent="0.15">
      <c r="B1219" s="82">
        <v>45348</v>
      </c>
      <c r="C1219" s="12">
        <v>-1.1116937598321885E-2</v>
      </c>
      <c r="D1219" s="12">
        <v>-6.1032863849765917E-3</v>
      </c>
      <c r="E1219" s="13">
        <v>-2.9466331987340055E-3</v>
      </c>
      <c r="F1219" s="95">
        <v>-3.82E-3</v>
      </c>
    </row>
    <row r="1220" spans="2:6" x14ac:dyDescent="0.15">
      <c r="B1220" s="82">
        <v>45349</v>
      </c>
      <c r="C1220" s="12">
        <v>-6.4694029059285674E-3</v>
      </c>
      <c r="D1220" s="12">
        <v>-8.030231459612569E-3</v>
      </c>
      <c r="E1220" s="13">
        <v>-7.7714535901926007E-3</v>
      </c>
      <c r="F1220" s="95">
        <v>-1.09E-3</v>
      </c>
    </row>
    <row r="1221" spans="2:6" x14ac:dyDescent="0.15">
      <c r="B1221" s="82">
        <v>45350</v>
      </c>
      <c r="C1221" s="12">
        <v>-1.7399658411614061E-2</v>
      </c>
      <c r="D1221" s="12">
        <v>7.6190476190476364E-3</v>
      </c>
      <c r="E1221" s="13">
        <v>-7.1704357418643783E-3</v>
      </c>
      <c r="F1221" s="95">
        <v>-2.2799999999999999E-3</v>
      </c>
    </row>
    <row r="1222" spans="2:6" x14ac:dyDescent="0.15">
      <c r="B1222" s="82">
        <v>45351</v>
      </c>
      <c r="C1222" s="12">
        <v>-3.1504617055947426E-3</v>
      </c>
      <c r="D1222" s="12">
        <v>7.5614366729679361E-3</v>
      </c>
      <c r="E1222" s="13">
        <v>-5.6666666666667087E-3</v>
      </c>
      <c r="F1222" s="95">
        <v>2.14E-3</v>
      </c>
    </row>
    <row r="1223" spans="2:6" x14ac:dyDescent="0.15">
      <c r="B1223" s="82">
        <v>45352</v>
      </c>
      <c r="C1223" s="12">
        <v>8.5004359197906609E-3</v>
      </c>
      <c r="D1223" s="12">
        <v>-2.8142589118198558E-3</v>
      </c>
      <c r="E1223" s="13">
        <v>7.2633813833948846E-3</v>
      </c>
      <c r="F1223" s="95">
        <v>4.81E-3</v>
      </c>
    </row>
    <row r="1224" spans="2:6" x14ac:dyDescent="0.15">
      <c r="B1224" s="82">
        <v>45355</v>
      </c>
      <c r="C1224" s="12">
        <v>-5.6191917008862058E-3</v>
      </c>
      <c r="D1224" s="12">
        <v>3.2925682031985648E-3</v>
      </c>
      <c r="E1224" s="13">
        <v>4.4375416019537539E-4</v>
      </c>
      <c r="F1224" s="95">
        <v>-1.4E-3</v>
      </c>
    </row>
    <row r="1225" spans="2:6" x14ac:dyDescent="0.15">
      <c r="B1225" s="82">
        <v>45356</v>
      </c>
      <c r="C1225" s="12">
        <v>-9.780482503802812E-4</v>
      </c>
      <c r="D1225" s="12">
        <v>6.0947022972339671E-3</v>
      </c>
      <c r="E1225" s="13">
        <v>3.9920159680637557E-3</v>
      </c>
      <c r="F1225" s="95">
        <v>-1.2199999999999999E-3</v>
      </c>
    </row>
    <row r="1226" spans="2:6" x14ac:dyDescent="0.15">
      <c r="B1226" s="82">
        <v>45357</v>
      </c>
      <c r="C1226" s="12">
        <v>9.790057652561579E-3</v>
      </c>
      <c r="D1226" s="12">
        <v>7.455731593662529E-3</v>
      </c>
      <c r="E1226" s="13">
        <v>5.7433178705543764E-3</v>
      </c>
      <c r="F1226" s="95">
        <v>7.2199999999999999E-3</v>
      </c>
    </row>
    <row r="1227" spans="2:6" x14ac:dyDescent="0.15">
      <c r="B1227" s="82">
        <v>45358</v>
      </c>
      <c r="C1227" s="12">
        <v>5.1707422169557926E-3</v>
      </c>
      <c r="D1227" s="12">
        <v>8.3256244218317121E-3</v>
      </c>
      <c r="E1227" s="13">
        <v>-3.6020206457280879E-2</v>
      </c>
      <c r="F1227" s="95">
        <v>2.5000000000000001E-3</v>
      </c>
    </row>
    <row r="1228" spans="2:6" x14ac:dyDescent="0.15">
      <c r="B1228" s="82">
        <v>45359</v>
      </c>
      <c r="C1228" s="12">
        <v>5.358482477762383E-3</v>
      </c>
      <c r="D1228" s="12">
        <v>0</v>
      </c>
      <c r="E1228" s="13">
        <v>3.759398496240518E-3</v>
      </c>
      <c r="F1228" s="95">
        <v>6.1999999999999998E-3</v>
      </c>
    </row>
    <row r="1229" spans="2:6" x14ac:dyDescent="0.15">
      <c r="B1229" s="82">
        <v>45362</v>
      </c>
      <c r="C1229" s="12">
        <v>1.9187719859288244E-3</v>
      </c>
      <c r="D1229" s="12">
        <v>7.7981651376146655E-3</v>
      </c>
      <c r="E1229" s="13">
        <v>7.8311201906706707E-3</v>
      </c>
      <c r="F1229" s="95">
        <v>3.2699999999999999E-3</v>
      </c>
    </row>
    <row r="1230" spans="2:6" x14ac:dyDescent="0.15">
      <c r="B1230" s="82">
        <v>45363</v>
      </c>
      <c r="C1230" s="12">
        <v>2.9790403234386531E-3</v>
      </c>
      <c r="D1230" s="12">
        <v>5.9171597633136397E-3</v>
      </c>
      <c r="E1230" s="13">
        <v>-1.3626126126126015E-2</v>
      </c>
      <c r="F1230" s="95">
        <v>6.5799999999999999E-3</v>
      </c>
    </row>
    <row r="1231" spans="2:6" x14ac:dyDescent="0.15">
      <c r="B1231" s="82">
        <v>45364</v>
      </c>
      <c r="C1231" s="12">
        <v>1.2835472578763163E-2</v>
      </c>
      <c r="D1231" s="12">
        <v>1.1764705882352899E-2</v>
      </c>
      <c r="E1231" s="13">
        <v>-5.2517410663318609E-3</v>
      </c>
      <c r="F1231" s="95">
        <v>2.4199999999999998E-3</v>
      </c>
    </row>
    <row r="1232" spans="2:6" x14ac:dyDescent="0.15">
      <c r="B1232" s="82">
        <v>45365</v>
      </c>
      <c r="C1232" s="12">
        <v>-4.1893590280687176E-3</v>
      </c>
      <c r="D1232" s="12">
        <v>1.2075134168157531E-2</v>
      </c>
      <c r="E1232" s="13">
        <v>-3.7874440491220129E-3</v>
      </c>
      <c r="F1232" s="95">
        <v>-5.9199999999999999E-3</v>
      </c>
    </row>
    <row r="1233" spans="2:6" x14ac:dyDescent="0.15">
      <c r="B1233" s="82">
        <v>45366</v>
      </c>
      <c r="C1233" s="12">
        <v>1.5776188472864661E-3</v>
      </c>
      <c r="D1233" s="12">
        <v>5.3026955368977724E-3</v>
      </c>
      <c r="E1233" s="13">
        <v>-1.3364055299539102E-2</v>
      </c>
      <c r="F1233" s="95">
        <v>-3.8E-3</v>
      </c>
    </row>
    <row r="1234" spans="2:6" x14ac:dyDescent="0.15">
      <c r="B1234" s="82">
        <v>45369</v>
      </c>
      <c r="C1234" s="12">
        <v>-5.6704819909693116E-3</v>
      </c>
      <c r="D1234" s="12">
        <v>7.4725274725273572E-3</v>
      </c>
      <c r="E1234" s="13">
        <v>-1.2844465203175615E-3</v>
      </c>
      <c r="F1234" s="95">
        <v>-4.4999999999999997E-3</v>
      </c>
    </row>
    <row r="1235" spans="2:6" x14ac:dyDescent="0.15">
      <c r="B1235" s="82">
        <v>45370</v>
      </c>
      <c r="C1235" s="12">
        <v>-9.2934840004224029E-3</v>
      </c>
      <c r="D1235" s="12">
        <v>1.221640488656206E-2</v>
      </c>
      <c r="E1235" s="13">
        <v>-1.1691804045366183E-4</v>
      </c>
      <c r="F1235" s="95">
        <v>-3.9399999999999999E-3</v>
      </c>
    </row>
    <row r="1236" spans="2:6" x14ac:dyDescent="0.15">
      <c r="B1236" s="82">
        <v>45371</v>
      </c>
      <c r="C1236" s="12">
        <v>7.8882848310413145E-3</v>
      </c>
      <c r="D1236" s="12">
        <v>8.6206896551721535E-4</v>
      </c>
      <c r="E1236" s="13">
        <v>-4.794200187090647E-3</v>
      </c>
      <c r="F1236" s="95">
        <v>3.5300000000000002E-3</v>
      </c>
    </row>
    <row r="1237" spans="2:6" x14ac:dyDescent="0.15">
      <c r="B1237" s="82">
        <v>45372</v>
      </c>
      <c r="C1237" s="12">
        <v>4.3363299841352454E-3</v>
      </c>
      <c r="D1237" s="12">
        <v>3.445305770887197E-3</v>
      </c>
      <c r="E1237" s="13">
        <v>1.8916696040418346E-2</v>
      </c>
      <c r="F1237" s="95">
        <v>7.3200000000000001E-3</v>
      </c>
    </row>
    <row r="1238" spans="2:6" x14ac:dyDescent="0.15">
      <c r="B1238" s="82">
        <v>45373</v>
      </c>
      <c r="C1238" s="12">
        <v>-6.3184498736309491E-3</v>
      </c>
      <c r="D1238" s="12">
        <v>-7.7253218884120178E-3</v>
      </c>
      <c r="E1238" s="13">
        <v>-2.4215867158671189E-3</v>
      </c>
      <c r="F1238" s="95">
        <v>-4.4099999999999999E-3</v>
      </c>
    </row>
    <row r="1239" spans="2:6" x14ac:dyDescent="0.15">
      <c r="B1239" s="82">
        <v>45376</v>
      </c>
      <c r="C1239" s="12">
        <v>4.1331072488342002E-3</v>
      </c>
      <c r="D1239" s="12">
        <v>-1.7301038062282892E-3</v>
      </c>
      <c r="E1239" s="13">
        <v>-1.1559357299735229E-3</v>
      </c>
      <c r="F1239" s="95">
        <v>-1.2800000000000001E-3</v>
      </c>
    </row>
    <row r="1240" spans="2:6" x14ac:dyDescent="0.15">
      <c r="B1240" s="82">
        <v>45377</v>
      </c>
      <c r="C1240" s="12">
        <v>7.7044854881267444E-3</v>
      </c>
      <c r="D1240" s="12">
        <v>6.0658578856152001E-3</v>
      </c>
      <c r="E1240" s="13">
        <v>-3.0089110056705781E-3</v>
      </c>
      <c r="F1240" s="95">
        <v>3.7200000000000002E-3</v>
      </c>
    </row>
    <row r="1241" spans="2:6" x14ac:dyDescent="0.15">
      <c r="B1241" s="82">
        <v>45378</v>
      </c>
      <c r="C1241" s="12">
        <v>5.446166736489344E-3</v>
      </c>
      <c r="D1241" s="12">
        <v>5.5986218776917784E-3</v>
      </c>
      <c r="E1241" s="13">
        <v>5.9199071387114888E-3</v>
      </c>
      <c r="F1241" s="95">
        <v>2.1700000000000001E-3</v>
      </c>
    </row>
    <row r="1242" spans="2:6" x14ac:dyDescent="0.15">
      <c r="B1242" s="82">
        <v>45379</v>
      </c>
      <c r="C1242" s="12">
        <v>-2.6041666666666297E-3</v>
      </c>
      <c r="D1242" s="12">
        <v>-6.8522483940042234E-3</v>
      </c>
      <c r="E1242" s="13">
        <v>8.1929379183014461E-3</v>
      </c>
      <c r="F1242" s="95">
        <v>2.1099999999999999E-3</v>
      </c>
    </row>
    <row r="1243" spans="2:6" x14ac:dyDescent="0.15">
      <c r="B1243" s="82">
        <v>45384</v>
      </c>
      <c r="C1243" s="12">
        <v>-9.7127937336815018E-3</v>
      </c>
      <c r="D1243" s="12">
        <v>-5.1746442432083484E-3</v>
      </c>
      <c r="E1243" s="13">
        <v>-1.9114112395559157E-2</v>
      </c>
      <c r="F1243" s="95">
        <v>-1.155E-2</v>
      </c>
    </row>
    <row r="1244" spans="2:6" x14ac:dyDescent="0.15">
      <c r="B1244" s="82">
        <v>45385</v>
      </c>
      <c r="C1244" s="12">
        <v>-6.1168529846024056E-3</v>
      </c>
      <c r="D1244" s="12">
        <v>-3.554399653229301E-2</v>
      </c>
      <c r="E1244" s="13">
        <v>1.166861143523823E-3</v>
      </c>
      <c r="F1244" s="95">
        <v>1.89E-3</v>
      </c>
    </row>
    <row r="1245" spans="2:6" x14ac:dyDescent="0.15">
      <c r="B1245" s="82">
        <v>45386</v>
      </c>
      <c r="C1245" s="12">
        <v>5.7300509337860905E-3</v>
      </c>
      <c r="D1245" s="12">
        <v>-7.1910112359550027E-3</v>
      </c>
      <c r="E1245" s="13">
        <v>2.8438228438228519E-2</v>
      </c>
      <c r="F1245" s="95">
        <v>6.3899999999999998E-3</v>
      </c>
    </row>
    <row r="1246" spans="2:6" x14ac:dyDescent="0.15">
      <c r="B1246" s="82">
        <v>45387</v>
      </c>
      <c r="C1246" s="12">
        <v>-1.962439333192656E-2</v>
      </c>
      <c r="D1246" s="12">
        <v>-1.6749660479855266E-2</v>
      </c>
      <c r="E1246" s="13">
        <v>-2.4705349048050662E-2</v>
      </c>
      <c r="F1246" s="95">
        <v>-1.6709999999999999E-2</v>
      </c>
    </row>
    <row r="1247" spans="2:6" x14ac:dyDescent="0.15">
      <c r="B1247" s="82">
        <v>45390</v>
      </c>
      <c r="C1247" s="12">
        <v>3.6590615583298458E-3</v>
      </c>
      <c r="D1247" s="12">
        <v>1.3812154696133394E-3</v>
      </c>
      <c r="E1247" s="13">
        <v>3.3697420404368295E-3</v>
      </c>
      <c r="F1247" s="95">
        <v>4.47E-3</v>
      </c>
    </row>
    <row r="1248" spans="2:6" x14ac:dyDescent="0.15">
      <c r="B1248" s="82">
        <v>45391</v>
      </c>
      <c r="C1248" s="12">
        <v>2.5734505683037145E-3</v>
      </c>
      <c r="D1248" s="12">
        <v>-2.4367816091954042E-2</v>
      </c>
      <c r="E1248" s="13">
        <v>2.3161551823980275E-4</v>
      </c>
      <c r="F1248" s="95">
        <v>-3.5599999999999998E-3</v>
      </c>
    </row>
    <row r="1249" spans="2:6" x14ac:dyDescent="0.15">
      <c r="B1249" s="82">
        <v>45392</v>
      </c>
      <c r="C1249" s="12">
        <v>-4.2780748663107104E-4</v>
      </c>
      <c r="D1249" s="12">
        <v>4.241281809613584E-3</v>
      </c>
      <c r="E1249" s="13">
        <v>-2.7787426189650466E-3</v>
      </c>
      <c r="F1249" s="95">
        <v>-9.3999999999999997E-4</v>
      </c>
    </row>
    <row r="1250" spans="2:6" x14ac:dyDescent="0.15">
      <c r="B1250" s="82">
        <v>45393</v>
      </c>
      <c r="C1250" s="12">
        <v>3.8519152578642135E-3</v>
      </c>
      <c r="D1250" s="12">
        <v>-1.0793054903801003E-2</v>
      </c>
      <c r="E1250" s="13">
        <v>-5.8051782189713075E-3</v>
      </c>
      <c r="F1250" s="95">
        <v>-2.5600000000000002E-3</v>
      </c>
    </row>
    <row r="1251" spans="2:6" x14ac:dyDescent="0.15">
      <c r="B1251" s="82">
        <v>45394</v>
      </c>
      <c r="C1251" s="12">
        <v>-8.3137923683648252E-3</v>
      </c>
      <c r="D1251" s="12">
        <v>5.6925996204932883E-3</v>
      </c>
      <c r="E1251" s="13">
        <v>5.4887305850752632E-3</v>
      </c>
      <c r="F1251" s="95">
        <v>-7.5100000000000002E-3</v>
      </c>
    </row>
    <row r="1252" spans="2:6" x14ac:dyDescent="0.15">
      <c r="B1252" s="82">
        <v>45397</v>
      </c>
      <c r="C1252" s="12">
        <v>-5.8039552880482237E-3</v>
      </c>
      <c r="D1252" s="12">
        <v>1.3207547169811429E-2</v>
      </c>
      <c r="E1252" s="13">
        <v>4.6457607433216808E-3</v>
      </c>
      <c r="F1252" s="95">
        <v>1.4300000000000001E-3</v>
      </c>
    </row>
    <row r="1253" spans="2:6" x14ac:dyDescent="0.15">
      <c r="B1253" s="82">
        <v>45398</v>
      </c>
      <c r="C1253" s="12">
        <v>-6.2702702702702728E-3</v>
      </c>
      <c r="D1253" s="12">
        <v>-8.9013035381750427E-2</v>
      </c>
      <c r="E1253" s="13">
        <v>-1.7341040462427793E-2</v>
      </c>
      <c r="F1253" s="95">
        <v>-1.7479999999999999E-2</v>
      </c>
    </row>
    <row r="1254" spans="2:6" x14ac:dyDescent="0.15">
      <c r="B1254" s="82">
        <v>45399</v>
      </c>
      <c r="C1254" s="12">
        <v>1.5665796344647598E-2</v>
      </c>
      <c r="D1254" s="12">
        <v>2.0441537203597093E-3</v>
      </c>
      <c r="E1254" s="13">
        <v>-1.7647058823530015E-3</v>
      </c>
      <c r="F1254" s="95">
        <v>3.14E-3</v>
      </c>
    </row>
    <row r="1255" spans="2:6" x14ac:dyDescent="0.15">
      <c r="B1255" s="82">
        <v>45400</v>
      </c>
      <c r="C1255" s="12">
        <v>-1.2853470437018677E-3</v>
      </c>
      <c r="D1255" s="12">
        <v>-4.0799673602620601E-4</v>
      </c>
      <c r="E1255" s="13">
        <v>-3.8892162639952987E-3</v>
      </c>
      <c r="F1255" s="95">
        <v>-1.2E-4</v>
      </c>
    </row>
    <row r="1256" spans="2:6" x14ac:dyDescent="0.15">
      <c r="B1256" s="82">
        <v>45401</v>
      </c>
      <c r="C1256" s="12">
        <v>2.1450021450021506E-2</v>
      </c>
      <c r="D1256" s="12">
        <v>1.224489795918382E-3</v>
      </c>
      <c r="E1256" s="13">
        <v>1.1949834358731648E-2</v>
      </c>
      <c r="F1256" s="95">
        <v>5.8700000000000002E-3</v>
      </c>
    </row>
    <row r="1257" spans="2:6" x14ac:dyDescent="0.15">
      <c r="B1257" s="82">
        <v>45404</v>
      </c>
      <c r="C1257" s="12">
        <v>-1.4699706005879776E-2</v>
      </c>
      <c r="D1257" s="12">
        <v>1.2026090501426667E-2</v>
      </c>
      <c r="E1257" s="13">
        <v>2.1396001403016562E-2</v>
      </c>
      <c r="F1257" s="95">
        <v>2.7799999999999999E-3</v>
      </c>
    </row>
    <row r="1258" spans="2:6" x14ac:dyDescent="0.15">
      <c r="B1258" s="82">
        <v>45405</v>
      </c>
      <c r="C1258" s="12">
        <v>4.4757033248081779E-3</v>
      </c>
      <c r="D1258" s="12">
        <v>2.5679758308157163E-2</v>
      </c>
      <c r="E1258" s="13">
        <v>1.8086080586080522E-2</v>
      </c>
      <c r="F1258" s="95">
        <v>1.248E-2</v>
      </c>
    </row>
    <row r="1259" spans="2:6" x14ac:dyDescent="0.15">
      <c r="B1259" s="82">
        <v>45406</v>
      </c>
      <c r="C1259" s="12">
        <v>-2.9705071079991763E-3</v>
      </c>
      <c r="D1259" s="12">
        <v>-1.0800196367206638E-2</v>
      </c>
      <c r="E1259" s="13">
        <v>2.0238362941309429E-3</v>
      </c>
      <c r="F1259" s="95">
        <v>-8.5800000000000008E-3</v>
      </c>
    </row>
    <row r="1260" spans="2:6" x14ac:dyDescent="0.15">
      <c r="B1260" s="82">
        <v>45407</v>
      </c>
      <c r="C1260" s="12">
        <v>-2.021706746116203E-2</v>
      </c>
      <c r="D1260" s="12">
        <v>-1.2406947890818865E-2</v>
      </c>
      <c r="E1260" s="13">
        <v>9.8743267504488585E-3</v>
      </c>
      <c r="F1260" s="95">
        <v>-9.6900000000000007E-3</v>
      </c>
    </row>
    <row r="1261" spans="2:6" x14ac:dyDescent="0.15">
      <c r="B1261" s="82">
        <v>45408</v>
      </c>
      <c r="C1261" s="12">
        <v>6.7332754126847583E-3</v>
      </c>
      <c r="D1261" s="12">
        <v>0</v>
      </c>
      <c r="E1261" s="13">
        <v>-5.5555555555555358E-3</v>
      </c>
      <c r="F1261" s="95">
        <v>7.43E-3</v>
      </c>
    </row>
    <row r="1262" spans="2:6" x14ac:dyDescent="0.15">
      <c r="B1262" s="82">
        <v>45411</v>
      </c>
      <c r="C1262" s="12">
        <v>-6.6882416396979449E-3</v>
      </c>
      <c r="D1262" s="12">
        <v>8.040201005025116E-3</v>
      </c>
      <c r="E1262" s="13">
        <v>-7.0391061452513837E-3</v>
      </c>
      <c r="F1262" s="95">
        <v>-1.0499999999999999E-3</v>
      </c>
    </row>
    <row r="1263" spans="2:6" x14ac:dyDescent="0.15">
      <c r="B1263" s="82">
        <v>45412</v>
      </c>
      <c r="C1263" s="12">
        <v>1.3032145960034658E-3</v>
      </c>
      <c r="D1263" s="12">
        <v>-4.7856430707876596E-3</v>
      </c>
      <c r="E1263" s="13">
        <v>2.0254304039608595E-3</v>
      </c>
      <c r="F1263" s="95">
        <v>-6.3E-3</v>
      </c>
    </row>
    <row r="1264" spans="2:6" x14ac:dyDescent="0.15">
      <c r="B1264" s="82">
        <v>45414</v>
      </c>
      <c r="C1264" s="12">
        <v>-4.1214750542299949E-3</v>
      </c>
      <c r="D1264" s="12">
        <v>-6.2111801242235032E-3</v>
      </c>
      <c r="E1264" s="13">
        <v>-2.0213363279055763E-3</v>
      </c>
      <c r="F1264" s="95">
        <v>-4.5500000000000002E-3</v>
      </c>
    </row>
    <row r="1265" spans="2:6" x14ac:dyDescent="0.15">
      <c r="B1265" s="82">
        <v>45415</v>
      </c>
      <c r="C1265" s="12">
        <v>-1.089087344804951E-3</v>
      </c>
      <c r="D1265" s="12">
        <v>3.8306451612901693E-3</v>
      </c>
      <c r="E1265" s="13">
        <v>-1.0127152019804297E-2</v>
      </c>
      <c r="F1265" s="95">
        <v>5.6499999999999996E-3</v>
      </c>
    </row>
    <row r="1266" spans="2:6" x14ac:dyDescent="0.15">
      <c r="B1266" s="82">
        <v>45418</v>
      </c>
      <c r="C1266" s="12">
        <v>-3.9249890972524737E-3</v>
      </c>
      <c r="D1266" s="12">
        <v>1.9783088973689411E-2</v>
      </c>
      <c r="E1266" s="13">
        <v>1.4777765147209188E-3</v>
      </c>
      <c r="F1266" s="95">
        <v>4.8500000000000001E-3</v>
      </c>
    </row>
    <row r="1267" spans="2:6" x14ac:dyDescent="0.15">
      <c r="B1267" s="82">
        <v>45419</v>
      </c>
      <c r="C1267" s="12">
        <v>8.7565674255691839E-3</v>
      </c>
      <c r="D1267" s="12">
        <v>9.3549975381586048E-3</v>
      </c>
      <c r="E1267" s="13">
        <v>1.9069239500567603E-2</v>
      </c>
      <c r="F1267" s="95">
        <v>1.636E-2</v>
      </c>
    </row>
    <row r="1268" spans="2:6" x14ac:dyDescent="0.15">
      <c r="B1268" s="82">
        <v>45420</v>
      </c>
      <c r="C1268" s="12">
        <v>2.2135416666666741E-2</v>
      </c>
      <c r="D1268" s="12">
        <v>9.7560975609756184E-3</v>
      </c>
      <c r="E1268" s="13">
        <v>8.4651370015593752E-3</v>
      </c>
      <c r="F1268" s="95">
        <v>7.7499999999999999E-3</v>
      </c>
    </row>
    <row r="1269" spans="2:6" x14ac:dyDescent="0.15">
      <c r="B1269" s="82">
        <v>45422</v>
      </c>
      <c r="C1269" s="12">
        <v>1.0403397027600958E-2</v>
      </c>
      <c r="D1269" s="12">
        <v>2.4637681159420222E-2</v>
      </c>
      <c r="E1269" s="13">
        <v>1.9659818864590006E-2</v>
      </c>
      <c r="F1269" s="95">
        <v>1.306E-2</v>
      </c>
    </row>
    <row r="1270" spans="2:6" x14ac:dyDescent="0.15">
      <c r="B1270" s="82">
        <v>45425</v>
      </c>
      <c r="C1270" s="12">
        <v>-1.8911536036982923E-3</v>
      </c>
      <c r="D1270" s="12">
        <v>-1.1315417256011373E-2</v>
      </c>
      <c r="E1270" s="13">
        <v>8.1239168110918136E-3</v>
      </c>
      <c r="F1270" s="95">
        <v>1.2199999999999999E-3</v>
      </c>
    </row>
    <row r="1271" spans="2:6" x14ac:dyDescent="0.15">
      <c r="B1271" s="82">
        <v>45426</v>
      </c>
      <c r="C1271" s="12">
        <v>-3.7894736842105647E-3</v>
      </c>
      <c r="D1271" s="12">
        <v>-1.3829279923700422E-2</v>
      </c>
      <c r="E1271" s="13">
        <v>4.5127323519931206E-3</v>
      </c>
      <c r="F1271" s="95">
        <v>1.3600000000000001E-3</v>
      </c>
    </row>
    <row r="1272" spans="2:6" x14ac:dyDescent="0.15">
      <c r="B1272" s="82">
        <v>45427</v>
      </c>
      <c r="C1272" s="12">
        <v>9.5097210481827066E-3</v>
      </c>
      <c r="D1272" s="12">
        <v>2.9013539651836506E-3</v>
      </c>
      <c r="E1272" s="13">
        <v>-2.0323029200983722E-3</v>
      </c>
      <c r="F1272" s="95">
        <v>9.7800000000000005E-3</v>
      </c>
    </row>
    <row r="1273" spans="2:6" x14ac:dyDescent="0.15">
      <c r="B1273" s="82">
        <v>45428</v>
      </c>
      <c r="C1273" s="12">
        <v>-1.2560184216036108E-3</v>
      </c>
      <c r="D1273" s="12">
        <v>3.8090646094503411E-2</v>
      </c>
      <c r="E1273" s="13">
        <v>-7.2883172561628573E-3</v>
      </c>
      <c r="F1273" s="95">
        <v>3.98E-3</v>
      </c>
    </row>
    <row r="1274" spans="2:6" x14ac:dyDescent="0.15">
      <c r="B1274" s="82">
        <v>45429</v>
      </c>
      <c r="C1274" s="12">
        <v>1.2575979878432175E-2</v>
      </c>
      <c r="D1274" s="12">
        <v>2.2758941012540612E-2</v>
      </c>
      <c r="E1274" s="13">
        <v>8.0976031094794898E-3</v>
      </c>
      <c r="F1274" s="95">
        <v>7.6400000000000001E-3</v>
      </c>
    </row>
    <row r="1275" spans="2:6" x14ac:dyDescent="0.15">
      <c r="B1275" s="82">
        <v>45433</v>
      </c>
      <c r="C1275" s="12">
        <v>-1.3661767749948317E-2</v>
      </c>
      <c r="D1275" s="12">
        <v>1.8165304268846771E-3</v>
      </c>
      <c r="E1275" s="13">
        <v>5.5692406554568308E-3</v>
      </c>
      <c r="F1275" s="95">
        <v>-3.0300000000000001E-3</v>
      </c>
    </row>
    <row r="1276" spans="2:6" x14ac:dyDescent="0.15">
      <c r="B1276" s="82">
        <v>45434</v>
      </c>
      <c r="C1276" s="12">
        <v>-2.5183630640083221E-3</v>
      </c>
      <c r="D1276" s="12">
        <v>3.6264732547597323E-3</v>
      </c>
      <c r="E1276" s="13">
        <v>-7.7750559164980748E-3</v>
      </c>
      <c r="F1276" s="95">
        <v>-3.5699999999999998E-3</v>
      </c>
    </row>
    <row r="1277" spans="2:6" x14ac:dyDescent="0.15">
      <c r="B1277" s="82">
        <v>45435</v>
      </c>
      <c r="C1277" s="12">
        <v>-1.8514622343782983E-2</v>
      </c>
      <c r="D1277" s="12">
        <v>4.5167118337849921E-3</v>
      </c>
      <c r="E1277" s="13">
        <v>-4.1863460712752154E-3</v>
      </c>
      <c r="F1277" s="95">
        <v>6.8000000000000005E-4</v>
      </c>
    </row>
    <row r="1278" spans="2:6" x14ac:dyDescent="0.15">
      <c r="B1278" s="82">
        <v>45436</v>
      </c>
      <c r="C1278" s="12">
        <v>-9.4319399785637303E-3</v>
      </c>
      <c r="D1278" s="12">
        <v>7.6438848920863389E-3</v>
      </c>
      <c r="E1278" s="13">
        <v>-1.1102727174733262E-2</v>
      </c>
      <c r="F1278" s="95">
        <v>-2.9299999999999999E-3</v>
      </c>
    </row>
    <row r="1279" spans="2:6" x14ac:dyDescent="0.15">
      <c r="B1279" s="82">
        <v>45440</v>
      </c>
      <c r="C1279" s="12">
        <v>-8.4397316598139316E-3</v>
      </c>
      <c r="D1279" s="12">
        <v>-2.2311468094600162E-3</v>
      </c>
      <c r="E1279" s="13">
        <v>-6.8672334859384287E-3</v>
      </c>
      <c r="F1279" s="95">
        <v>-6.4700000000000001E-3</v>
      </c>
    </row>
    <row r="1280" spans="2:6" x14ac:dyDescent="0.15">
      <c r="B1280" s="82">
        <v>45441</v>
      </c>
      <c r="C1280" s="12">
        <v>-5.01964207769523E-3</v>
      </c>
      <c r="D1280" s="12">
        <v>1.3864042933810383E-2</v>
      </c>
      <c r="E1280" s="13">
        <v>-6.5854461639774931E-3</v>
      </c>
      <c r="F1280" s="95">
        <v>-5.13E-3</v>
      </c>
    </row>
    <row r="1281" spans="2:6" x14ac:dyDescent="0.15">
      <c r="B1281" s="82">
        <v>45442</v>
      </c>
      <c r="C1281" s="12">
        <v>3.2463259486729568E-2</v>
      </c>
      <c r="D1281" s="12">
        <v>-1.058667842964256E-2</v>
      </c>
      <c r="E1281" s="13">
        <v>7.9549221080543742E-3</v>
      </c>
      <c r="F1281" s="95">
        <v>7.6499999999999997E-3</v>
      </c>
    </row>
    <row r="1282" spans="2:6" x14ac:dyDescent="0.15">
      <c r="B1282" s="82">
        <v>45443</v>
      </c>
      <c r="C1282" s="12">
        <v>1.5083917569577165E-2</v>
      </c>
      <c r="D1282" s="12">
        <v>2.2737405260811361E-2</v>
      </c>
      <c r="E1282" s="13">
        <v>2.1264934780225841E-2</v>
      </c>
      <c r="F1282" s="95">
        <v>9.8399999999999998E-3</v>
      </c>
    </row>
    <row r="1283" spans="2:6" x14ac:dyDescent="0.15">
      <c r="B1283" s="82">
        <v>45446</v>
      </c>
      <c r="C1283" s="12">
        <v>9.418166596902422E-3</v>
      </c>
      <c r="D1283" s="12">
        <v>-1.002615518744554E-2</v>
      </c>
      <c r="E1283" s="13">
        <v>-4.7225501770955525E-3</v>
      </c>
      <c r="F1283" s="95">
        <v>5.1000000000000004E-4</v>
      </c>
    </row>
    <row r="1284" spans="2:6" x14ac:dyDescent="0.15">
      <c r="B1284" s="82">
        <v>45447</v>
      </c>
      <c r="C1284" s="12">
        <v>1.1818370308936288E-2</v>
      </c>
      <c r="D1284" s="12">
        <v>-1.7613386173491841E-2</v>
      </c>
      <c r="E1284" s="13">
        <v>0</v>
      </c>
      <c r="F1284" s="95">
        <v>1.6000000000000001E-4</v>
      </c>
    </row>
    <row r="1285" spans="2:6" x14ac:dyDescent="0.15">
      <c r="B1285" s="82">
        <v>45448</v>
      </c>
      <c r="C1285" s="12">
        <v>1.2295081967212962E-3</v>
      </c>
      <c r="D1285" s="12">
        <v>1.120573733751673E-2</v>
      </c>
      <c r="E1285" s="13">
        <v>1.9087673891944323E-2</v>
      </c>
      <c r="F1285" s="95">
        <v>1.175E-2</v>
      </c>
    </row>
    <row r="1286" spans="2:6" x14ac:dyDescent="0.15">
      <c r="B1286" s="82">
        <v>45449</v>
      </c>
      <c r="C1286" s="12">
        <v>6.3446582071224888E-3</v>
      </c>
      <c r="D1286" s="12">
        <v>2.6595744680850686E-3</v>
      </c>
      <c r="E1286" s="13">
        <v>5.1851851851851816E-3</v>
      </c>
      <c r="F1286" s="95">
        <v>7.5100000000000002E-3</v>
      </c>
    </row>
    <row r="1287" spans="2:6" x14ac:dyDescent="0.15">
      <c r="B1287" s="82">
        <v>45450</v>
      </c>
      <c r="C1287" s="12">
        <v>-3.2540166768355583E-3</v>
      </c>
      <c r="D1287" s="12">
        <v>4.8629531388153513E-3</v>
      </c>
      <c r="E1287" s="13">
        <v>-4.2109695757441834E-4</v>
      </c>
      <c r="F1287" s="95">
        <v>1.1000000000000001E-3</v>
      </c>
    </row>
    <row r="1288" spans="2:6" x14ac:dyDescent="0.15">
      <c r="B1288" s="82">
        <v>45453</v>
      </c>
      <c r="C1288" s="12">
        <v>-2.4688839012446451E-2</v>
      </c>
      <c r="D1288" s="12">
        <v>-1.2318521777386793E-2</v>
      </c>
      <c r="E1288" s="13">
        <v>-6.8457082675092984E-3</v>
      </c>
      <c r="F1288" s="95">
        <v>-9.5499999999999995E-3</v>
      </c>
    </row>
    <row r="1289" spans="2:6" x14ac:dyDescent="0.15">
      <c r="B1289" s="82">
        <v>45454</v>
      </c>
      <c r="C1289" s="12">
        <v>-1.0460251046025104E-2</v>
      </c>
      <c r="D1289" s="12">
        <v>-6.6815144766146917E-3</v>
      </c>
      <c r="E1289" s="13">
        <v>-2.3329798515376865E-3</v>
      </c>
      <c r="F1289" s="95">
        <v>-5.3400000000000001E-3</v>
      </c>
    </row>
    <row r="1290" spans="2:6" x14ac:dyDescent="0.15">
      <c r="B1290" s="82">
        <v>45455</v>
      </c>
      <c r="C1290" s="12">
        <v>3.5940803382663589E-3</v>
      </c>
      <c r="D1290" s="12">
        <v>4.9327354260089162E-3</v>
      </c>
      <c r="E1290" s="13">
        <v>6.1649659863944883E-3</v>
      </c>
      <c r="F1290" s="95">
        <v>7.8399999999999997E-3</v>
      </c>
    </row>
    <row r="1291" spans="2:6" x14ac:dyDescent="0.15">
      <c r="B1291" s="82">
        <v>45456</v>
      </c>
      <c r="C1291" s="12">
        <v>1.6852749104696585E-3</v>
      </c>
      <c r="D1291" s="12">
        <v>-1.2940651494868338E-2</v>
      </c>
      <c r="E1291" s="13">
        <v>-4.2256496936402543E-3</v>
      </c>
      <c r="F1291" s="95">
        <v>-5.8799999999999998E-3</v>
      </c>
    </row>
    <row r="1292" spans="2:6" x14ac:dyDescent="0.15">
      <c r="B1292" s="82">
        <v>45457</v>
      </c>
      <c r="C1292" s="12">
        <v>1.8927444794953896E-3</v>
      </c>
      <c r="D1292" s="12">
        <v>-1.5370705244122873E-2</v>
      </c>
      <c r="E1292" s="13">
        <v>7.9567154678548135E-3</v>
      </c>
      <c r="F1292" s="95">
        <v>-4.2500000000000003E-3</v>
      </c>
    </row>
    <row r="1293" spans="2:6" x14ac:dyDescent="0.15">
      <c r="B1293" s="82">
        <v>45460</v>
      </c>
      <c r="C1293" s="12">
        <v>-1.8891687657431877E-3</v>
      </c>
      <c r="D1293" s="12">
        <v>1.1478420569329684E-2</v>
      </c>
      <c r="E1293" s="13">
        <v>-1.5472055573097609E-2</v>
      </c>
      <c r="F1293" s="95">
        <v>-3.4099999999999998E-3</v>
      </c>
    </row>
    <row r="1294" spans="2:6" x14ac:dyDescent="0.15">
      <c r="B1294" s="82">
        <v>45461</v>
      </c>
      <c r="C1294" s="12">
        <v>-2.1030494216612849E-3</v>
      </c>
      <c r="D1294" s="12">
        <v>9.9863822060826113E-3</v>
      </c>
      <c r="E1294" s="13">
        <v>-4.1693393200770146E-3</v>
      </c>
      <c r="F1294" s="95">
        <v>3.5899999999999999E-3</v>
      </c>
    </row>
    <row r="1295" spans="2:6" x14ac:dyDescent="0.15">
      <c r="B1295" s="82">
        <v>45463</v>
      </c>
      <c r="C1295" s="12">
        <v>0</v>
      </c>
      <c r="D1295" s="12">
        <v>1.7078651685393353E-2</v>
      </c>
      <c r="E1295" s="13">
        <v>1.26677402039721E-2</v>
      </c>
      <c r="F1295" s="95">
        <v>6.77E-3</v>
      </c>
    </row>
    <row r="1296" spans="2:6" x14ac:dyDescent="0.15">
      <c r="B1296" s="82">
        <v>45464</v>
      </c>
      <c r="C1296" s="12">
        <v>-1.2644889357218192E-2</v>
      </c>
      <c r="D1296" s="12">
        <v>-6.1864781263809565E-3</v>
      </c>
      <c r="E1296" s="13">
        <v>-3.604367645499873E-3</v>
      </c>
      <c r="F1296" s="95">
        <v>-9.5099999999999994E-3</v>
      </c>
    </row>
    <row r="1297" spans="2:6" x14ac:dyDescent="0.15">
      <c r="B1297" s="82">
        <v>45467</v>
      </c>
      <c r="C1297" s="12">
        <v>1.0458911419423789E-2</v>
      </c>
      <c r="D1297" s="12">
        <v>5.7803468208090791E-3</v>
      </c>
      <c r="E1297" s="13">
        <v>2.1491648047664791E-2</v>
      </c>
      <c r="F1297" s="95">
        <v>1.2019999999999999E-2</v>
      </c>
    </row>
    <row r="1298" spans="2:6" x14ac:dyDescent="0.15">
      <c r="B1298" s="82">
        <v>45468</v>
      </c>
      <c r="C1298" s="12">
        <v>-8.2382762991127789E-3</v>
      </c>
      <c r="D1298" s="12">
        <v>-5.7471264367815467E-3</v>
      </c>
      <c r="E1298" s="13">
        <v>-1.2498698052286761E-3</v>
      </c>
      <c r="F1298" s="95">
        <v>-5.8399999999999997E-3</v>
      </c>
    </row>
    <row r="1299" spans="2:6" x14ac:dyDescent="0.15">
      <c r="B1299" s="82">
        <v>45469</v>
      </c>
      <c r="C1299" s="12">
        <v>-1.0649627263045747E-2</v>
      </c>
      <c r="D1299" s="12">
        <v>-8.4481991996443462E-3</v>
      </c>
      <c r="E1299" s="13">
        <v>4.1714464490572034E-4</v>
      </c>
      <c r="F1299" s="95">
        <v>-5.8399999999999997E-3</v>
      </c>
    </row>
    <row r="1300" spans="2:6" x14ac:dyDescent="0.15">
      <c r="B1300" s="82">
        <v>45470</v>
      </c>
      <c r="C1300" s="12">
        <v>-8.1808396124866123E-3</v>
      </c>
      <c r="D1300" s="12">
        <v>2.2421524663676085E-3</v>
      </c>
      <c r="E1300" s="13">
        <v>-5.0036484936933912E-3</v>
      </c>
      <c r="F1300" s="95">
        <v>-9.5E-4</v>
      </c>
    </row>
    <row r="1301" spans="2:6" x14ac:dyDescent="0.15">
      <c r="B1301" s="82">
        <v>45471</v>
      </c>
      <c r="C1301" s="12">
        <v>-4.558280876926446E-3</v>
      </c>
      <c r="D1301" s="12">
        <v>-2.2371364653244186E-3</v>
      </c>
      <c r="E1301" s="13">
        <v>7.5432163436353061E-3</v>
      </c>
      <c r="F1301" s="95">
        <v>-8.7000000000000001E-4</v>
      </c>
    </row>
    <row r="1302" spans="2:6" x14ac:dyDescent="0.15">
      <c r="B1302" s="82">
        <v>45474</v>
      </c>
      <c r="C1302" s="12">
        <v>1.7444395987789019E-3</v>
      </c>
      <c r="D1302" s="12">
        <v>8.0717488789239233E-3</v>
      </c>
      <c r="E1302" s="13">
        <v>5.7190392014141445E-3</v>
      </c>
      <c r="F1302" s="95">
        <v>4.6499999999999996E-3</v>
      </c>
    </row>
    <row r="1303" spans="2:6" x14ac:dyDescent="0.15">
      <c r="B1303" s="82">
        <v>45475</v>
      </c>
      <c r="C1303" s="12">
        <v>6.9656073138877339E-3</v>
      </c>
      <c r="D1303" s="12">
        <v>-3.9590747330960907E-2</v>
      </c>
      <c r="E1303" s="13">
        <v>-2.6881720430107503E-3</v>
      </c>
      <c r="F1303" s="95">
        <v>-3.2000000000000002E-3</v>
      </c>
    </row>
    <row r="1304" spans="2:6" x14ac:dyDescent="0.15">
      <c r="B1304" s="82">
        <v>45476</v>
      </c>
      <c r="C1304" s="12">
        <v>4.3233895373973041E-4</v>
      </c>
      <c r="D1304" s="12">
        <v>-7.8740157480315931E-3</v>
      </c>
      <c r="E1304" s="13">
        <v>-3.6284470246733536E-3</v>
      </c>
      <c r="F1304" s="95">
        <v>6.0999999999999997E-4</v>
      </c>
    </row>
    <row r="1305" spans="2:6" x14ac:dyDescent="0.15">
      <c r="B1305" s="82">
        <v>45478</v>
      </c>
      <c r="C1305" s="12">
        <v>0</v>
      </c>
      <c r="D1305" s="12">
        <v>2.8011204481794838E-3</v>
      </c>
      <c r="E1305" s="13">
        <v>5.202372281760459E-3</v>
      </c>
      <c r="F1305" s="95">
        <v>-1.01E-3</v>
      </c>
    </row>
    <row r="1306" spans="2:6" x14ac:dyDescent="0.15">
      <c r="B1306" s="82">
        <v>45481</v>
      </c>
      <c r="C1306" s="12">
        <v>3.0250648228176136E-3</v>
      </c>
      <c r="D1306" s="12">
        <v>2.607076350093096E-2</v>
      </c>
      <c r="E1306" s="13">
        <v>6.3140461649933144E-3</v>
      </c>
      <c r="F1306" s="95">
        <v>3.79E-3</v>
      </c>
    </row>
    <row r="1307" spans="2:6" x14ac:dyDescent="0.15">
      <c r="B1307" s="82">
        <v>45482</v>
      </c>
      <c r="C1307" s="12">
        <v>-3.0159414045669575E-3</v>
      </c>
      <c r="D1307" s="12">
        <v>1.3611615245008313E-3</v>
      </c>
      <c r="E1307" s="13">
        <v>-1.3371734211067299E-3</v>
      </c>
      <c r="F1307" s="95">
        <v>-1.1900000000000001E-3</v>
      </c>
    </row>
    <row r="1308" spans="2:6" x14ac:dyDescent="0.15">
      <c r="B1308" s="82">
        <v>45483</v>
      </c>
      <c r="C1308" s="12">
        <v>7.9948141745893597E-3</v>
      </c>
      <c r="D1308" s="12">
        <v>3.1717263253285832E-3</v>
      </c>
      <c r="E1308" s="13">
        <v>1.2462663508085114E-2</v>
      </c>
      <c r="F1308" s="95">
        <v>9.4599999999999997E-3</v>
      </c>
    </row>
    <row r="1309" spans="2:6" x14ac:dyDescent="0.15">
      <c r="B1309" s="82">
        <v>45484</v>
      </c>
      <c r="C1309" s="12">
        <v>3.8585209003214604E-3</v>
      </c>
      <c r="D1309" s="12">
        <v>-9.0334236675704283E-4</v>
      </c>
      <c r="E1309" s="13">
        <v>9.9694811800610239E-3</v>
      </c>
      <c r="F1309" s="95">
        <v>8.6099999999999996E-3</v>
      </c>
    </row>
    <row r="1310" spans="2:6" x14ac:dyDescent="0.15">
      <c r="B1310" s="82">
        <v>45485</v>
      </c>
      <c r="C1310" s="12">
        <v>1.0676916506512812E-2</v>
      </c>
      <c r="D1310" s="12">
        <v>1.8083182640145079E-3</v>
      </c>
      <c r="E1310" s="13">
        <v>7.8565672844479462E-3</v>
      </c>
      <c r="F1310" s="95">
        <v>8.9300000000000004E-3</v>
      </c>
    </row>
    <row r="1311" spans="2:6" x14ac:dyDescent="0.15">
      <c r="B1311" s="82">
        <v>45488</v>
      </c>
      <c r="C1311" s="12">
        <v>-1.6057468835833477E-2</v>
      </c>
      <c r="D1311" s="12">
        <v>9.0252707581228719E-4</v>
      </c>
      <c r="E1311" s="13">
        <v>-9.5942434539276755E-3</v>
      </c>
      <c r="F1311" s="95">
        <v>-6.8999999999999999E-3</v>
      </c>
    </row>
    <row r="1312" spans="2:6" x14ac:dyDescent="0.15">
      <c r="B1312" s="82">
        <v>45489</v>
      </c>
      <c r="C1312" s="12">
        <v>-5.5829933433539924E-3</v>
      </c>
      <c r="D1312" s="12">
        <v>-1.352569882777277E-2</v>
      </c>
      <c r="E1312" s="13">
        <v>-2.0181634712410634E-3</v>
      </c>
      <c r="F1312" s="95">
        <v>-1.5399999999999999E-3</v>
      </c>
    </row>
    <row r="1313" spans="2:6" x14ac:dyDescent="0.15">
      <c r="B1313" s="82">
        <v>45490</v>
      </c>
      <c r="C1313" s="12">
        <v>1.0796804145972727E-2</v>
      </c>
      <c r="D1313" s="12">
        <v>-5.4844606946984342E-3</v>
      </c>
      <c r="E1313" s="13">
        <v>1.6177957532861331E-3</v>
      </c>
      <c r="F1313" s="95">
        <v>5.9500000000000004E-3</v>
      </c>
    </row>
    <row r="1314" spans="2:6" x14ac:dyDescent="0.15">
      <c r="B1314" s="82">
        <v>45491</v>
      </c>
      <c r="C1314" s="12">
        <v>6.6225165562912025E-3</v>
      </c>
      <c r="D1314" s="12">
        <v>-2.7573529411764053E-3</v>
      </c>
      <c r="E1314" s="13">
        <v>-4.0076721179083341E-2</v>
      </c>
      <c r="F1314" s="95">
        <v>-7.0000000000000001E-3</v>
      </c>
    </row>
    <row r="1315" spans="2:6" x14ac:dyDescent="0.15">
      <c r="B1315" s="82">
        <v>45492</v>
      </c>
      <c r="C1315" s="12">
        <v>-4.8811544991510525E-3</v>
      </c>
      <c r="D1315" s="12">
        <v>-1.8894009216589791E-2</v>
      </c>
      <c r="E1315" s="13">
        <v>-9.3595541066358034E-3</v>
      </c>
      <c r="F1315" s="95">
        <v>-6.0600000000000003E-3</v>
      </c>
    </row>
    <row r="1316" spans="2:6" x14ac:dyDescent="0.15">
      <c r="B1316" s="82">
        <v>45495</v>
      </c>
      <c r="C1316" s="12">
        <v>7.6775431861804133E-3</v>
      </c>
      <c r="D1316" s="12">
        <v>-3.7576326914045E-3</v>
      </c>
      <c r="E1316" s="13">
        <v>2.2611464968152806E-2</v>
      </c>
      <c r="F1316" s="95">
        <v>1.013E-2</v>
      </c>
    </row>
    <row r="1317" spans="2:6" x14ac:dyDescent="0.15">
      <c r="B1317" s="82">
        <v>45496</v>
      </c>
      <c r="C1317" s="12">
        <v>-2.5396825396825085E-3</v>
      </c>
      <c r="D1317" s="12">
        <v>1.0372465818010435E-2</v>
      </c>
      <c r="E1317" s="13">
        <v>-1.5571473061350982E-3</v>
      </c>
      <c r="F1317" s="95">
        <v>-1.4599999999999999E-3</v>
      </c>
    </row>
    <row r="1318" spans="2:6" x14ac:dyDescent="0.15">
      <c r="B1318" s="82">
        <v>45497</v>
      </c>
      <c r="C1318" s="12">
        <v>-7.4262677699978852E-3</v>
      </c>
      <c r="D1318" s="12">
        <v>1.3999066728884735E-3</v>
      </c>
      <c r="E1318" s="13">
        <v>8.3177375753784588E-4</v>
      </c>
      <c r="F1318" s="95">
        <v>-6.1599999999999997E-3</v>
      </c>
    </row>
    <row r="1319" spans="2:6" x14ac:dyDescent="0.15">
      <c r="B1319" s="82">
        <v>45498</v>
      </c>
      <c r="C1319" s="12">
        <v>-5.0662676357417835E-2</v>
      </c>
      <c r="D1319" s="12">
        <v>-4.6598322460389419E-4</v>
      </c>
      <c r="E1319" s="13">
        <v>6.9603158113442642E-3</v>
      </c>
      <c r="F1319" s="95">
        <v>-8.0000000000000002E-3</v>
      </c>
    </row>
    <row r="1320" spans="2:6" x14ac:dyDescent="0.15">
      <c r="B1320" s="82">
        <v>45499</v>
      </c>
      <c r="C1320" s="12">
        <v>-1.0132852961044714E-2</v>
      </c>
      <c r="D1320" s="12">
        <v>9.7902097902098362E-3</v>
      </c>
      <c r="E1320" s="13">
        <v>5.3646961724955755E-3</v>
      </c>
      <c r="F1320" s="95">
        <v>1.123E-2</v>
      </c>
    </row>
    <row r="1321" spans="2:6" x14ac:dyDescent="0.15">
      <c r="B1321" s="82">
        <v>45502</v>
      </c>
      <c r="C1321" s="12">
        <v>1.1373976342128334E-3</v>
      </c>
      <c r="D1321" s="12">
        <v>-5.5401662049860967E-3</v>
      </c>
      <c r="E1321" s="13">
        <v>6.3622370446381193E-3</v>
      </c>
      <c r="F1321" s="95">
        <v>-2.1700000000000001E-3</v>
      </c>
    </row>
    <row r="1322" spans="2:6" x14ac:dyDescent="0.15">
      <c r="B1322" s="82">
        <v>45503</v>
      </c>
      <c r="C1322" s="12">
        <v>7.4982958418543522E-3</v>
      </c>
      <c r="D1322" s="12">
        <v>1.2534818941504211E-2</v>
      </c>
      <c r="E1322" s="13">
        <v>4.1806872641991788E-3</v>
      </c>
      <c r="F1322" s="95">
        <v>5.4999999999999997E-3</v>
      </c>
    </row>
    <row r="1323" spans="2:6" x14ac:dyDescent="0.15">
      <c r="B1323" s="82">
        <v>45504</v>
      </c>
      <c r="C1323" s="12">
        <v>5.1871898962561058E-3</v>
      </c>
      <c r="D1323" s="12">
        <v>-5.5020632737275976E-3</v>
      </c>
      <c r="E1323" s="13">
        <v>1.0154346060113895E-3</v>
      </c>
      <c r="F1323" s="95">
        <v>2.8800000000000002E-3</v>
      </c>
    </row>
    <row r="1324" spans="2:6" x14ac:dyDescent="0.15">
      <c r="B1324" s="82">
        <v>45506</v>
      </c>
      <c r="C1324" s="12">
        <v>2.9167601525690312E-3</v>
      </c>
      <c r="D1324" s="12">
        <v>-4.4721069617335241E-2</v>
      </c>
      <c r="E1324" s="13">
        <v>-1.9983769527287421E-2</v>
      </c>
      <c r="F1324" s="95">
        <v>-3.5880000000000002E-2</v>
      </c>
    </row>
    <row r="1325" spans="2:6" x14ac:dyDescent="0.15">
      <c r="B1325" s="82">
        <v>45509</v>
      </c>
      <c r="C1325" s="12">
        <v>-2.371364653243857E-2</v>
      </c>
      <c r="D1325" s="12">
        <v>-4.1505791505791478E-2</v>
      </c>
      <c r="E1325" s="13">
        <v>-3.2708829313735643E-2</v>
      </c>
      <c r="F1325" s="95">
        <v>-2.7980000000000001E-2</v>
      </c>
    </row>
    <row r="1326" spans="2:6" x14ac:dyDescent="0.15">
      <c r="B1326" s="82">
        <v>45510</v>
      </c>
      <c r="C1326" s="12">
        <v>2.74977085242889E-3</v>
      </c>
      <c r="D1326" s="12">
        <v>7.0493454179254567E-3</v>
      </c>
      <c r="E1326" s="13">
        <v>-1.7121455323702017E-3</v>
      </c>
      <c r="F1326" s="95">
        <v>-2.8400000000000001E-3</v>
      </c>
    </row>
    <row r="1327" spans="2:6" x14ac:dyDescent="0.15">
      <c r="B1327" s="82">
        <v>45511</v>
      </c>
      <c r="C1327" s="12">
        <v>2.0109689213894111E-2</v>
      </c>
      <c r="D1327" s="12">
        <v>2.5500000000000078E-2</v>
      </c>
      <c r="E1327" s="13">
        <v>3.6981455675849428E-2</v>
      </c>
      <c r="F1327" s="95">
        <v>2.8910000000000002E-2</v>
      </c>
    </row>
    <row r="1328" spans="2:6" x14ac:dyDescent="0.15">
      <c r="B1328" s="82">
        <v>45512</v>
      </c>
      <c r="C1328" s="12">
        <v>-1.5681003584229192E-3</v>
      </c>
      <c r="D1328" s="12">
        <v>5.8508044856169228E-3</v>
      </c>
      <c r="E1328" s="13">
        <v>-6.5123010130245795E-3</v>
      </c>
      <c r="F1328" s="95">
        <v>-1.33E-3</v>
      </c>
    </row>
    <row r="1329" spans="2:6" x14ac:dyDescent="0.15">
      <c r="B1329" s="82">
        <v>45513</v>
      </c>
      <c r="C1329" s="12">
        <v>-1.5705631590756663E-3</v>
      </c>
      <c r="D1329" s="12">
        <v>7.2709646146389417E-3</v>
      </c>
      <c r="E1329" s="13">
        <v>4.9942773904900761E-3</v>
      </c>
      <c r="F1329" s="95">
        <v>3.2499999999999999E-3</v>
      </c>
    </row>
    <row r="1330" spans="2:6" x14ac:dyDescent="0.15">
      <c r="B1330" s="82">
        <v>45516</v>
      </c>
      <c r="C1330" s="12">
        <v>-4.044943820224689E-3</v>
      </c>
      <c r="D1330" s="12">
        <v>9.6246390760335032E-4</v>
      </c>
      <c r="E1330" s="13">
        <v>1.5529557925251236E-3</v>
      </c>
      <c r="F1330" s="95">
        <v>6.6E-4</v>
      </c>
    </row>
    <row r="1331" spans="2:6" x14ac:dyDescent="0.15">
      <c r="B1331" s="82">
        <v>45517</v>
      </c>
      <c r="C1331" s="12">
        <v>4.512635379061436E-4</v>
      </c>
      <c r="D1331" s="12">
        <v>4.8076923076922906E-3</v>
      </c>
      <c r="E1331" s="13">
        <v>4.4449038660328011E-3</v>
      </c>
      <c r="F1331" s="95">
        <v>4.5799999999999999E-3</v>
      </c>
    </row>
    <row r="1332" spans="2:6" x14ac:dyDescent="0.15">
      <c r="B1332" s="82">
        <v>45518</v>
      </c>
      <c r="C1332" s="12">
        <v>6.9914298601712055E-3</v>
      </c>
      <c r="D1332" s="12">
        <v>1.5311004784688942E-2</v>
      </c>
      <c r="E1332" s="13">
        <v>1.1423278789749913E-2</v>
      </c>
      <c r="F1332" s="95">
        <v>1.205E-2</v>
      </c>
    </row>
    <row r="1333" spans="2:6" x14ac:dyDescent="0.15">
      <c r="B1333" s="82">
        <v>45519</v>
      </c>
      <c r="C1333" s="12">
        <v>-2.2396416573344791E-4</v>
      </c>
      <c r="D1333" s="12">
        <v>2.0735155513666337E-2</v>
      </c>
      <c r="E1333" s="13">
        <v>4.9857549857550421E-3</v>
      </c>
      <c r="F1333" s="95">
        <v>6.4900000000000001E-3</v>
      </c>
    </row>
    <row r="1334" spans="2:6" x14ac:dyDescent="0.15">
      <c r="B1334" s="82">
        <v>45520</v>
      </c>
      <c r="C1334" s="12">
        <v>6.0483870967740216E-3</v>
      </c>
      <c r="D1334" s="12">
        <v>9.6952908587257802E-3</v>
      </c>
      <c r="E1334" s="13">
        <v>7.0871722182850316E-3</v>
      </c>
      <c r="F1334" s="95">
        <v>3.1700000000000001E-3</v>
      </c>
    </row>
    <row r="1335" spans="2:6" x14ac:dyDescent="0.15">
      <c r="B1335" s="82">
        <v>45523</v>
      </c>
      <c r="C1335" s="12">
        <v>4.0080160320643543E-3</v>
      </c>
      <c r="D1335" s="12">
        <v>5.4869684499314619E-3</v>
      </c>
      <c r="E1335" s="13">
        <v>7.3388961495928218E-3</v>
      </c>
      <c r="F1335" s="95">
        <v>7.1000000000000004E-3</v>
      </c>
    </row>
    <row r="1336" spans="2:6" x14ac:dyDescent="0.15">
      <c r="B1336" s="82">
        <v>45524</v>
      </c>
      <c r="C1336" s="12">
        <v>-9.9800399201597223E-3</v>
      </c>
      <c r="D1336" s="12">
        <v>1.0459299681673473E-2</v>
      </c>
      <c r="E1336" s="13">
        <v>1.9960079840319889E-3</v>
      </c>
      <c r="F1336" s="95">
        <v>-7.1000000000000002E-4</v>
      </c>
    </row>
    <row r="1337" spans="2:6" x14ac:dyDescent="0.15">
      <c r="B1337" s="82">
        <v>45525</v>
      </c>
      <c r="C1337" s="12">
        <v>1.7921146953405742E-3</v>
      </c>
      <c r="D1337" s="12">
        <v>-1.8001800180017513E-3</v>
      </c>
      <c r="E1337" s="13">
        <v>-1.3944223107569265E-3</v>
      </c>
      <c r="F1337" s="95">
        <v>-1.34E-3</v>
      </c>
    </row>
    <row r="1338" spans="2:6" x14ac:dyDescent="0.15">
      <c r="B1338" s="82">
        <v>45526</v>
      </c>
      <c r="C1338" s="12">
        <v>0</v>
      </c>
      <c r="D1338" s="12">
        <v>4.508566275924264E-2</v>
      </c>
      <c r="E1338" s="13">
        <v>1.3963694394574233E-3</v>
      </c>
      <c r="F1338" s="95">
        <v>4.5199999999999997E-3</v>
      </c>
    </row>
    <row r="1339" spans="2:6" x14ac:dyDescent="0.15">
      <c r="B1339" s="82">
        <v>45527</v>
      </c>
      <c r="C1339" s="12">
        <v>1.1180679785331993E-3</v>
      </c>
      <c r="D1339" s="12">
        <v>1.6824849007765152E-2</v>
      </c>
      <c r="E1339" s="13">
        <v>0</v>
      </c>
      <c r="F1339" s="95">
        <v>3.4099999999999998E-3</v>
      </c>
    </row>
    <row r="1340" spans="2:6" x14ac:dyDescent="0.15">
      <c r="B1340" s="82">
        <v>45530</v>
      </c>
      <c r="C1340" s="12">
        <v>2.0102747375474461E-3</v>
      </c>
      <c r="D1340" s="12">
        <v>-1.7819261773440731E-2</v>
      </c>
      <c r="E1340" s="13">
        <v>4.7808764940238113E-3</v>
      </c>
      <c r="F1340" s="95">
        <v>5.5999999999999995E-4</v>
      </c>
    </row>
    <row r="1341" spans="2:6" x14ac:dyDescent="0.15">
      <c r="B1341" s="82">
        <v>45531</v>
      </c>
      <c r="C1341" s="12">
        <v>-4.4583147570209647E-4</v>
      </c>
      <c r="D1341" s="12">
        <v>-2.5917926565874883E-3</v>
      </c>
      <c r="E1341" s="13">
        <v>-1.1895321173670537E-3</v>
      </c>
      <c r="F1341" s="95">
        <v>-4.6600000000000001E-3</v>
      </c>
    </row>
    <row r="1342" spans="2:6" x14ac:dyDescent="0.15">
      <c r="B1342" s="82">
        <v>45532</v>
      </c>
      <c r="C1342" s="12">
        <v>7.1364852809989721E-3</v>
      </c>
      <c r="D1342" s="12">
        <v>1.3858813339107767E-2</v>
      </c>
      <c r="E1342" s="13">
        <v>7.3441842000794288E-3</v>
      </c>
      <c r="F1342" s="95">
        <v>4.2300000000000003E-3</v>
      </c>
    </row>
    <row r="1343" spans="2:6" x14ac:dyDescent="0.15">
      <c r="B1343" s="82">
        <v>45533</v>
      </c>
      <c r="C1343" s="12">
        <v>8.6359610274580056E-3</v>
      </c>
      <c r="D1343" s="12">
        <v>-7.2618539085860245E-3</v>
      </c>
      <c r="E1343" s="13">
        <v>4.1379310344826781E-3</v>
      </c>
      <c r="F1343" s="95">
        <v>5.5900000000000004E-3</v>
      </c>
    </row>
    <row r="1344" spans="2:6" x14ac:dyDescent="0.15">
      <c r="B1344" s="82">
        <v>45534</v>
      </c>
      <c r="C1344" s="12">
        <v>-8.7815587266737438E-4</v>
      </c>
      <c r="D1344" s="12">
        <v>-4.3029259896729677E-3</v>
      </c>
      <c r="E1344" s="13">
        <v>1.9623233908947491E-3</v>
      </c>
      <c r="F1344" s="95">
        <v>1.5200000000000001E-3</v>
      </c>
    </row>
    <row r="1345" spans="2:6" x14ac:dyDescent="0.15">
      <c r="B1345" s="82">
        <v>45538</v>
      </c>
      <c r="C1345" s="12">
        <v>5.0538343221271376E-3</v>
      </c>
      <c r="D1345" s="12">
        <v>1.3828867761451979E-2</v>
      </c>
      <c r="E1345" s="13">
        <v>-7.4422248335291874E-3</v>
      </c>
      <c r="F1345" s="95">
        <v>-7.11E-3</v>
      </c>
    </row>
    <row r="1346" spans="2:6" x14ac:dyDescent="0.15">
      <c r="B1346" s="82">
        <v>45539</v>
      </c>
      <c r="C1346" s="12">
        <v>-2.0113686051596025E-2</v>
      </c>
      <c r="D1346" s="12">
        <v>-6.3938618925831747E-3</v>
      </c>
      <c r="E1346" s="13">
        <v>-4.3409629044988129E-3</v>
      </c>
      <c r="F1346" s="95">
        <v>-1.393E-2</v>
      </c>
    </row>
    <row r="1347" spans="2:6" x14ac:dyDescent="0.15">
      <c r="B1347" s="82">
        <v>45540</v>
      </c>
      <c r="C1347" s="12">
        <v>-1.2940651494868338E-2</v>
      </c>
      <c r="D1347" s="12">
        <v>3.4320034320034498E-3</v>
      </c>
      <c r="E1347" s="13">
        <v>-1.9916765755053523E-2</v>
      </c>
      <c r="F1347" s="95">
        <v>-1.189E-2</v>
      </c>
    </row>
    <row r="1348" spans="2:6" x14ac:dyDescent="0.15">
      <c r="B1348" s="82">
        <v>45541</v>
      </c>
      <c r="C1348" s="12">
        <v>-1.0623869801084984E-2</v>
      </c>
      <c r="D1348" s="12">
        <v>-2.1376656690893503E-2</v>
      </c>
      <c r="E1348" s="13">
        <v>-3.1341623698312171E-3</v>
      </c>
      <c r="F1348" s="95">
        <v>-1.023E-2</v>
      </c>
    </row>
    <row r="1349" spans="2:6" x14ac:dyDescent="0.15">
      <c r="B1349" s="82">
        <v>45544</v>
      </c>
      <c r="C1349" s="12">
        <v>6.3970756225724124E-3</v>
      </c>
      <c r="D1349" s="12">
        <v>9.1743119266054496E-3</v>
      </c>
      <c r="E1349" s="13">
        <v>1.0141987829614507E-2</v>
      </c>
      <c r="F1349" s="95">
        <v>6.0800000000000003E-3</v>
      </c>
    </row>
    <row r="1350" spans="2:6" x14ac:dyDescent="0.15">
      <c r="B1350" s="82">
        <v>45545</v>
      </c>
      <c r="C1350" s="12">
        <v>2.2701475595914289E-3</v>
      </c>
      <c r="D1350" s="12">
        <v>-1.2987012987013546E-3</v>
      </c>
      <c r="E1350" s="13">
        <v>-7.9317269076304431E-3</v>
      </c>
      <c r="F1350" s="95">
        <v>-1.33E-3</v>
      </c>
    </row>
    <row r="1351" spans="2:6" x14ac:dyDescent="0.15">
      <c r="B1351" s="82">
        <v>45546</v>
      </c>
      <c r="C1351" s="12">
        <v>-6.1155152887881759E-3</v>
      </c>
      <c r="D1351" s="12">
        <v>-6.5019505851755532E-3</v>
      </c>
      <c r="E1351" s="13">
        <v>-1.3561380427082326E-2</v>
      </c>
      <c r="F1351" s="95">
        <v>-3.49E-3</v>
      </c>
    </row>
    <row r="1352" spans="2:6" x14ac:dyDescent="0.15">
      <c r="B1352" s="82">
        <v>45547</v>
      </c>
      <c r="C1352" s="12">
        <v>1.3673655423882547E-3</v>
      </c>
      <c r="D1352" s="12">
        <v>5.2356020942410098E-3</v>
      </c>
      <c r="E1352" s="13">
        <v>9.951780034882507E-3</v>
      </c>
      <c r="F1352" s="95">
        <v>4.9800000000000001E-3</v>
      </c>
    </row>
    <row r="1353" spans="2:6" x14ac:dyDescent="0.15">
      <c r="B1353" s="82">
        <v>45548</v>
      </c>
      <c r="C1353" s="12">
        <v>-3.1861629494766008E-3</v>
      </c>
      <c r="D1353" s="12">
        <v>5.6423611111109384E-3</v>
      </c>
      <c r="E1353" s="13">
        <v>-2.8443722064201982E-3</v>
      </c>
      <c r="F1353" s="95">
        <v>4.5900000000000003E-3</v>
      </c>
    </row>
    <row r="1354" spans="2:6" x14ac:dyDescent="0.15">
      <c r="B1354" s="82">
        <v>45551</v>
      </c>
      <c r="C1354" s="12">
        <v>-9.5890410958903161E-3</v>
      </c>
      <c r="D1354" s="12">
        <v>2.5895554596462311E-3</v>
      </c>
      <c r="E1354" s="13">
        <v>2.5468622656885653E-3</v>
      </c>
      <c r="F1354" s="95">
        <v>-2.64E-3</v>
      </c>
    </row>
    <row r="1355" spans="2:6" x14ac:dyDescent="0.15">
      <c r="B1355" s="82">
        <v>45552</v>
      </c>
      <c r="C1355" s="12">
        <v>-3.4578146611342619E-3</v>
      </c>
      <c r="D1355" s="12">
        <v>-2.5828669823505512E-3</v>
      </c>
      <c r="E1355" s="13">
        <v>-3.8613961995731527E-3</v>
      </c>
      <c r="F1355" s="95">
        <v>3.1099999999999999E-3</v>
      </c>
    </row>
    <row r="1356" spans="2:6" x14ac:dyDescent="0.15">
      <c r="B1356" s="82">
        <v>45553</v>
      </c>
      <c r="C1356" s="12">
        <v>-8.790191996298713E-3</v>
      </c>
      <c r="D1356" s="12">
        <v>-3.8843331894690136E-3</v>
      </c>
      <c r="E1356" s="13">
        <v>1.0200958890149714E-4</v>
      </c>
      <c r="F1356" s="95">
        <v>-5.0200000000000002E-3</v>
      </c>
    </row>
    <row r="1357" spans="2:6" x14ac:dyDescent="0.15">
      <c r="B1357" s="82">
        <v>45554</v>
      </c>
      <c r="C1357" s="12">
        <v>-3.500583430571691E-3</v>
      </c>
      <c r="D1357" s="12">
        <v>3.8994800693239462E-3</v>
      </c>
      <c r="E1357" s="13">
        <v>4.0799673602609499E-3</v>
      </c>
      <c r="F1357" s="95">
        <v>6.3400000000000001E-3</v>
      </c>
    </row>
    <row r="1358" spans="2:6" x14ac:dyDescent="0.15">
      <c r="B1358" s="82">
        <v>45555</v>
      </c>
      <c r="C1358" s="12">
        <v>-3.9344262295081922E-2</v>
      </c>
      <c r="D1358" s="12">
        <v>3.8843331894691246E-3</v>
      </c>
      <c r="E1358" s="13">
        <v>5.9934985778138383E-3</v>
      </c>
      <c r="F1358" s="95">
        <v>-1.03E-2</v>
      </c>
    </row>
    <row r="1359" spans="2:6" x14ac:dyDescent="0.15">
      <c r="B1359" s="82">
        <v>45558</v>
      </c>
      <c r="C1359" s="12">
        <v>1.0238907849829282E-2</v>
      </c>
      <c r="D1359" s="12">
        <v>-5.1590713671538779E-3</v>
      </c>
      <c r="E1359" s="13">
        <v>-8.0783600929013044E-4</v>
      </c>
      <c r="F1359" s="95">
        <v>2.6199999999999999E-3</v>
      </c>
    </row>
    <row r="1360" spans="2:6" x14ac:dyDescent="0.15">
      <c r="B1360" s="82">
        <v>45559</v>
      </c>
      <c r="C1360" s="12">
        <v>1.3513513513513598E-2</v>
      </c>
      <c r="D1360" s="12">
        <v>1.3828867761451979E-2</v>
      </c>
      <c r="E1360" s="13">
        <v>-4.5477513895907373E-3</v>
      </c>
      <c r="F1360" s="95">
        <v>6.9800000000000001E-3</v>
      </c>
    </row>
    <row r="1361" spans="2:6" x14ac:dyDescent="0.15">
      <c r="B1361" s="82">
        <v>45560</v>
      </c>
      <c r="C1361" s="12">
        <v>4.2857142857142261E-3</v>
      </c>
      <c r="D1361" s="12">
        <v>6.8201193520887049E-3</v>
      </c>
      <c r="E1361" s="13">
        <v>8.7309644670050535E-3</v>
      </c>
      <c r="F1361" s="95">
        <v>8.26E-3</v>
      </c>
    </row>
    <row r="1362" spans="2:6" x14ac:dyDescent="0.15">
      <c r="B1362" s="82">
        <v>45561</v>
      </c>
      <c r="C1362" s="12">
        <v>5.4528212422948474E-3</v>
      </c>
      <c r="D1362" s="12">
        <v>-3.8103302286197627E-3</v>
      </c>
      <c r="E1362" s="13">
        <v>-1.4694041867954866E-2</v>
      </c>
      <c r="F1362" s="95">
        <v>5.0400000000000002E-3</v>
      </c>
    </row>
    <row r="1363" spans="2:6" x14ac:dyDescent="0.15">
      <c r="B1363" s="82">
        <v>45562</v>
      </c>
      <c r="C1363" s="12">
        <v>4.4800754539024989E-3</v>
      </c>
      <c r="D1363" s="12">
        <v>-1.2749681257968604E-3</v>
      </c>
      <c r="E1363" s="13">
        <v>3.0643513789585519E-4</v>
      </c>
      <c r="F1363" s="95">
        <v>2E-3</v>
      </c>
    </row>
    <row r="1364" spans="2:6" x14ac:dyDescent="0.15">
      <c r="B1364" s="82">
        <v>45565</v>
      </c>
      <c r="C1364" s="12">
        <v>-2.8169014084508115E-3</v>
      </c>
      <c r="D1364" s="12">
        <v>-6.8085106382977933E-3</v>
      </c>
      <c r="E1364" s="13">
        <v>-7.9648728683753278E-3</v>
      </c>
      <c r="F1364" s="95">
        <v>-5.3299999999999997E-3</v>
      </c>
    </row>
    <row r="1365" spans="2:6" x14ac:dyDescent="0.15">
      <c r="B1365" s="82">
        <v>45566</v>
      </c>
      <c r="C1365" s="12">
        <v>-4.7080979284364055E-4</v>
      </c>
      <c r="D1365" s="12">
        <v>-1.1568123393316254E-2</v>
      </c>
      <c r="E1365" s="13">
        <v>-3.4997426659805209E-3</v>
      </c>
      <c r="F1365" s="95">
        <v>-6.7600000000000004E-3</v>
      </c>
    </row>
    <row r="1366" spans="2:6" x14ac:dyDescent="0.15">
      <c r="B1366" s="82">
        <v>45567</v>
      </c>
      <c r="C1366" s="12">
        <v>1.6486104569006788E-3</v>
      </c>
      <c r="D1366" s="12">
        <v>-8.2358040745555972E-3</v>
      </c>
      <c r="E1366" s="13">
        <v>4.3383947939261702E-3</v>
      </c>
      <c r="F1366" s="95">
        <v>2.9299999999999999E-3</v>
      </c>
    </row>
    <row r="1367" spans="2:6" x14ac:dyDescent="0.15">
      <c r="B1367" s="82">
        <v>45568</v>
      </c>
      <c r="C1367" s="12">
        <v>-1.269691982130261E-2</v>
      </c>
      <c r="D1367" s="12">
        <v>-4.3706293706293753E-3</v>
      </c>
      <c r="E1367" s="13">
        <v>2.4683739586546238E-3</v>
      </c>
      <c r="F1367" s="95">
        <v>-9.0600000000000003E-3</v>
      </c>
    </row>
    <row r="1368" spans="2:6" x14ac:dyDescent="0.15">
      <c r="B1368" s="82">
        <v>45569</v>
      </c>
      <c r="C1368" s="12">
        <v>-3.0959752321981782E-3</v>
      </c>
      <c r="D1368" s="12">
        <v>8.3406496927127538E-3</v>
      </c>
      <c r="E1368" s="13">
        <v>2.4622960911049319E-3</v>
      </c>
      <c r="F1368" s="95">
        <v>-1.2700000000000001E-3</v>
      </c>
    </row>
    <row r="1369" spans="2:6" x14ac:dyDescent="0.15">
      <c r="B1369" s="82">
        <v>45572</v>
      </c>
      <c r="C1369" s="12">
        <v>-1.1944577161967507E-3</v>
      </c>
      <c r="D1369" s="12">
        <v>-3.9616891597736181E-2</v>
      </c>
      <c r="E1369" s="13">
        <v>2.0468734008805001E-4</v>
      </c>
      <c r="F1369" s="95">
        <v>9.7000000000000005E-4</v>
      </c>
    </row>
    <row r="1370" spans="2:6" x14ac:dyDescent="0.15">
      <c r="B1370" s="82">
        <v>45573</v>
      </c>
      <c r="C1370" s="12">
        <v>-3.3484812245874185E-3</v>
      </c>
      <c r="D1370" s="12">
        <v>1.3599274705349274E-3</v>
      </c>
      <c r="E1370" s="13">
        <v>-1.5348408881613596E-3</v>
      </c>
      <c r="F1370" s="95">
        <v>1.9000000000000001E-4</v>
      </c>
    </row>
    <row r="1371" spans="2:6" x14ac:dyDescent="0.15">
      <c r="B1371" s="82">
        <v>45574</v>
      </c>
      <c r="C1371" s="12">
        <v>7.4394048476120744E-3</v>
      </c>
      <c r="D1371" s="12">
        <v>1.9013128112267852E-2</v>
      </c>
      <c r="E1371" s="13">
        <v>1.7319122771059625E-2</v>
      </c>
      <c r="F1371" s="95">
        <v>9.3200000000000002E-3</v>
      </c>
    </row>
    <row r="1372" spans="2:6" x14ac:dyDescent="0.15">
      <c r="B1372" s="82">
        <v>45575</v>
      </c>
      <c r="C1372" s="12">
        <v>-1.9056693663649371E-3</v>
      </c>
      <c r="D1372" s="12">
        <v>2.7543314082629999E-2</v>
      </c>
      <c r="E1372" s="13">
        <v>-6.2455928276416994E-3</v>
      </c>
      <c r="F1372" s="95">
        <v>-3.7299999999999998E-3</v>
      </c>
    </row>
    <row r="1373" spans="2:6" x14ac:dyDescent="0.15">
      <c r="B1373" s="82">
        <v>45576</v>
      </c>
      <c r="C1373" s="12">
        <v>2.3866348448686736E-3</v>
      </c>
      <c r="D1373" s="12">
        <v>6.9174232598356866E-3</v>
      </c>
      <c r="E1373" s="13">
        <v>8.0081094779522743E-3</v>
      </c>
      <c r="F1373" s="95">
        <v>6.3299999999999997E-3</v>
      </c>
    </row>
    <row r="1374" spans="2:6" x14ac:dyDescent="0.15">
      <c r="B1374" s="82">
        <v>45579</v>
      </c>
      <c r="C1374" s="12">
        <v>3.8095238095237072E-3</v>
      </c>
      <c r="D1374" s="12">
        <v>1.4598540145985384E-2</v>
      </c>
      <c r="E1374" s="13">
        <v>8.6484312148029652E-3</v>
      </c>
      <c r="F1374" s="95">
        <v>8.6400000000000001E-3</v>
      </c>
    </row>
    <row r="1375" spans="2:6" x14ac:dyDescent="0.15">
      <c r="B1375" s="82">
        <v>45580</v>
      </c>
      <c r="C1375" s="12">
        <v>-5.2182163187856068E-3</v>
      </c>
      <c r="D1375" s="12">
        <v>-7.1942446043166131E-3</v>
      </c>
      <c r="E1375" s="13">
        <v>2.5922233300099684E-3</v>
      </c>
      <c r="F1375" s="95">
        <v>-3.29E-3</v>
      </c>
    </row>
    <row r="1376" spans="2:6" x14ac:dyDescent="0.15">
      <c r="B1376" s="82">
        <v>45581</v>
      </c>
      <c r="C1376" s="12">
        <v>0</v>
      </c>
      <c r="D1376" s="12">
        <v>-3.4100596760442414E-3</v>
      </c>
      <c r="E1376" s="13">
        <v>2.3866348448686736E-3</v>
      </c>
      <c r="F1376" s="95">
        <v>-2.1099999999999999E-3</v>
      </c>
    </row>
    <row r="1377" spans="2:6" x14ac:dyDescent="0.15">
      <c r="B1377" s="82">
        <v>45582</v>
      </c>
      <c r="C1377" s="12">
        <v>2.5274201239866567E-2</v>
      </c>
      <c r="D1377" s="12">
        <v>-2.1385799828913532E-3</v>
      </c>
      <c r="E1377" s="13">
        <v>1.5873015873015817E-3</v>
      </c>
      <c r="F1377" s="95">
        <v>9.1199999999999996E-3</v>
      </c>
    </row>
    <row r="1378" spans="2:6" x14ac:dyDescent="0.15">
      <c r="B1378" s="82">
        <v>45583</v>
      </c>
      <c r="C1378" s="12">
        <v>-2.3255813953482196E-4</v>
      </c>
      <c r="D1378" s="12">
        <v>1.285897985426443E-3</v>
      </c>
      <c r="E1378" s="13">
        <v>1.980982567353351E-4</v>
      </c>
      <c r="F1378" s="95">
        <v>1.83E-3</v>
      </c>
    </row>
    <row r="1379" spans="2:6" x14ac:dyDescent="0.15">
      <c r="B1379" s="82">
        <v>45586</v>
      </c>
      <c r="C1379" s="12">
        <v>4.419632472667967E-3</v>
      </c>
      <c r="D1379" s="12">
        <v>-1.8407534246575263E-2</v>
      </c>
      <c r="E1379" s="13">
        <v>-5.3475935828877219E-3</v>
      </c>
      <c r="F1379" s="95">
        <v>-5.2599999999999999E-3</v>
      </c>
    </row>
    <row r="1380" spans="2:6" x14ac:dyDescent="0.15">
      <c r="B1380" s="82">
        <v>45587</v>
      </c>
      <c r="C1380" s="12">
        <v>-9.7267253358036543E-3</v>
      </c>
      <c r="D1380" s="12">
        <v>-1.7444395987788908E-2</v>
      </c>
      <c r="E1380" s="13">
        <v>-1.6228594185583423E-2</v>
      </c>
      <c r="F1380" s="95">
        <v>-8.0400000000000003E-3</v>
      </c>
    </row>
    <row r="1381" spans="2:6" x14ac:dyDescent="0.15">
      <c r="B1381" s="82">
        <v>45588</v>
      </c>
      <c r="C1381" s="12">
        <v>-1.6370439663236924E-3</v>
      </c>
      <c r="D1381" s="12">
        <v>-7.1016422547715008E-3</v>
      </c>
      <c r="E1381" s="13">
        <v>-1.3156563100900076E-3</v>
      </c>
      <c r="F1381" s="95">
        <v>-1.33E-3</v>
      </c>
    </row>
    <row r="1382" spans="2:6" x14ac:dyDescent="0.15">
      <c r="B1382" s="82">
        <v>45589</v>
      </c>
      <c r="C1382" s="12">
        <v>-6.5589130944014862E-3</v>
      </c>
      <c r="D1382" s="12">
        <v>3.5762181493070866E-3</v>
      </c>
      <c r="E1382" s="13">
        <v>-4.4588569112283816E-3</v>
      </c>
      <c r="F1382" s="95">
        <v>2.14E-3</v>
      </c>
    </row>
    <row r="1383" spans="2:6" x14ac:dyDescent="0.15">
      <c r="B1383" s="82">
        <v>45590</v>
      </c>
      <c r="C1383" s="12">
        <v>-3.3011082291910521E-3</v>
      </c>
      <c r="D1383" s="12">
        <v>-4.4543429844098315E-3</v>
      </c>
      <c r="E1383" s="13">
        <v>4.2752442996742968E-3</v>
      </c>
      <c r="F1383" s="95">
        <v>8.9999999999999998E-4</v>
      </c>
    </row>
    <row r="1384" spans="2:6" x14ac:dyDescent="0.15">
      <c r="B1384" s="82">
        <v>45593</v>
      </c>
      <c r="C1384" s="12">
        <v>-1.6560208185474323E-3</v>
      </c>
      <c r="D1384" s="12">
        <v>9.3959731543624692E-3</v>
      </c>
      <c r="E1384" s="13">
        <v>1.1656192986012615E-2</v>
      </c>
      <c r="F1384" s="95">
        <v>4.4299999999999999E-3</v>
      </c>
    </row>
    <row r="1385" spans="2:6" x14ac:dyDescent="0.15">
      <c r="B1385" s="82">
        <v>45594</v>
      </c>
      <c r="C1385" s="12">
        <v>-1.5876777251184859E-2</v>
      </c>
      <c r="D1385" s="12">
        <v>-3.5460992907800915E-3</v>
      </c>
      <c r="E1385" s="13">
        <v>-4.077747720669278E-2</v>
      </c>
      <c r="F1385" s="95">
        <v>-1.123E-2</v>
      </c>
    </row>
    <row r="1386" spans="2:6" x14ac:dyDescent="0.15">
      <c r="B1386" s="82">
        <v>45595</v>
      </c>
      <c r="C1386" s="12">
        <v>-7.7052732964122406E-3</v>
      </c>
      <c r="D1386" s="12">
        <v>-6.2277580071175009E-3</v>
      </c>
      <c r="E1386" s="13">
        <v>-4.0735324838103715E-3</v>
      </c>
      <c r="F1386" s="95">
        <v>-1.098E-2</v>
      </c>
    </row>
    <row r="1387" spans="2:6" x14ac:dyDescent="0.15">
      <c r="B1387" s="82">
        <v>45596</v>
      </c>
      <c r="C1387" s="12">
        <v>-1.0191701043436141E-2</v>
      </c>
      <c r="D1387" s="12">
        <v>-9.4001790510295224E-3</v>
      </c>
      <c r="E1387" s="13">
        <v>-1.6255899318300959E-2</v>
      </c>
      <c r="F1387" s="95">
        <v>-1.46E-2</v>
      </c>
    </row>
    <row r="1388" spans="2:6" x14ac:dyDescent="0.15">
      <c r="B1388" s="82">
        <v>45597</v>
      </c>
      <c r="C1388" s="12">
        <v>1.3974013238538863E-2</v>
      </c>
      <c r="D1388" s="12">
        <v>1.1296882060551239E-2</v>
      </c>
      <c r="E1388" s="13">
        <v>1.8017057569296391E-2</v>
      </c>
      <c r="F1388" s="95">
        <v>1.478E-2</v>
      </c>
    </row>
    <row r="1389" spans="2:6" x14ac:dyDescent="0.15">
      <c r="B1389" s="82">
        <v>45600</v>
      </c>
      <c r="C1389" s="12">
        <v>-1.1363636363636354E-2</v>
      </c>
      <c r="D1389" s="12">
        <v>-1.3851653261841013E-2</v>
      </c>
      <c r="E1389" s="13">
        <v>9.4250706880294466E-4</v>
      </c>
      <c r="F1389" s="95">
        <v>-5.8700000000000002E-3</v>
      </c>
    </row>
    <row r="1390" spans="2:6" x14ac:dyDescent="0.15">
      <c r="B1390" s="82">
        <v>45601</v>
      </c>
      <c r="C1390" s="12">
        <v>-1.173881144534128E-2</v>
      </c>
      <c r="D1390" s="12">
        <v>1.5858631626642472E-2</v>
      </c>
      <c r="E1390" s="13">
        <v>-1.6739903745553453E-2</v>
      </c>
      <c r="F1390" s="95">
        <v>-2.5999999999999999E-3</v>
      </c>
    </row>
    <row r="1391" spans="2:6" x14ac:dyDescent="0.15">
      <c r="B1391" s="82">
        <v>45602</v>
      </c>
      <c r="C1391" s="12">
        <v>-1.8064835436772952E-2</v>
      </c>
      <c r="D1391" s="12">
        <v>-2.230151650312262E-3</v>
      </c>
      <c r="E1391" s="13">
        <v>-2.3409236007660983E-3</v>
      </c>
      <c r="F1391" s="95">
        <v>-1.58E-3</v>
      </c>
    </row>
    <row r="1392" spans="2:6" x14ac:dyDescent="0.15">
      <c r="B1392" s="82">
        <v>45603</v>
      </c>
      <c r="C1392" s="12">
        <v>1.2600806451612545E-3</v>
      </c>
      <c r="D1392" s="12">
        <v>7.2418417523469003E-2</v>
      </c>
      <c r="E1392" s="13">
        <v>-8.1058020477816628E-3</v>
      </c>
      <c r="F1392" s="95">
        <v>5.8799999999999998E-3</v>
      </c>
    </row>
    <row r="1393" spans="2:6" x14ac:dyDescent="0.15">
      <c r="B1393" s="82">
        <v>45604</v>
      </c>
      <c r="C1393" s="12">
        <v>-6.040775232821427E-3</v>
      </c>
      <c r="D1393" s="12">
        <v>-1.333889120466869E-2</v>
      </c>
      <c r="E1393" s="13">
        <v>-1.5053763440859846E-3</v>
      </c>
      <c r="F1393" s="95">
        <v>-1.001E-2</v>
      </c>
    </row>
    <row r="1394" spans="2:6" x14ac:dyDescent="0.15">
      <c r="B1394" s="82">
        <v>45607</v>
      </c>
      <c r="C1394" s="12">
        <v>5.0645733096965628E-4</v>
      </c>
      <c r="D1394" s="12">
        <v>3.5487959442332073E-2</v>
      </c>
      <c r="E1394" s="13">
        <v>2.4768468662503818E-3</v>
      </c>
      <c r="F1394" s="95">
        <v>8.9099999999999995E-3</v>
      </c>
    </row>
    <row r="1395" spans="2:6" x14ac:dyDescent="0.15">
      <c r="B1395" s="82">
        <v>45608</v>
      </c>
      <c r="C1395" s="12">
        <v>-1.2908124525436548E-2</v>
      </c>
      <c r="D1395" s="12">
        <v>-1.7135862913096656E-2</v>
      </c>
      <c r="E1395" s="13">
        <v>-7.8418734557954561E-3</v>
      </c>
      <c r="F1395" s="95">
        <v>-1.602E-2</v>
      </c>
    </row>
    <row r="1396" spans="2:6" x14ac:dyDescent="0.15">
      <c r="B1396" s="82">
        <v>45609</v>
      </c>
      <c r="C1396" s="12">
        <v>-3.5897435897436214E-3</v>
      </c>
      <c r="D1396" s="12">
        <v>8.3022000830212939E-4</v>
      </c>
      <c r="E1396" s="13">
        <v>-4.439151147682896E-3</v>
      </c>
      <c r="F1396" s="95">
        <v>-7.1000000000000002E-4</v>
      </c>
    </row>
    <row r="1397" spans="2:6" x14ac:dyDescent="0.15">
      <c r="B1397" s="82">
        <v>45610</v>
      </c>
      <c r="C1397" s="12">
        <v>1.3124034997426648E-2</v>
      </c>
      <c r="D1397" s="12">
        <v>5.3919535462463308E-3</v>
      </c>
      <c r="E1397" s="13">
        <v>8.4828711256117462E-3</v>
      </c>
      <c r="F1397" s="95">
        <v>6.8199999999999997E-3</v>
      </c>
    </row>
    <row r="1398" spans="2:6" x14ac:dyDescent="0.15">
      <c r="B1398" s="82">
        <v>45611</v>
      </c>
      <c r="C1398" s="12">
        <v>-1.5494030988062013E-2</v>
      </c>
      <c r="D1398" s="12">
        <v>9.4884488448843118E-3</v>
      </c>
      <c r="E1398" s="13">
        <v>-1.0999676480103582E-2</v>
      </c>
      <c r="F1398" s="95">
        <v>-1.329E-2</v>
      </c>
    </row>
    <row r="1399" spans="2:6" x14ac:dyDescent="0.15">
      <c r="B1399" s="82">
        <v>45614</v>
      </c>
      <c r="C1399" s="12">
        <v>8.5139318885449899E-3</v>
      </c>
      <c r="D1399" s="12">
        <v>2.1659174499387035E-2</v>
      </c>
      <c r="E1399" s="13">
        <v>-5.3429287972958095E-3</v>
      </c>
      <c r="F1399" s="95">
        <v>1.08E-3</v>
      </c>
    </row>
    <row r="1400" spans="2:6" x14ac:dyDescent="0.15">
      <c r="B1400" s="82">
        <v>45615</v>
      </c>
      <c r="C1400" s="12">
        <v>-1.9442312611921309E-2</v>
      </c>
      <c r="D1400" s="12">
        <v>2.0000000000000018E-3</v>
      </c>
      <c r="E1400" s="13">
        <v>-1.7540013155009637E-3</v>
      </c>
      <c r="F1400" s="95">
        <v>-8.43E-3</v>
      </c>
    </row>
    <row r="1401" spans="2:6" x14ac:dyDescent="0.15">
      <c r="B1401" s="82">
        <v>45616</v>
      </c>
      <c r="C1401" s="12">
        <v>-1.8262457605009441E-3</v>
      </c>
      <c r="D1401" s="12">
        <v>5.5888223552893468E-3</v>
      </c>
      <c r="E1401" s="13">
        <v>-7.6872391829574394E-4</v>
      </c>
      <c r="F1401" s="95">
        <v>-1.6000000000000001E-4</v>
      </c>
    </row>
    <row r="1402" spans="2:6" x14ac:dyDescent="0.15">
      <c r="B1402" s="82">
        <v>45617</v>
      </c>
      <c r="C1402" s="12">
        <v>-7.3183481442760101E-3</v>
      </c>
      <c r="D1402" s="12">
        <v>9.9245732433506095E-3</v>
      </c>
      <c r="E1402" s="13">
        <v>6.2644246620509048E-3</v>
      </c>
      <c r="F1402" s="95">
        <v>4.4999999999999997E-3</v>
      </c>
    </row>
    <row r="1403" spans="2:6" x14ac:dyDescent="0.15">
      <c r="B1403" s="82">
        <v>45618</v>
      </c>
      <c r="C1403" s="12">
        <v>5.2659294365464682E-4</v>
      </c>
      <c r="D1403" s="12">
        <v>8.6477987421385016E-3</v>
      </c>
      <c r="E1403" s="13">
        <v>2.3154215814766399E-2</v>
      </c>
      <c r="F1403" s="95">
        <v>1.078E-2</v>
      </c>
    </row>
    <row r="1404" spans="2:6" x14ac:dyDescent="0.15">
      <c r="B1404" s="82">
        <v>45621</v>
      </c>
      <c r="C1404" s="12">
        <v>-5.2631578947381907E-4</v>
      </c>
      <c r="D1404" s="12">
        <v>8.1839438815274335E-3</v>
      </c>
      <c r="E1404" s="13">
        <v>-1.868061485909478E-2</v>
      </c>
      <c r="F1404" s="95">
        <v>-3.2399999999999998E-3</v>
      </c>
    </row>
    <row r="1405" spans="2:6" x14ac:dyDescent="0.15">
      <c r="B1405" s="82">
        <v>45622</v>
      </c>
      <c r="C1405" s="12">
        <v>-1.5797788309634964E-3</v>
      </c>
      <c r="D1405" s="12">
        <v>-4.2520293776573403E-3</v>
      </c>
      <c r="E1405" s="13">
        <v>0</v>
      </c>
      <c r="F1405" s="95">
        <v>-3.9100000000000003E-3</v>
      </c>
    </row>
    <row r="1406" spans="2:6" x14ac:dyDescent="0.15">
      <c r="B1406" s="82">
        <v>45623</v>
      </c>
      <c r="C1406" s="12">
        <v>6.8565400843880742E-3</v>
      </c>
      <c r="D1406" s="12">
        <v>-7.7639751552815994E-4</v>
      </c>
      <c r="E1406" s="13">
        <v>8.9198303056672312E-3</v>
      </c>
      <c r="F1406" s="95">
        <v>9.6000000000000002E-4</v>
      </c>
    </row>
    <row r="1407" spans="2:6" x14ac:dyDescent="0.15">
      <c r="B1407" s="82">
        <v>45625</v>
      </c>
      <c r="C1407" s="12">
        <v>1.5715034049241794E-3</v>
      </c>
      <c r="D1407" s="12">
        <v>1.1266511266511348E-2</v>
      </c>
      <c r="E1407" s="13">
        <v>5.6064690026953468E-3</v>
      </c>
      <c r="F1407" s="95">
        <v>1.0319999999999999E-2</v>
      </c>
    </row>
    <row r="1408" spans="2:6" x14ac:dyDescent="0.15">
      <c r="B1408" s="82">
        <v>45628</v>
      </c>
      <c r="C1408" s="12">
        <v>1.569037656903749E-3</v>
      </c>
      <c r="D1408" s="12">
        <v>1.5751056473299885E-2</v>
      </c>
      <c r="E1408" s="13">
        <v>-1.3938029377076333E-3</v>
      </c>
      <c r="F1408" s="95">
        <v>5.5300000000000002E-3</v>
      </c>
    </row>
    <row r="1409" spans="2:6" x14ac:dyDescent="0.15">
      <c r="B1409" s="82">
        <v>45629</v>
      </c>
      <c r="C1409" s="12">
        <v>0</v>
      </c>
      <c r="D1409" s="12">
        <v>3.7821482602118373E-4</v>
      </c>
      <c r="E1409" s="13">
        <v>-1.2883830792356221E-3</v>
      </c>
      <c r="F1409" s="95">
        <v>4.2999999999999999E-4</v>
      </c>
    </row>
    <row r="1410" spans="2:6" x14ac:dyDescent="0.15">
      <c r="B1410" s="82">
        <v>45630</v>
      </c>
      <c r="C1410" s="12">
        <v>-3.1331592689294308E-3</v>
      </c>
      <c r="D1410" s="12">
        <v>1.5122873345934096E-3</v>
      </c>
      <c r="E1410" s="13">
        <v>-3.1391098688454133E-2</v>
      </c>
      <c r="F1410" s="95">
        <v>-4.2900000000000004E-3</v>
      </c>
    </row>
    <row r="1411" spans="2:6" x14ac:dyDescent="0.15">
      <c r="B1411" s="82">
        <v>45631</v>
      </c>
      <c r="C1411" s="12">
        <v>-5.2383446830802649E-3</v>
      </c>
      <c r="D1411" s="12">
        <v>7.5500188750488029E-4</v>
      </c>
      <c r="E1411" s="13">
        <v>3.1076581576026108E-3</v>
      </c>
      <c r="F1411" s="95">
        <v>6.0999999999999997E-4</v>
      </c>
    </row>
    <row r="1412" spans="2:6" x14ac:dyDescent="0.15">
      <c r="B1412" s="82">
        <v>45632</v>
      </c>
      <c r="C1412" s="12">
        <v>-2.632964718272679E-3</v>
      </c>
      <c r="D1412" s="12">
        <v>-9.4304036212750075E-3</v>
      </c>
      <c r="E1412" s="13">
        <v>-6.3067050232351596E-3</v>
      </c>
      <c r="F1412" s="95">
        <v>-8.5999999999999998E-4</v>
      </c>
    </row>
    <row r="1413" spans="2:6" x14ac:dyDescent="0.15">
      <c r="B1413" s="82">
        <v>45635</v>
      </c>
      <c r="C1413" s="12">
        <v>-2.1119324181627652E-3</v>
      </c>
      <c r="D1413" s="12">
        <v>-2.6656511805028815E-3</v>
      </c>
      <c r="E1413" s="13">
        <v>-4.7878855361319639E-3</v>
      </c>
      <c r="F1413" s="95">
        <v>-1.6100000000000001E-3</v>
      </c>
    </row>
    <row r="1414" spans="2:6" x14ac:dyDescent="0.15">
      <c r="B1414" s="82">
        <v>45636</v>
      </c>
      <c r="C1414" s="12">
        <v>-1.5079365079365137E-2</v>
      </c>
      <c r="D1414" s="12">
        <v>-1.4509354715540157E-2</v>
      </c>
      <c r="E1414" s="13">
        <v>-6.9366748713357573E-3</v>
      </c>
      <c r="F1414" s="95">
        <v>-1.0149999999999999E-2</v>
      </c>
    </row>
    <row r="1415" spans="2:6" x14ac:dyDescent="0.15">
      <c r="B1415" s="82">
        <v>45637</v>
      </c>
      <c r="C1415" s="12">
        <v>4.8348106365834198E-3</v>
      </c>
      <c r="D1415" s="12">
        <v>-6.5865943432780183E-3</v>
      </c>
      <c r="E1415" s="13">
        <v>-9.2383956737269735E-3</v>
      </c>
      <c r="F1415" s="95">
        <v>3.3899999999999998E-3</v>
      </c>
    </row>
    <row r="1416" spans="2:6" x14ac:dyDescent="0.15">
      <c r="B1416" s="82">
        <v>45638</v>
      </c>
      <c r="C1416" s="12">
        <v>1.0692328254480188E-3</v>
      </c>
      <c r="D1416" s="12">
        <v>-3.1201248049921304E-3</v>
      </c>
      <c r="E1416" s="13">
        <v>1.3645667500568059E-3</v>
      </c>
      <c r="F1416" s="95">
        <v>2.9099999999999998E-3</v>
      </c>
    </row>
    <row r="1417" spans="2:6" x14ac:dyDescent="0.15">
      <c r="B1417" s="82">
        <v>45639</v>
      </c>
      <c r="C1417" s="12">
        <v>3.7383177570093906E-3</v>
      </c>
      <c r="D1417" s="12">
        <v>4.4992175273865564E-2</v>
      </c>
      <c r="E1417" s="13">
        <v>-3.6338859868272344E-3</v>
      </c>
      <c r="F1417" s="95">
        <v>-1.83E-3</v>
      </c>
    </row>
    <row r="1418" spans="2:6" x14ac:dyDescent="0.15">
      <c r="B1418" s="82">
        <v>45642</v>
      </c>
      <c r="C1418" s="12">
        <v>-9.5770151636075385E-3</v>
      </c>
      <c r="D1418" s="12">
        <v>-5.2414825907900475E-3</v>
      </c>
      <c r="E1418" s="13">
        <v>2.9633006610441104E-3</v>
      </c>
      <c r="F1418" s="95">
        <v>6.0999999999999997E-4</v>
      </c>
    </row>
    <row r="1419" spans="2:6" x14ac:dyDescent="0.15">
      <c r="B1419" s="82">
        <v>45643</v>
      </c>
      <c r="C1419" s="12">
        <v>1.0206822455009368E-2</v>
      </c>
      <c r="D1419" s="12">
        <v>-6.7745577719232619E-3</v>
      </c>
      <c r="E1419" s="13">
        <v>8.181818181818068E-3</v>
      </c>
      <c r="F1419" s="95">
        <v>3.3300000000000001E-3</v>
      </c>
    </row>
    <row r="1420" spans="2:6" x14ac:dyDescent="0.15">
      <c r="B1420" s="82">
        <v>45644</v>
      </c>
      <c r="C1420" s="12">
        <v>-1.4889657006115442E-2</v>
      </c>
      <c r="D1420" s="12">
        <v>-1.7809776430465996E-2</v>
      </c>
      <c r="E1420" s="13">
        <v>-7.6645626690711177E-3</v>
      </c>
      <c r="F1420" s="95">
        <v>-8.6599999999999993E-3</v>
      </c>
    </row>
    <row r="1421" spans="2:6" x14ac:dyDescent="0.15">
      <c r="B1421" s="82">
        <v>45645</v>
      </c>
      <c r="C1421" s="12">
        <v>1.3495276653172628E-3</v>
      </c>
      <c r="D1421" s="12">
        <v>-3.8580246913579863E-3</v>
      </c>
      <c r="E1421" s="13">
        <v>-1.1358473421172244E-2</v>
      </c>
      <c r="F1421" s="95">
        <v>-1.925E-2</v>
      </c>
    </row>
    <row r="1422" spans="2:6" x14ac:dyDescent="0.15">
      <c r="B1422" s="82">
        <v>45646</v>
      </c>
      <c r="C1422" s="12">
        <v>-2.9649595687331054E-3</v>
      </c>
      <c r="D1422" s="12">
        <v>-4.6475600309836551E-3</v>
      </c>
      <c r="E1422" s="13">
        <v>-3.6764705882353921E-3</v>
      </c>
      <c r="F1422" s="95">
        <v>-2.6199999999999999E-3</v>
      </c>
    </row>
    <row r="1423" spans="2:6" x14ac:dyDescent="0.15">
      <c r="B1423" s="82">
        <v>45649</v>
      </c>
      <c r="C1423" s="12">
        <v>1.3517166801837455E-3</v>
      </c>
      <c r="D1423" s="12">
        <v>1.4396887159533023E-2</v>
      </c>
      <c r="E1423" s="13">
        <v>1.1070110701107083E-2</v>
      </c>
      <c r="F1423" s="95">
        <v>9.0799999999999995E-3</v>
      </c>
    </row>
    <row r="1424" spans="2:6" x14ac:dyDescent="0.15">
      <c r="B1424" s="82">
        <v>45653</v>
      </c>
      <c r="C1424" s="12">
        <v>4.5896328293737465E-3</v>
      </c>
      <c r="D1424" s="12">
        <v>9.9731492136556632E-3</v>
      </c>
      <c r="E1424" s="13">
        <v>1.3001824817518104E-2</v>
      </c>
      <c r="F1424" s="95">
        <v>8.8000000000000005E-3</v>
      </c>
    </row>
    <row r="1425" spans="2:6" x14ac:dyDescent="0.15">
      <c r="B1425" s="82">
        <v>45656</v>
      </c>
      <c r="C1425" s="12">
        <v>6.1811341037354417E-3</v>
      </c>
      <c r="D1425" s="12">
        <v>-3.418154196733858E-3</v>
      </c>
      <c r="E1425" s="13">
        <v>-1.3510470614724879E-3</v>
      </c>
      <c r="F1425" s="95">
        <v>1E-3</v>
      </c>
    </row>
    <row r="1426" spans="2:6" x14ac:dyDescent="0.15">
      <c r="B1426" s="82">
        <v>45660</v>
      </c>
      <c r="C1426" s="12">
        <v>-2.4038461538460343E-3</v>
      </c>
      <c r="D1426" s="12">
        <v>1.1432926829268331E-2</v>
      </c>
      <c r="E1426" s="13">
        <v>3.6076662908679502E-3</v>
      </c>
      <c r="F1426" s="95">
        <v>1.99E-3</v>
      </c>
    </row>
    <row r="1427" spans="2:6" x14ac:dyDescent="0.15">
      <c r="B1427" s="82">
        <v>45663</v>
      </c>
      <c r="C1427" s="12">
        <v>-9.1030789825971015E-3</v>
      </c>
      <c r="D1427" s="12">
        <v>-7.5357950263743589E-4</v>
      </c>
      <c r="E1427" s="13">
        <v>-6.7400584138399555E-4</v>
      </c>
      <c r="F1427" s="95">
        <v>5.77E-3</v>
      </c>
    </row>
    <row r="1428" spans="2:6" x14ac:dyDescent="0.15">
      <c r="B1428" s="82">
        <v>45664</v>
      </c>
      <c r="C1428" s="12">
        <v>1.2429073223453102E-2</v>
      </c>
      <c r="D1428" s="12">
        <v>1.6968325791855143E-2</v>
      </c>
      <c r="E1428" s="13">
        <v>1.6074640287769837E-2</v>
      </c>
      <c r="F1428" s="95">
        <v>1.1939999999999999E-2</v>
      </c>
    </row>
    <row r="1429" spans="2:6" x14ac:dyDescent="0.15">
      <c r="B1429" s="82">
        <v>45665</v>
      </c>
      <c r="C1429" s="12">
        <v>5.6044835868696019E-3</v>
      </c>
      <c r="D1429" s="12">
        <v>-3.7078235075993504E-4</v>
      </c>
      <c r="E1429" s="13">
        <v>6.3060073016925067E-3</v>
      </c>
      <c r="F1429" s="95">
        <v>3.8400000000000001E-3</v>
      </c>
    </row>
    <row r="1430" spans="2:6" x14ac:dyDescent="0.15">
      <c r="B1430" s="82">
        <v>45667</v>
      </c>
      <c r="C1430" s="12">
        <v>-1.7515923566878921E-2</v>
      </c>
      <c r="D1430" s="12">
        <v>-2.4851632047477867E-2</v>
      </c>
      <c r="E1430" s="13">
        <v>1.4291996481972102E-3</v>
      </c>
      <c r="F1430" s="95">
        <v>-7.1000000000000004E-3</v>
      </c>
    </row>
    <row r="1431" spans="2:6" x14ac:dyDescent="0.15">
      <c r="B1431" s="82">
        <v>45670</v>
      </c>
      <c r="C1431" s="12">
        <v>2.7012425715828847E-3</v>
      </c>
      <c r="D1431" s="12">
        <v>-2.6626093571699982E-3</v>
      </c>
      <c r="E1431" s="13">
        <v>-3.2934460423756917E-3</v>
      </c>
      <c r="F1431" s="95">
        <v>-7.6499999999999997E-3</v>
      </c>
    </row>
    <row r="1432" spans="2:6" x14ac:dyDescent="0.15">
      <c r="B1432" s="82">
        <v>45671</v>
      </c>
      <c r="C1432" s="12">
        <v>-1.0775862068965747E-3</v>
      </c>
      <c r="D1432" s="12">
        <v>9.1533180778033962E-3</v>
      </c>
      <c r="E1432" s="13">
        <v>-7.4898116532658987E-3</v>
      </c>
      <c r="F1432" s="95">
        <v>6.9999999999999994E-5</v>
      </c>
    </row>
    <row r="1433" spans="2:6" x14ac:dyDescent="0.15">
      <c r="B1433" s="82">
        <v>45672</v>
      </c>
      <c r="C1433" s="12">
        <v>-6.7421790722761443E-3</v>
      </c>
      <c r="D1433" s="12">
        <v>1.2849584278155524E-2</v>
      </c>
      <c r="E1433" s="13">
        <v>5.215847297747267E-3</v>
      </c>
      <c r="F1433" s="95">
        <v>6.7600000000000004E-3</v>
      </c>
    </row>
    <row r="1434" spans="2:6" x14ac:dyDescent="0.15">
      <c r="B1434" s="82">
        <v>45673</v>
      </c>
      <c r="C1434" s="12">
        <v>3.2582134129786056E-3</v>
      </c>
      <c r="D1434" s="12">
        <v>8.9552238805969964E-3</v>
      </c>
      <c r="E1434" s="13">
        <v>1.1039964672110436E-4</v>
      </c>
      <c r="F1434" s="95">
        <v>1.3599999999999999E-2</v>
      </c>
    </row>
    <row r="1435" spans="2:6" x14ac:dyDescent="0.15">
      <c r="B1435" s="82">
        <v>45674</v>
      </c>
      <c r="C1435" s="12">
        <v>4.0595399188092518E-3</v>
      </c>
      <c r="D1435" s="12">
        <v>4.8076923076922906E-3</v>
      </c>
      <c r="E1435" s="13">
        <v>-1.4019207418037416E-2</v>
      </c>
      <c r="F1435" s="95">
        <v>4.0400000000000002E-3</v>
      </c>
    </row>
    <row r="1436" spans="2:6" x14ac:dyDescent="0.15">
      <c r="B1436" s="82">
        <v>45678</v>
      </c>
      <c r="C1436" s="12">
        <v>7.277628032344996E-3</v>
      </c>
      <c r="D1436" s="12">
        <v>0</v>
      </c>
      <c r="E1436" s="13">
        <v>4.478280340349805E-4</v>
      </c>
      <c r="F1436" s="95">
        <v>1.008E-2</v>
      </c>
    </row>
    <row r="1437" spans="2:6" x14ac:dyDescent="0.15">
      <c r="B1437" s="82">
        <v>45679</v>
      </c>
      <c r="C1437" s="12">
        <v>-7.4926411560073403E-3</v>
      </c>
      <c r="D1437" s="12">
        <v>1.4722119985277837E-2</v>
      </c>
      <c r="E1437" s="13">
        <v>4.1405550581916639E-3</v>
      </c>
      <c r="F1437" s="95">
        <v>7.9900000000000006E-3</v>
      </c>
    </row>
    <row r="1438" spans="2:6" x14ac:dyDescent="0.15">
      <c r="B1438" s="82">
        <v>45680</v>
      </c>
      <c r="C1438" s="12">
        <v>7.009975734699303E-3</v>
      </c>
      <c r="D1438" s="12">
        <v>5.4406964091404664E-3</v>
      </c>
      <c r="E1438" s="13">
        <v>5.9066087150339008E-3</v>
      </c>
      <c r="F1438" s="95">
        <v>4.7099999999999998E-3</v>
      </c>
    </row>
    <row r="1439" spans="2:6" x14ac:dyDescent="0.15">
      <c r="B1439" s="82">
        <v>45681</v>
      </c>
      <c r="C1439" s="12">
        <v>-2.6773761713516642E-4</v>
      </c>
      <c r="D1439" s="12">
        <v>-3.9682539682538431E-3</v>
      </c>
      <c r="E1439" s="13">
        <v>0</v>
      </c>
      <c r="F1439" s="95">
        <v>1.7799999999999999E-3</v>
      </c>
    </row>
    <row r="1440" spans="2:6" x14ac:dyDescent="0.15">
      <c r="B1440" s="82">
        <v>45684</v>
      </c>
      <c r="C1440" s="12">
        <v>3.8564542046063188E-2</v>
      </c>
      <c r="D1440" s="12">
        <v>1.3038754074610415E-2</v>
      </c>
      <c r="E1440" s="13">
        <v>2.171504542432956E-2</v>
      </c>
      <c r="F1440" s="95">
        <v>1.0529999999999999E-2</v>
      </c>
    </row>
    <row r="1441" spans="2:6" x14ac:dyDescent="0.15">
      <c r="B1441" s="82">
        <v>45685</v>
      </c>
      <c r="C1441" s="12">
        <v>7.993811242908766E-3</v>
      </c>
      <c r="D1441" s="12">
        <v>0</v>
      </c>
      <c r="E1441" s="13">
        <v>2.3855996530037782E-3</v>
      </c>
      <c r="F1441" s="95">
        <v>3.13E-3</v>
      </c>
    </row>
    <row r="1442" spans="2:6" x14ac:dyDescent="0.15">
      <c r="B1442" s="82">
        <v>45686</v>
      </c>
      <c r="C1442" s="12">
        <v>1.2790995139420058E-3</v>
      </c>
      <c r="D1442" s="12">
        <v>2.8602073650338955E-3</v>
      </c>
      <c r="E1442" s="13">
        <v>1.081782778018181E-2</v>
      </c>
      <c r="F1442" s="95">
        <v>6.0099999999999997E-3</v>
      </c>
    </row>
    <row r="1443" spans="2:6" x14ac:dyDescent="0.15">
      <c r="B1443" s="82">
        <v>45687</v>
      </c>
      <c r="C1443" s="12">
        <v>5.1098620337250988E-3</v>
      </c>
      <c r="D1443" s="12">
        <v>-1.0695187165775666E-3</v>
      </c>
      <c r="E1443" s="13">
        <v>3.8527397260272878E-3</v>
      </c>
      <c r="F1443" s="95">
        <v>5.9199999999999999E-3</v>
      </c>
    </row>
    <row r="1444" spans="2:6" x14ac:dyDescent="0.15">
      <c r="B1444" s="82">
        <v>45688</v>
      </c>
      <c r="C1444" s="12">
        <v>-1.5251652262328497E-2</v>
      </c>
      <c r="D1444" s="12">
        <v>-4.9964311206280865E-3</v>
      </c>
      <c r="E1444" s="13">
        <v>1.8976545842217529E-2</v>
      </c>
      <c r="F1444" s="95">
        <v>-5.9000000000000003E-4</v>
      </c>
    </row>
    <row r="1445" spans="2:6" x14ac:dyDescent="0.15">
      <c r="B1445" s="82">
        <v>45691</v>
      </c>
      <c r="C1445" s="12">
        <v>4.9044914816727125E-3</v>
      </c>
      <c r="D1445" s="12">
        <v>-3.9454806312769763E-3</v>
      </c>
      <c r="E1445" s="13">
        <v>5.335844318895111E-3</v>
      </c>
      <c r="F1445" s="95">
        <v>-3.9899999999999996E-3</v>
      </c>
    </row>
    <row r="1446" spans="2:6" x14ac:dyDescent="0.15">
      <c r="B1446" s="82">
        <v>45692</v>
      </c>
      <c r="C1446" s="12">
        <v>-5.1374261494991913E-3</v>
      </c>
      <c r="D1446" s="12">
        <v>3.2409074540873384E-3</v>
      </c>
      <c r="E1446" s="13">
        <v>-5.2034550941825186E-3</v>
      </c>
      <c r="F1446" s="95">
        <v>-5.6800000000000002E-3</v>
      </c>
    </row>
    <row r="1447" spans="2:6" x14ac:dyDescent="0.15">
      <c r="B1447" s="82">
        <v>45693</v>
      </c>
      <c r="C1447" s="12">
        <v>-2.5819777949908085E-3</v>
      </c>
      <c r="D1447" s="12">
        <v>6.8198133524766114E-3</v>
      </c>
      <c r="E1447" s="13">
        <v>3.1279422533737833E-2</v>
      </c>
      <c r="F1447" s="95">
        <v>8.3300000000000006E-3</v>
      </c>
    </row>
    <row r="1448" spans="2:6" x14ac:dyDescent="0.15">
      <c r="B1448" s="82">
        <v>45694</v>
      </c>
      <c r="C1448" s="12">
        <v>3.1063939943047902E-3</v>
      </c>
      <c r="D1448" s="12">
        <v>6.4171122994651775E-3</v>
      </c>
      <c r="E1448" s="13">
        <v>-8.8253195374315974E-3</v>
      </c>
      <c r="F1448" s="95">
        <v>3.5599999999999998E-3</v>
      </c>
    </row>
    <row r="1449" spans="2:6" x14ac:dyDescent="0.15">
      <c r="B1449" s="82">
        <v>45695</v>
      </c>
      <c r="C1449" s="12">
        <v>0</v>
      </c>
      <c r="D1449" s="12">
        <v>3.5423308537017029E-3</v>
      </c>
      <c r="E1449" s="13">
        <v>-9.006242963872646E-3</v>
      </c>
      <c r="F1449" s="95">
        <v>-2.4399999999999999E-3</v>
      </c>
    </row>
    <row r="1450" spans="2:6" x14ac:dyDescent="0.15">
      <c r="B1450" s="82">
        <v>45698</v>
      </c>
      <c r="C1450" s="12">
        <v>-1.8064516129032704E-3</v>
      </c>
      <c r="D1450" s="12">
        <v>2.4708789269325404E-3</v>
      </c>
      <c r="E1450" s="13">
        <v>1.1360115666632087E-3</v>
      </c>
      <c r="F1450" s="95">
        <v>2.7399999999999998E-3</v>
      </c>
    </row>
    <row r="1451" spans="2:6" x14ac:dyDescent="0.15">
      <c r="B1451" s="82">
        <v>45699</v>
      </c>
      <c r="C1451" s="12">
        <v>1.085832471561532E-2</v>
      </c>
      <c r="D1451" s="12">
        <v>-2.1126760563381364E-3</v>
      </c>
      <c r="E1451" s="13">
        <v>1.1347225087683155E-2</v>
      </c>
      <c r="F1451" s="95">
        <v>5.2500000000000003E-3</v>
      </c>
    </row>
    <row r="1452" spans="2:6" x14ac:dyDescent="0.15">
      <c r="B1452" s="82">
        <v>45700</v>
      </c>
      <c r="C1452" s="12">
        <v>7.4168797953964027E-3</v>
      </c>
      <c r="D1452" s="12">
        <v>0</v>
      </c>
      <c r="E1452" s="13">
        <v>-2.447980416156792E-3</v>
      </c>
      <c r="F1452" s="95">
        <v>1.56E-3</v>
      </c>
    </row>
    <row r="1453" spans="2:6" x14ac:dyDescent="0.15">
      <c r="B1453" s="82">
        <v>45701</v>
      </c>
      <c r="C1453" s="12">
        <v>6.2198527545062277E-2</v>
      </c>
      <c r="D1453" s="12">
        <v>-4.5871559633026138E-3</v>
      </c>
      <c r="E1453" s="13">
        <v>-2.0449897750507429E-4</v>
      </c>
      <c r="F1453" s="95">
        <v>1.8499999999999999E-2</v>
      </c>
    </row>
    <row r="1454" spans="2:6" x14ac:dyDescent="0.15">
      <c r="B1454" s="82">
        <v>45702</v>
      </c>
      <c r="C1454" s="12">
        <v>-1.4340344168260022E-2</v>
      </c>
      <c r="D1454" s="12">
        <v>-7.7986529599434196E-3</v>
      </c>
      <c r="E1454" s="13">
        <v>-2.4647167109838386E-2</v>
      </c>
      <c r="F1454" s="95">
        <v>-8.43E-3</v>
      </c>
    </row>
    <row r="1455" spans="2:6" x14ac:dyDescent="0.15">
      <c r="B1455" s="82">
        <v>45706</v>
      </c>
      <c r="C1455" s="12">
        <v>-1.212415130940947E-3</v>
      </c>
      <c r="D1455" s="12">
        <v>1.9292604501607746E-2</v>
      </c>
      <c r="E1455" s="13">
        <v>8.3883820908041695E-3</v>
      </c>
      <c r="F1455" s="95">
        <v>4.2100000000000002E-3</v>
      </c>
    </row>
    <row r="1456" spans="2:6" x14ac:dyDescent="0.15">
      <c r="B1456" s="82">
        <v>45707</v>
      </c>
      <c r="C1456" s="12">
        <v>1.4566642388929019E-3</v>
      </c>
      <c r="D1456" s="12">
        <v>-2.4535576586049768E-2</v>
      </c>
      <c r="E1456" s="13">
        <v>4.3672662992617628E-3</v>
      </c>
      <c r="F1456" s="95">
        <v>-7.4000000000000003E-3</v>
      </c>
    </row>
    <row r="1457" spans="2:6" x14ac:dyDescent="0.15">
      <c r="B1457" s="82">
        <v>45708</v>
      </c>
      <c r="C1457" s="12">
        <v>-1.9393939393939075E-3</v>
      </c>
      <c r="D1457" s="12">
        <v>-5.7491915199425758E-3</v>
      </c>
      <c r="E1457" s="13">
        <v>7.2471270317842063E-4</v>
      </c>
      <c r="F1457" s="95">
        <v>7.5000000000000002E-4</v>
      </c>
    </row>
    <row r="1458" spans="2:6" x14ac:dyDescent="0.15">
      <c r="B1458" s="82">
        <v>45709</v>
      </c>
      <c r="C1458" s="12">
        <v>3.3519553072625552E-2</v>
      </c>
      <c r="D1458" s="12">
        <v>-3.6140224069380888E-4</v>
      </c>
      <c r="E1458" s="13">
        <v>1.5414856196979132E-2</v>
      </c>
      <c r="F1458" s="95">
        <v>1.0970000000000001E-2</v>
      </c>
    </row>
    <row r="1459" spans="2:6" x14ac:dyDescent="0.15">
      <c r="B1459" s="82">
        <v>45712</v>
      </c>
      <c r="C1459" s="12">
        <v>3.1492361927144552E-2</v>
      </c>
      <c r="D1459" s="12">
        <v>1.8076644974691636E-3</v>
      </c>
      <c r="E1459" s="13">
        <v>2.6490066225164366E-3</v>
      </c>
      <c r="F1459" s="95">
        <v>3.5E-4</v>
      </c>
    </row>
    <row r="1460" spans="2:6" x14ac:dyDescent="0.15">
      <c r="B1460" s="82">
        <v>45713</v>
      </c>
      <c r="C1460" s="12">
        <v>1.4126224652540431E-2</v>
      </c>
      <c r="D1460" s="12">
        <v>4.6914471309995598E-3</v>
      </c>
      <c r="E1460" s="13">
        <v>2.3473224265826653E-2</v>
      </c>
      <c r="F1460" s="95">
        <v>5.5500000000000002E-3</v>
      </c>
    </row>
    <row r="1461" spans="2:6" x14ac:dyDescent="0.15">
      <c r="B1461" s="82">
        <v>45714</v>
      </c>
      <c r="C1461" s="12">
        <v>-1.595147157942034E-2</v>
      </c>
      <c r="D1461" s="12">
        <v>3.7715517241379226E-2</v>
      </c>
      <c r="E1461" s="13">
        <v>-3.6636219221604427E-2</v>
      </c>
      <c r="F1461" s="95">
        <v>1.34E-3</v>
      </c>
    </row>
    <row r="1462" spans="2:6" x14ac:dyDescent="0.15">
      <c r="B1462" s="82">
        <v>45715</v>
      </c>
      <c r="C1462" s="12">
        <v>-6.3926940639268404E-3</v>
      </c>
      <c r="D1462" s="12">
        <v>5.1921079958463512E-3</v>
      </c>
      <c r="E1462" s="13">
        <v>5.977532721838541E-3</v>
      </c>
      <c r="F1462" s="95">
        <v>-6.45E-3</v>
      </c>
    </row>
    <row r="1463" spans="2:6" x14ac:dyDescent="0.15">
      <c r="B1463" s="82">
        <v>45716</v>
      </c>
      <c r="C1463" s="12">
        <v>9.1911764705887578E-4</v>
      </c>
      <c r="D1463" s="12">
        <v>-6.1983471074378294E-3</v>
      </c>
      <c r="E1463" s="13">
        <v>5.1224259809434791E-4</v>
      </c>
      <c r="F1463" s="95">
        <v>3.5599999999999998E-3</v>
      </c>
    </row>
    <row r="1464" spans="2:6" x14ac:dyDescent="0.15">
      <c r="B1464" s="82">
        <v>45719</v>
      </c>
      <c r="C1464" s="12">
        <v>1.6988062442607754E-2</v>
      </c>
      <c r="D1464" s="12">
        <v>1.9057519057519068E-2</v>
      </c>
      <c r="E1464" s="13">
        <v>1.2901904566864575E-2</v>
      </c>
      <c r="F1464" s="95">
        <v>1.247E-2</v>
      </c>
    </row>
    <row r="1465" spans="2:6" x14ac:dyDescent="0.15">
      <c r="B1465" s="82">
        <v>45720</v>
      </c>
      <c r="C1465" s="12">
        <v>1.3092550790067881E-2</v>
      </c>
      <c r="D1465" s="12">
        <v>-7.4804488269297753E-3</v>
      </c>
      <c r="E1465" s="13">
        <v>4.6502224019409066E-3</v>
      </c>
      <c r="F1465" s="95">
        <v>-1.2149999999999999E-2</v>
      </c>
    </row>
    <row r="1466" spans="2:6" x14ac:dyDescent="0.15">
      <c r="B1466" s="82">
        <v>45721</v>
      </c>
      <c r="C1466" s="12">
        <v>-1.8270944741533013E-2</v>
      </c>
      <c r="D1466" s="12">
        <v>1.3018156903048972E-2</v>
      </c>
      <c r="E1466" s="13">
        <v>6.2386798148521549E-3</v>
      </c>
      <c r="F1466" s="95">
        <v>8.1499999999999993E-3</v>
      </c>
    </row>
    <row r="1467" spans="2:6" x14ac:dyDescent="0.15">
      <c r="B1467" s="82">
        <v>45722</v>
      </c>
      <c r="C1467" s="12">
        <v>-2.9505220154335543E-3</v>
      </c>
      <c r="D1467" s="12">
        <v>-2.0629015894487512E-2</v>
      </c>
      <c r="E1467" s="13">
        <v>-5.2999999999999714E-3</v>
      </c>
      <c r="F1467" s="95">
        <v>-6.3600000000000002E-3</v>
      </c>
    </row>
    <row r="1468" spans="2:6" x14ac:dyDescent="0.15">
      <c r="B1468" s="82">
        <v>45723</v>
      </c>
      <c r="C1468" s="12">
        <v>2.1170043250625881E-2</v>
      </c>
      <c r="D1468" s="12">
        <v>3.1077348066297361E-3</v>
      </c>
      <c r="E1468" s="13">
        <v>1.4577259475218707E-2</v>
      </c>
      <c r="F1468" s="95">
        <v>3.63E-3</v>
      </c>
    </row>
    <row r="1469" spans="2:6" x14ac:dyDescent="0.15">
      <c r="B1469" s="82">
        <v>45726</v>
      </c>
      <c r="C1469" s="12">
        <v>8.6937137761926575E-3</v>
      </c>
      <c r="D1469" s="12">
        <v>8.2616179001719914E-3</v>
      </c>
      <c r="E1469" s="13">
        <v>4.5580657946888703E-3</v>
      </c>
      <c r="F1469" s="95">
        <v>-4.8399999999999997E-3</v>
      </c>
    </row>
    <row r="1470" spans="2:6" x14ac:dyDescent="0.15">
      <c r="B1470" s="82">
        <v>45727</v>
      </c>
      <c r="C1470" s="12">
        <v>-2.0994475138121582E-2</v>
      </c>
      <c r="D1470" s="12">
        <v>-1.5705018777739777E-2</v>
      </c>
      <c r="E1470" s="13">
        <v>-5.6026829749457385E-2</v>
      </c>
      <c r="F1470" s="95">
        <v>-2.4680000000000001E-2</v>
      </c>
    </row>
    <row r="1471" spans="2:6" x14ac:dyDescent="0.15">
      <c r="B1471" s="82">
        <v>45728</v>
      </c>
      <c r="C1471" s="12">
        <v>4.9661399548535101E-3</v>
      </c>
      <c r="D1471" s="12">
        <v>2.0811654526534884E-2</v>
      </c>
      <c r="E1471" s="13">
        <v>6.3740856844305416E-3</v>
      </c>
      <c r="F1471" s="95">
        <v>1.388E-2</v>
      </c>
    </row>
    <row r="1472" spans="2:6" ht="14" thickBot="1" x14ac:dyDescent="0.2">
      <c r="B1472" s="84">
        <v>45729</v>
      </c>
      <c r="C1472" s="96">
        <v>2.2461814914642719E-3</v>
      </c>
      <c r="D1472" s="96">
        <v>-3.397893306150146E-3</v>
      </c>
      <c r="E1472" s="97">
        <v>6.4375454262277643E-3</v>
      </c>
      <c r="F1472" s="98">
        <v>-2.5100000000000001E-3</v>
      </c>
    </row>
    <row r="1473" spans="3:5" x14ac:dyDescent="0.15">
      <c r="C1473" s="11"/>
      <c r="D1473" s="11"/>
      <c r="E1473" s="11"/>
    </row>
  </sheetData>
  <mergeCells count="1">
    <mergeCell ref="H8:O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055B5-9E69-934E-A4DD-DB681264160B}">
  <dimension ref="B1:W821"/>
  <sheetViews>
    <sheetView topLeftCell="F1" zoomScaleNormal="25" workbookViewId="0">
      <selection activeCell="Q4" sqref="Q4"/>
    </sheetView>
  </sheetViews>
  <sheetFormatPr baseColWidth="10" defaultRowHeight="13" x14ac:dyDescent="0.15"/>
  <cols>
    <col min="10" max="10" width="13.6640625" customWidth="1"/>
    <col min="11" max="11" width="15.5" customWidth="1"/>
    <col min="12" max="12" width="12.6640625" customWidth="1"/>
    <col min="17" max="18" width="11" bestFit="1" customWidth="1"/>
    <col min="19" max="19" width="12.33203125" bestFit="1" customWidth="1"/>
    <col min="21" max="21" width="12.33203125" bestFit="1" customWidth="1"/>
    <col min="22" max="22" width="28.83203125" bestFit="1" customWidth="1"/>
    <col min="23" max="23" width="12.83203125" customWidth="1"/>
  </cols>
  <sheetData>
    <row r="1" spans="2:19" x14ac:dyDescent="0.15">
      <c r="Q1" s="40">
        <v>1.5869044770819801E-3</v>
      </c>
      <c r="R1" s="41">
        <f>I78</f>
        <v>-1.1945421818186142E-4</v>
      </c>
      <c r="S1" s="21">
        <f>R1^2</f>
        <v>1.4269310241439752E-8</v>
      </c>
    </row>
    <row r="2" spans="2:19" ht="14" thickBot="1" x14ac:dyDescent="0.2"/>
    <row r="3" spans="2:19" ht="14" thickBot="1" x14ac:dyDescent="0.2">
      <c r="E3" s="86" t="s">
        <v>82</v>
      </c>
      <c r="F3" s="166" t="s">
        <v>62</v>
      </c>
      <c r="G3" s="168" t="s">
        <v>63</v>
      </c>
      <c r="I3" s="193" t="s">
        <v>64</v>
      </c>
      <c r="J3" s="194" t="s">
        <v>65</v>
      </c>
      <c r="K3" s="194" t="s">
        <v>66</v>
      </c>
      <c r="L3" s="194" t="s">
        <v>67</v>
      </c>
      <c r="M3" s="194" t="s">
        <v>68</v>
      </c>
      <c r="N3" s="194" t="s">
        <v>69</v>
      </c>
      <c r="O3" s="204" t="s">
        <v>70</v>
      </c>
    </row>
    <row r="4" spans="2:19" ht="16" thickBot="1" x14ac:dyDescent="0.2">
      <c r="E4" s="241">
        <v>45365</v>
      </c>
      <c r="F4" s="38">
        <f>SQRT(0.94*F597+0.06*E597)</f>
        <v>3.56005405845993E-3</v>
      </c>
      <c r="G4" s="38">
        <f xml:space="preserve"> SQRT($J$4+$K$4*K597+$L$4*L596)</f>
        <v>7.6123691806878743E-3</v>
      </c>
      <c r="I4" s="67">
        <f>AVERAGE(C7:C821)</f>
        <v>7.5821755155450817E-5</v>
      </c>
      <c r="J4" s="68">
        <v>1.5242E-6</v>
      </c>
      <c r="K4" s="69">
        <v>8.0581E-2</v>
      </c>
      <c r="L4" s="69">
        <v>0.90494600000000003</v>
      </c>
      <c r="M4" s="70">
        <f>K4+L4+J4/N4</f>
        <v>0.98567552523893265</v>
      </c>
      <c r="N4" s="69">
        <f>SQRT(J4/(1-K4-L4))</f>
        <v>1.0262228904349314E-2</v>
      </c>
      <c r="O4" s="71">
        <f>SUM(M7:M597)</f>
        <v>2457.6664827609588</v>
      </c>
    </row>
    <row r="5" spans="2:19" ht="14" thickBot="1" x14ac:dyDescent="0.2"/>
    <row r="6" spans="2:19" ht="14" thickBot="1" x14ac:dyDescent="0.2">
      <c r="B6" s="242" t="s">
        <v>83</v>
      </c>
      <c r="C6" s="168" t="s">
        <v>4</v>
      </c>
      <c r="E6" s="167" t="s">
        <v>52</v>
      </c>
      <c r="F6" s="177" t="s">
        <v>53</v>
      </c>
      <c r="G6" s="168" t="s">
        <v>60</v>
      </c>
      <c r="I6" s="167" t="s">
        <v>54</v>
      </c>
      <c r="J6" s="177" t="s">
        <v>55</v>
      </c>
      <c r="K6" s="177" t="s">
        <v>56</v>
      </c>
      <c r="L6" s="177" t="s">
        <v>57</v>
      </c>
      <c r="M6" s="177" t="s">
        <v>58</v>
      </c>
      <c r="N6" s="177" t="s">
        <v>59</v>
      </c>
      <c r="O6" s="87" t="s">
        <v>61</v>
      </c>
    </row>
    <row r="7" spans="2:19" x14ac:dyDescent="0.15">
      <c r="B7" s="80">
        <v>44512</v>
      </c>
      <c r="C7" s="81">
        <v>7.6455674420712301E-3</v>
      </c>
      <c r="E7" s="62">
        <f>C7^2</f>
        <v>5.8454701511259611E-5</v>
      </c>
      <c r="F7" s="3">
        <f>E7</f>
        <v>5.8454701511259611E-5</v>
      </c>
      <c r="G7" s="63">
        <f>SQRT(F7)</f>
        <v>7.6455674420712301E-3</v>
      </c>
      <c r="I7" s="73">
        <f>C7-$I$4</f>
        <v>7.5697456869157796E-3</v>
      </c>
      <c r="J7" s="74">
        <f>I7^2</f>
        <v>5.7301049764580049E-5</v>
      </c>
      <c r="K7" s="75">
        <v>3.5850949305092872E-9</v>
      </c>
      <c r="L7" s="74">
        <f>J4/(1-K4+L4)</f>
        <v>8.354687795479523E-7</v>
      </c>
      <c r="M7" s="57">
        <f>LN(1/SQRT(2*PI()*L7*EXP(-J7/(2*L7))))</f>
        <v>23.225074626325881</v>
      </c>
      <c r="N7" s="57">
        <f>SQRT(J7)</f>
        <v>7.5697456869157796E-3</v>
      </c>
      <c r="O7" s="76">
        <f>SQRT(L7)</f>
        <v>9.1403981288998141E-4</v>
      </c>
    </row>
    <row r="8" spans="2:19" x14ac:dyDescent="0.15">
      <c r="B8" s="82">
        <v>44515</v>
      </c>
      <c r="C8" s="83">
        <v>8.5562712909714693E-5</v>
      </c>
      <c r="E8" s="62">
        <f t="shared" ref="E8:E71" si="0">C8^2</f>
        <v>7.3209778404702575E-9</v>
      </c>
      <c r="F8" s="3">
        <f t="shared" ref="F8:F71" si="1">E8</f>
        <v>7.3209778404702575E-9</v>
      </c>
      <c r="G8" s="63">
        <f t="shared" ref="G8:G71" si="2">SQRT(F8)</f>
        <v>8.5562712909714693E-5</v>
      </c>
      <c r="I8" s="77">
        <f t="shared" ref="I8:I71" si="3">C8-$I$4</f>
        <v>9.7409577542638756E-6</v>
      </c>
      <c r="J8" s="72">
        <f t="shared" ref="J8:J71" si="4">I8^2</f>
        <v>9.488625797035353E-11</v>
      </c>
      <c r="K8" s="72">
        <f>J7</f>
        <v>5.7301049764580049E-5</v>
      </c>
      <c r="L8" s="72">
        <f xml:space="preserve"> $J$4+$K$4*K8+$L$4*L7</f>
        <v>6.8976300212564259E-6</v>
      </c>
      <c r="M8">
        <f t="shared" ref="M8:M71" si="5">LN(1/SQRT(2*PI()*L8*EXP(-J8/(2*L8))))</f>
        <v>5.0232312461556656</v>
      </c>
      <c r="N8">
        <f t="shared" ref="N8:N71" si="6">SQRT(J8)</f>
        <v>9.7409577542638756E-6</v>
      </c>
      <c r="O8" s="63">
        <f t="shared" ref="O8:O71" si="7">SQRT(L8)</f>
        <v>2.6263339508250708E-3</v>
      </c>
    </row>
    <row r="9" spans="2:19" x14ac:dyDescent="0.15">
      <c r="B9" s="82">
        <v>44516</v>
      </c>
      <c r="C9" s="83">
        <v>3.2135021614057E-3</v>
      </c>
      <c r="E9" s="62">
        <f t="shared" si="0"/>
        <v>1.0326596141359105E-5</v>
      </c>
      <c r="F9" s="3">
        <f t="shared" si="1"/>
        <v>1.0326596141359105E-5</v>
      </c>
      <c r="G9" s="63">
        <f t="shared" si="2"/>
        <v>3.2135021614057E-3</v>
      </c>
      <c r="I9" s="77">
        <f t="shared" si="3"/>
        <v>3.137680406250249E-3</v>
      </c>
      <c r="J9" s="72">
        <f t="shared" si="4"/>
        <v>9.8450383317667274E-6</v>
      </c>
      <c r="K9" s="72">
        <f t="shared" ref="K9:K72" si="8">J8</f>
        <v>9.488625797035353E-11</v>
      </c>
      <c r="L9" s="72">
        <f t="shared" ref="L9:L72" si="9" xml:space="preserve"> $J$4+$K$4*K9+$L$4*L8</f>
        <v>7.7661903432454715E-6</v>
      </c>
      <c r="M9">
        <f t="shared" si="5"/>
        <v>5.2808466872872497</v>
      </c>
      <c r="N9">
        <f t="shared" si="6"/>
        <v>3.137680406250249E-3</v>
      </c>
      <c r="O9" s="63">
        <f t="shared" si="7"/>
        <v>2.7867885357962616E-3</v>
      </c>
    </row>
    <row r="10" spans="2:19" x14ac:dyDescent="0.15">
      <c r="B10" s="82">
        <v>44517</v>
      </c>
      <c r="C10" s="83">
        <v>3.4090772316179799E-3</v>
      </c>
      <c r="E10" s="62">
        <f t="shared" si="0"/>
        <v>1.162180757113611E-5</v>
      </c>
      <c r="F10" s="3">
        <f t="shared" si="1"/>
        <v>1.162180757113611E-5</v>
      </c>
      <c r="G10" s="63">
        <f t="shared" si="2"/>
        <v>3.4090772316179799E-3</v>
      </c>
      <c r="I10" s="77">
        <f t="shared" si="3"/>
        <v>3.333255476462529E-3</v>
      </c>
      <c r="J10" s="72">
        <f t="shared" si="4"/>
        <v>1.1110592071367442E-5</v>
      </c>
      <c r="K10" s="72">
        <f t="shared" si="8"/>
        <v>9.8450383317667274E-6</v>
      </c>
      <c r="L10" s="72">
        <f t="shared" si="9"/>
        <v>9.3455059201707127E-6</v>
      </c>
      <c r="M10">
        <f t="shared" si="5"/>
        <v>5.1685864690122232</v>
      </c>
      <c r="N10">
        <f t="shared" si="6"/>
        <v>3.333255476462529E-3</v>
      </c>
      <c r="O10" s="63">
        <f t="shared" si="7"/>
        <v>3.0570420213289042E-3</v>
      </c>
    </row>
    <row r="11" spans="2:19" x14ac:dyDescent="0.15">
      <c r="B11" s="82">
        <v>44518</v>
      </c>
      <c r="C11" s="83">
        <v>-3.7274032794653001E-3</v>
      </c>
      <c r="E11" s="62">
        <f t="shared" si="0"/>
        <v>1.3893535207768673E-5</v>
      </c>
      <c r="F11" s="3">
        <f t="shared" si="1"/>
        <v>1.3893535207768673E-5</v>
      </c>
      <c r="G11" s="63">
        <f t="shared" si="2"/>
        <v>3.7274032794653001E-3</v>
      </c>
      <c r="I11" s="77">
        <f t="shared" si="3"/>
        <v>-3.8032250346207511E-3</v>
      </c>
      <c r="J11" s="72">
        <f t="shared" si="4"/>
        <v>1.4464520663966013E-5</v>
      </c>
      <c r="K11" s="72">
        <f t="shared" si="8"/>
        <v>1.1110592071367442E-5</v>
      </c>
      <c r="L11" s="72">
        <f t="shared" si="9"/>
        <v>1.0876680820137666E-5</v>
      </c>
      <c r="M11">
        <f t="shared" si="5"/>
        <v>5.1279725151988558</v>
      </c>
      <c r="N11">
        <f t="shared" si="6"/>
        <v>3.8032250346207511E-3</v>
      </c>
      <c r="O11" s="63">
        <f t="shared" si="7"/>
        <v>3.2979813250134794E-3</v>
      </c>
    </row>
    <row r="12" spans="2:19" x14ac:dyDescent="0.15">
      <c r="B12" s="82">
        <v>44519</v>
      </c>
      <c r="C12" s="83">
        <v>-6.5103758784468193E-4</v>
      </c>
      <c r="E12" s="62">
        <f t="shared" si="0"/>
        <v>4.2384994078662194E-7</v>
      </c>
      <c r="F12" s="3">
        <f t="shared" si="1"/>
        <v>4.2384994078662194E-7</v>
      </c>
      <c r="G12" s="63">
        <f t="shared" si="2"/>
        <v>6.5103758784468193E-4</v>
      </c>
      <c r="I12" s="77">
        <f t="shared" si="3"/>
        <v>-7.2685934300013269E-4</v>
      </c>
      <c r="J12" s="72">
        <f t="shared" si="4"/>
        <v>5.2832450450658451E-7</v>
      </c>
      <c r="K12" s="72">
        <f t="shared" si="8"/>
        <v>1.4464520663966013E-5</v>
      </c>
      <c r="L12" s="72">
        <f t="shared" si="9"/>
        <v>1.2532574341083347E-5</v>
      </c>
      <c r="M12">
        <f t="shared" si="5"/>
        <v>4.7351901707206583</v>
      </c>
      <c r="N12">
        <f t="shared" si="6"/>
        <v>7.2685934300013269E-4</v>
      </c>
      <c r="O12" s="63">
        <f t="shared" si="7"/>
        <v>3.5401376161221963E-3</v>
      </c>
    </row>
    <row r="13" spans="2:19" x14ac:dyDescent="0.15">
      <c r="B13" s="82">
        <v>44522</v>
      </c>
      <c r="C13" s="83">
        <v>-2.72658962127703E-3</v>
      </c>
      <c r="E13" s="62">
        <f t="shared" si="0"/>
        <v>7.4342909628556178E-6</v>
      </c>
      <c r="F13" s="3">
        <f t="shared" si="1"/>
        <v>7.4342909628556178E-6</v>
      </c>
      <c r="G13" s="63">
        <f t="shared" si="2"/>
        <v>2.72658962127703E-3</v>
      </c>
      <c r="I13" s="77">
        <f t="shared" si="3"/>
        <v>-2.802411376432481E-3</v>
      </c>
      <c r="J13" s="72">
        <f t="shared" si="4"/>
        <v>7.8535095227581926E-6</v>
      </c>
      <c r="K13" s="72">
        <f t="shared" si="8"/>
        <v>5.2832450450658451E-7</v>
      </c>
      <c r="L13" s="72">
        <f t="shared" si="9"/>
        <v>1.2908075936563655E-5</v>
      </c>
      <c r="M13">
        <f t="shared" si="5"/>
        <v>4.8619947404009825</v>
      </c>
      <c r="N13">
        <f t="shared" si="6"/>
        <v>2.802411376432481E-3</v>
      </c>
      <c r="O13" s="63">
        <f t="shared" si="7"/>
        <v>3.59278108664634E-3</v>
      </c>
    </row>
    <row r="14" spans="2:19" x14ac:dyDescent="0.15">
      <c r="B14" s="82">
        <v>44523</v>
      </c>
      <c r="C14" s="83">
        <v>-1.1516339424876501E-2</v>
      </c>
      <c r="E14" s="62">
        <f t="shared" si="0"/>
        <v>1.3262607374896481E-4</v>
      </c>
      <c r="F14" s="3">
        <f t="shared" si="1"/>
        <v>1.3262607374896481E-4</v>
      </c>
      <c r="G14" s="63">
        <f t="shared" si="2"/>
        <v>1.1516339424876501E-2</v>
      </c>
      <c r="I14" s="77">
        <f t="shared" si="3"/>
        <v>-1.1592161180031951E-2</v>
      </c>
      <c r="J14" s="72">
        <f t="shared" si="4"/>
        <v>1.3437820082383976E-4</v>
      </c>
      <c r="K14" s="72">
        <f t="shared" si="8"/>
        <v>7.8535095227581926E-6</v>
      </c>
      <c r="L14" s="72">
        <f t="shared" si="9"/>
        <v>1.3838155337342912E-5</v>
      </c>
      <c r="M14">
        <f t="shared" si="5"/>
        <v>7.1027773834743106</v>
      </c>
      <c r="N14">
        <f t="shared" si="6"/>
        <v>1.1592161180031951E-2</v>
      </c>
      <c r="O14" s="63">
        <f t="shared" si="7"/>
        <v>3.7199671150889104E-3</v>
      </c>
    </row>
    <row r="15" spans="2:19" x14ac:dyDescent="0.15">
      <c r="B15" s="82">
        <v>44524</v>
      </c>
      <c r="C15" s="83">
        <v>2.3440805059267099E-3</v>
      </c>
      <c r="E15" s="62">
        <f t="shared" si="0"/>
        <v>5.4947134182656205E-6</v>
      </c>
      <c r="F15" s="3">
        <f t="shared" si="1"/>
        <v>5.4947134182656205E-6</v>
      </c>
      <c r="G15" s="63">
        <f t="shared" si="2"/>
        <v>2.3440805059267099E-3</v>
      </c>
      <c r="I15" s="77">
        <f t="shared" si="3"/>
        <v>2.268258750771259E-3</v>
      </c>
      <c r="J15" s="72">
        <f t="shared" si="4"/>
        <v>5.1449977604503922E-6</v>
      </c>
      <c r="K15" s="72">
        <f t="shared" si="8"/>
        <v>1.3437820082383976E-4</v>
      </c>
      <c r="L15" s="72">
        <f t="shared" si="9"/>
        <v>2.4875313120492948E-5</v>
      </c>
      <c r="M15">
        <f t="shared" si="5"/>
        <v>4.4335866797348533</v>
      </c>
      <c r="N15">
        <f t="shared" si="6"/>
        <v>2.268258750771259E-3</v>
      </c>
      <c r="O15" s="63">
        <f t="shared" si="7"/>
        <v>4.9875157263404137E-3</v>
      </c>
    </row>
    <row r="16" spans="2:19" x14ac:dyDescent="0.15">
      <c r="B16" s="82">
        <v>44526</v>
      </c>
      <c r="C16" s="83">
        <v>-1.5853312964601501E-2</v>
      </c>
      <c r="E16" s="62">
        <f t="shared" si="0"/>
        <v>2.5132753195360202E-4</v>
      </c>
      <c r="F16" s="3">
        <f t="shared" si="1"/>
        <v>2.5132753195360202E-4</v>
      </c>
      <c r="G16" s="63">
        <f t="shared" si="2"/>
        <v>1.5853312964601501E-2</v>
      </c>
      <c r="I16" s="77">
        <f t="shared" si="3"/>
        <v>-1.5929134719756953E-2</v>
      </c>
      <c r="J16" s="72">
        <f t="shared" si="4"/>
        <v>2.537373329201664E-4</v>
      </c>
      <c r="K16" s="72">
        <f t="shared" si="8"/>
        <v>5.1449977604503922E-6</v>
      </c>
      <c r="L16" s="72">
        <f t="shared" si="9"/>
        <v>2.4449604171672465E-5</v>
      </c>
      <c r="M16">
        <f t="shared" si="5"/>
        <v>6.9850029924074235</v>
      </c>
      <c r="N16">
        <f t="shared" si="6"/>
        <v>1.5929134719756953E-2</v>
      </c>
      <c r="O16" s="63">
        <f t="shared" si="7"/>
        <v>4.9446541003059525E-3</v>
      </c>
    </row>
    <row r="17" spans="2:23" x14ac:dyDescent="0.15">
      <c r="B17" s="82">
        <v>44529</v>
      </c>
      <c r="C17" s="83">
        <v>1.7649118920433E-3</v>
      </c>
      <c r="E17" s="62">
        <f t="shared" si="0"/>
        <v>3.1149139866758609E-6</v>
      </c>
      <c r="F17" s="3">
        <f t="shared" si="1"/>
        <v>3.1149139866758609E-6</v>
      </c>
      <c r="G17" s="63">
        <f t="shared" si="2"/>
        <v>1.7649118920433E-3</v>
      </c>
      <c r="I17" s="77">
        <f t="shared" si="3"/>
        <v>1.6890901368878492E-3</v>
      </c>
      <c r="J17" s="72">
        <f t="shared" si="4"/>
        <v>2.8530254905318134E-6</v>
      </c>
      <c r="K17" s="72">
        <f t="shared" si="8"/>
        <v>2.537373329201664E-4</v>
      </c>
      <c r="L17" s="72">
        <f t="shared" si="9"/>
        <v>4.409617952077824E-5</v>
      </c>
      <c r="M17">
        <f t="shared" si="5"/>
        <v>4.1118051876871657</v>
      </c>
      <c r="N17">
        <f t="shared" si="6"/>
        <v>1.6890901368878492E-3</v>
      </c>
      <c r="O17" s="63">
        <f t="shared" si="7"/>
        <v>6.6404954273591842E-3</v>
      </c>
    </row>
    <row r="18" spans="2:23" x14ac:dyDescent="0.15">
      <c r="B18" s="82">
        <v>44530</v>
      </c>
      <c r="C18" s="83">
        <v>-4.9953223458070097E-3</v>
      </c>
      <c r="E18" s="62">
        <f t="shared" si="0"/>
        <v>2.4953245338518845E-5</v>
      </c>
      <c r="F18" s="3">
        <f t="shared" si="1"/>
        <v>2.4953245338518845E-5</v>
      </c>
      <c r="G18" s="63">
        <f t="shared" si="2"/>
        <v>4.9953223458070097E-3</v>
      </c>
      <c r="I18" s="77">
        <f t="shared" si="3"/>
        <v>-5.0711441009624603E-3</v>
      </c>
      <c r="J18" s="72">
        <f t="shared" si="4"/>
        <v>2.5716502492726359E-5</v>
      </c>
      <c r="K18" s="72">
        <f t="shared" si="8"/>
        <v>2.8530254905318134E-6</v>
      </c>
      <c r="L18" s="72">
        <f t="shared" si="9"/>
        <v>4.1658760919662728E-5</v>
      </c>
      <c r="M18">
        <f t="shared" si="5"/>
        <v>4.2783891963133307</v>
      </c>
      <c r="N18">
        <f t="shared" si="6"/>
        <v>5.0711441009624603E-3</v>
      </c>
      <c r="O18" s="63">
        <f t="shared" si="7"/>
        <v>6.4543598380987968E-3</v>
      </c>
    </row>
    <row r="19" spans="2:23" x14ac:dyDescent="0.15">
      <c r="B19" s="82">
        <v>44531</v>
      </c>
      <c r="C19" s="83">
        <v>8.7803176432750193E-3</v>
      </c>
      <c r="E19" s="62">
        <f t="shared" si="0"/>
        <v>7.709397791680659E-5</v>
      </c>
      <c r="F19" s="3">
        <f t="shared" si="1"/>
        <v>7.709397791680659E-5</v>
      </c>
      <c r="G19" s="63">
        <f t="shared" si="2"/>
        <v>8.7803176432750193E-3</v>
      </c>
      <c r="I19" s="77">
        <f t="shared" si="3"/>
        <v>8.7044958881195688E-3</v>
      </c>
      <c r="J19" s="72">
        <f t="shared" si="4"/>
        <v>7.5768248666290477E-5</v>
      </c>
      <c r="K19" s="72">
        <f t="shared" si="8"/>
        <v>2.5716502492726359E-5</v>
      </c>
      <c r="L19" s="72">
        <f t="shared" si="9"/>
        <v>4.1295390546571493E-5</v>
      </c>
      <c r="M19">
        <f t="shared" si="5"/>
        <v>4.5871380711765219</v>
      </c>
      <c r="N19">
        <f t="shared" si="6"/>
        <v>8.7044958881195688E-3</v>
      </c>
      <c r="O19" s="63">
        <f t="shared" si="7"/>
        <v>6.426148967038618E-3</v>
      </c>
    </row>
    <row r="20" spans="2:23" x14ac:dyDescent="0.15">
      <c r="B20" s="82">
        <v>44532</v>
      </c>
      <c r="C20" s="83">
        <v>-7.2499772821478202E-3</v>
      </c>
      <c r="E20" s="62">
        <f t="shared" si="0"/>
        <v>5.2562170591659494E-5</v>
      </c>
      <c r="F20" s="3">
        <f t="shared" si="1"/>
        <v>5.2562170591659494E-5</v>
      </c>
      <c r="G20" s="63">
        <f t="shared" si="2"/>
        <v>7.2499772821478202E-3</v>
      </c>
      <c r="I20" s="77">
        <f t="shared" si="3"/>
        <v>-7.3257990373032707E-3</v>
      </c>
      <c r="J20" s="72">
        <f t="shared" si="4"/>
        <v>5.3667331534953529E-5</v>
      </c>
      <c r="K20" s="72">
        <f t="shared" si="8"/>
        <v>7.5768248666290477E-5</v>
      </c>
      <c r="L20" s="72">
        <f t="shared" si="9"/>
        <v>4.499977973933604E-5</v>
      </c>
      <c r="M20">
        <f t="shared" si="5"/>
        <v>4.3836412494652821</v>
      </c>
      <c r="N20">
        <f t="shared" si="6"/>
        <v>7.3257990373032707E-3</v>
      </c>
      <c r="O20" s="63">
        <f t="shared" si="7"/>
        <v>6.7081875152187002E-3</v>
      </c>
    </row>
    <row r="21" spans="2:23" x14ac:dyDescent="0.15">
      <c r="B21" s="82">
        <v>44533</v>
      </c>
      <c r="C21" s="83">
        <v>-1.43899333218788E-4</v>
      </c>
      <c r="E21" s="62">
        <f t="shared" si="0"/>
        <v>2.0707018100811784E-8</v>
      </c>
      <c r="F21" s="3">
        <f t="shared" si="1"/>
        <v>2.0707018100811784E-8</v>
      </c>
      <c r="G21" s="63">
        <f t="shared" si="2"/>
        <v>1.43899333218788E-4</v>
      </c>
      <c r="I21" s="77">
        <f t="shared" si="3"/>
        <v>-2.1972108837423881E-4</v>
      </c>
      <c r="J21" s="72">
        <f t="shared" si="4"/>
        <v>4.8277356676360061E-8</v>
      </c>
      <c r="K21" s="72">
        <f t="shared" si="8"/>
        <v>5.3667331534953529E-5</v>
      </c>
      <c r="L21" s="72">
        <f t="shared" si="9"/>
        <v>4.6571137918411289E-5</v>
      </c>
      <c r="M21">
        <f t="shared" si="5"/>
        <v>4.0685854093462961</v>
      </c>
      <c r="N21">
        <f t="shared" si="6"/>
        <v>2.1972108837423881E-4</v>
      </c>
      <c r="O21" s="63">
        <f t="shared" si="7"/>
        <v>6.8243049403152621E-3</v>
      </c>
      <c r="V21" s="39"/>
    </row>
    <row r="22" spans="2:23" x14ac:dyDescent="0.15">
      <c r="B22" s="82">
        <v>44536</v>
      </c>
      <c r="C22" s="83">
        <v>1.6391154104607498E-2</v>
      </c>
      <c r="E22" s="62">
        <f t="shared" si="0"/>
        <v>2.6866993288099123E-4</v>
      </c>
      <c r="F22" s="3">
        <f t="shared" si="1"/>
        <v>2.6866993288099123E-4</v>
      </c>
      <c r="G22" s="63">
        <f t="shared" si="2"/>
        <v>1.6391154104607498E-2</v>
      </c>
      <c r="I22" s="77">
        <f t="shared" si="3"/>
        <v>1.6315332349452046E-2</v>
      </c>
      <c r="J22" s="72">
        <f t="shared" si="4"/>
        <v>2.6619006967307641E-4</v>
      </c>
      <c r="K22" s="72">
        <f t="shared" si="8"/>
        <v>4.8277356676360061E-8</v>
      </c>
      <c r="L22" s="72">
        <f t="shared" si="9"/>
        <v>4.3672455212392959E-5</v>
      </c>
      <c r="M22">
        <f t="shared" si="5"/>
        <v>5.6242449039332758</v>
      </c>
      <c r="N22">
        <f t="shared" si="6"/>
        <v>1.6315332349452046E-2</v>
      </c>
      <c r="O22" s="63">
        <f t="shared" si="7"/>
        <v>6.6085138429447928E-3</v>
      </c>
    </row>
    <row r="23" spans="2:23" x14ac:dyDescent="0.15">
      <c r="B23" s="82">
        <v>44537</v>
      </c>
      <c r="C23" s="83">
        <v>1.1173153808157801E-2</v>
      </c>
      <c r="E23" s="62">
        <f t="shared" si="0"/>
        <v>1.2483936602075116E-4</v>
      </c>
      <c r="F23" s="3">
        <f t="shared" si="1"/>
        <v>1.2483936602075116E-4</v>
      </c>
      <c r="G23" s="63">
        <f t="shared" si="2"/>
        <v>1.1173153808157801E-2</v>
      </c>
      <c r="I23" s="77">
        <f t="shared" si="3"/>
        <v>1.109733205300235E-2</v>
      </c>
      <c r="J23" s="72">
        <f t="shared" si="4"/>
        <v>1.2315077869459336E-4</v>
      </c>
      <c r="K23" s="72">
        <f t="shared" si="8"/>
        <v>2.6619006967307641E-4</v>
      </c>
      <c r="L23" s="72">
        <f t="shared" si="9"/>
        <v>6.2495275658960343E-5</v>
      </c>
      <c r="M23">
        <f t="shared" si="5"/>
        <v>4.4139116167581047</v>
      </c>
      <c r="N23">
        <f t="shared" si="6"/>
        <v>1.109733205300235E-2</v>
      </c>
      <c r="O23" s="63">
        <f t="shared" si="7"/>
        <v>7.9053953512117497E-3</v>
      </c>
    </row>
    <row r="24" spans="2:23" x14ac:dyDescent="0.15">
      <c r="B24" s="82">
        <v>44538</v>
      </c>
      <c r="C24" s="83">
        <v>6.6977569129007498E-3</v>
      </c>
      <c r="E24" s="62">
        <f t="shared" si="0"/>
        <v>4.4859947664309783E-5</v>
      </c>
      <c r="F24" s="3">
        <f t="shared" si="1"/>
        <v>4.4859947664309783E-5</v>
      </c>
      <c r="G24" s="63">
        <f t="shared" si="2"/>
        <v>6.6977569129007498E-3</v>
      </c>
      <c r="I24" s="77">
        <f t="shared" si="3"/>
        <v>6.6219351577452993E-3</v>
      </c>
      <c r="J24" s="72">
        <f t="shared" si="4"/>
        <v>4.3850025233383263E-5</v>
      </c>
      <c r="K24" s="72">
        <f t="shared" si="8"/>
        <v>1.2315077869459336E-4</v>
      </c>
      <c r="L24" s="72">
        <f t="shared" si="9"/>
        <v>6.800266262446256E-5</v>
      </c>
      <c r="M24">
        <f t="shared" si="5"/>
        <v>4.0402503312546258</v>
      </c>
      <c r="N24">
        <f t="shared" si="6"/>
        <v>6.6219351577452993E-3</v>
      </c>
      <c r="O24" s="63">
        <f t="shared" si="7"/>
        <v>8.2463726949770205E-3</v>
      </c>
    </row>
    <row r="25" spans="2:23" ht="14" thickBot="1" x14ac:dyDescent="0.2">
      <c r="B25" s="82">
        <v>44539</v>
      </c>
      <c r="C25" s="83">
        <v>8.0941374100795794E-4</v>
      </c>
      <c r="E25" s="62">
        <f t="shared" si="0"/>
        <v>6.5515060413249761E-7</v>
      </c>
      <c r="F25" s="3">
        <f t="shared" si="1"/>
        <v>6.5515060413249761E-7</v>
      </c>
      <c r="G25" s="63">
        <f t="shared" si="2"/>
        <v>8.0941374100795794E-4</v>
      </c>
      <c r="I25" s="77">
        <f t="shared" si="3"/>
        <v>7.3359198585250707E-4</v>
      </c>
      <c r="J25" s="72">
        <f t="shared" si="4"/>
        <v>5.3815720170702492E-7</v>
      </c>
      <c r="K25" s="72">
        <f t="shared" si="8"/>
        <v>4.3850025233383263E-5</v>
      </c>
      <c r="L25" s="72">
        <f t="shared" si="9"/>
        <v>6.6596416414688156E-5</v>
      </c>
      <c r="M25">
        <f t="shared" si="5"/>
        <v>3.8915115798408562</v>
      </c>
      <c r="N25">
        <f t="shared" si="6"/>
        <v>7.3359198585250707E-4</v>
      </c>
      <c r="O25" s="63">
        <f t="shared" si="7"/>
        <v>8.1606627435943067E-3</v>
      </c>
    </row>
    <row r="26" spans="2:23" ht="14" thickBot="1" x14ac:dyDescent="0.2">
      <c r="B26" s="82">
        <v>44540</v>
      </c>
      <c r="C26" s="83">
        <v>7.9658520466541205E-6</v>
      </c>
      <c r="E26" s="62">
        <f t="shared" si="0"/>
        <v>6.3454798829183645E-11</v>
      </c>
      <c r="F26" s="3">
        <f t="shared" si="1"/>
        <v>6.3454798829183645E-11</v>
      </c>
      <c r="G26" s="63">
        <f t="shared" si="2"/>
        <v>7.9658520466541205E-6</v>
      </c>
      <c r="I26" s="77">
        <f t="shared" si="3"/>
        <v>-6.7855903108796696E-5</v>
      </c>
      <c r="J26" s="72">
        <f t="shared" si="4"/>
        <v>4.604423586710405E-9</v>
      </c>
      <c r="K26" s="72">
        <f t="shared" si="8"/>
        <v>5.3815720170702492E-7</v>
      </c>
      <c r="L26" s="72">
        <f t="shared" si="9"/>
        <v>6.1833725894277144E-5</v>
      </c>
      <c r="M26">
        <f t="shared" si="5"/>
        <v>3.9266108909002786</v>
      </c>
      <c r="N26">
        <f t="shared" si="6"/>
        <v>6.7855903108796696E-5</v>
      </c>
      <c r="O26" s="63">
        <f t="shared" si="7"/>
        <v>7.8634423692348094E-3</v>
      </c>
      <c r="Q26" s="306" t="s">
        <v>81</v>
      </c>
      <c r="R26" s="280"/>
      <c r="S26" s="280"/>
      <c r="T26" s="280"/>
      <c r="U26" s="280"/>
      <c r="V26" s="280"/>
      <c r="W26" s="281"/>
    </row>
    <row r="27" spans="2:23" x14ac:dyDescent="0.15">
      <c r="B27" s="82">
        <v>44543</v>
      </c>
      <c r="C27" s="83">
        <v>-4.4769851621563302E-3</v>
      </c>
      <c r="E27" s="62">
        <f t="shared" si="0"/>
        <v>2.0043396142167942E-5</v>
      </c>
      <c r="F27" s="3">
        <f t="shared" si="1"/>
        <v>2.0043396142167942E-5</v>
      </c>
      <c r="G27" s="63">
        <f t="shared" si="2"/>
        <v>4.4769851621563302E-3</v>
      </c>
      <c r="I27" s="77">
        <f t="shared" si="3"/>
        <v>-4.5528069173117807E-3</v>
      </c>
      <c r="J27" s="72">
        <f t="shared" si="4"/>
        <v>2.0728050826322001E-5</v>
      </c>
      <c r="K27" s="72">
        <f t="shared" si="8"/>
        <v>4.604423586710405E-9</v>
      </c>
      <c r="L27" s="72">
        <f t="shared" si="9"/>
        <v>5.7480753942179567E-5</v>
      </c>
      <c r="M27">
        <f t="shared" si="5"/>
        <v>4.0532437922156426</v>
      </c>
      <c r="N27">
        <f t="shared" si="6"/>
        <v>4.5528069173117807E-3</v>
      </c>
      <c r="O27" s="63">
        <f t="shared" si="7"/>
        <v>7.5816062903701067E-3</v>
      </c>
      <c r="Q27" s="99" t="s">
        <v>71</v>
      </c>
      <c r="R27" s="100"/>
      <c r="S27" s="100"/>
      <c r="T27" s="100"/>
      <c r="U27" s="100"/>
      <c r="V27" s="100"/>
      <c r="W27" s="101"/>
    </row>
    <row r="28" spans="2:23" ht="14" thickBot="1" x14ac:dyDescent="0.2">
      <c r="B28" s="82">
        <v>44544</v>
      </c>
      <c r="C28" s="83">
        <v>-1.1130914818906702E-2</v>
      </c>
      <c r="E28" s="62">
        <f t="shared" si="0"/>
        <v>1.2389726470575681E-4</v>
      </c>
      <c r="F28" s="3">
        <f t="shared" si="1"/>
        <v>1.2389726470575681E-4</v>
      </c>
      <c r="G28" s="63">
        <f t="shared" si="2"/>
        <v>1.1130914818906702E-2</v>
      </c>
      <c r="I28" s="77">
        <f t="shared" si="3"/>
        <v>-1.1206736574062152E-2</v>
      </c>
      <c r="J28" s="72">
        <f t="shared" si="4"/>
        <v>1.255909446404223E-4</v>
      </c>
      <c r="K28" s="72">
        <f t="shared" si="8"/>
        <v>2.0728050826322001E-5</v>
      </c>
      <c r="L28" s="72">
        <f t="shared" si="9"/>
        <v>5.5211465420595486E-5</v>
      </c>
      <c r="M28">
        <f t="shared" si="5"/>
        <v>4.5519128755324756</v>
      </c>
      <c r="N28">
        <f t="shared" si="6"/>
        <v>1.1206736574062152E-2</v>
      </c>
      <c r="O28" s="63">
        <f t="shared" si="7"/>
        <v>7.4304418052088591E-3</v>
      </c>
      <c r="Q28" s="107" t="s">
        <v>72</v>
      </c>
      <c r="R28" s="105"/>
      <c r="S28" s="105"/>
      <c r="T28" s="105"/>
      <c r="U28" s="105"/>
      <c r="V28" s="105"/>
      <c r="W28" s="106"/>
    </row>
    <row r="29" spans="2:23" x14ac:dyDescent="0.15">
      <c r="B29" s="82">
        <v>44545</v>
      </c>
      <c r="C29" s="83">
        <v>9.61818156084248E-3</v>
      </c>
      <c r="E29" s="62">
        <f t="shared" si="0"/>
        <v>9.2509416537330281E-5</v>
      </c>
      <c r="F29" s="3">
        <f t="shared" si="1"/>
        <v>9.2509416537330281E-5</v>
      </c>
      <c r="G29" s="63">
        <f t="shared" si="2"/>
        <v>9.61818156084248E-3</v>
      </c>
      <c r="I29" s="77">
        <f t="shared" si="3"/>
        <v>9.5423598056870295E-3</v>
      </c>
      <c r="J29" s="72">
        <f t="shared" si="4"/>
        <v>9.1056630661191405E-5</v>
      </c>
      <c r="K29" s="72">
        <f t="shared" si="8"/>
        <v>1.255909446404223E-4</v>
      </c>
      <c r="L29" s="72">
        <f t="shared" si="9"/>
        <v>6.1607838696576078E-5</v>
      </c>
      <c r="M29">
        <f t="shared" si="5"/>
        <v>4.2979231832379234</v>
      </c>
      <c r="N29">
        <f t="shared" si="6"/>
        <v>9.5423598056870295E-3</v>
      </c>
      <c r="O29" s="63">
        <f t="shared" si="7"/>
        <v>7.8490661034658175E-3</v>
      </c>
      <c r="Q29" s="43"/>
    </row>
    <row r="30" spans="2:23" x14ac:dyDescent="0.15">
      <c r="B30" s="82">
        <v>44546</v>
      </c>
      <c r="C30" s="83">
        <v>2.0743402947639402E-2</v>
      </c>
      <c r="E30" s="62">
        <f t="shared" si="0"/>
        <v>4.3028876584813504E-4</v>
      </c>
      <c r="F30" s="3">
        <f t="shared" si="1"/>
        <v>4.3028876584813504E-4</v>
      </c>
      <c r="G30" s="63">
        <f t="shared" si="2"/>
        <v>2.0743402947639402E-2</v>
      </c>
      <c r="H30" s="37"/>
      <c r="I30" s="77">
        <f t="shared" si="3"/>
        <v>2.066758119248395E-2</v>
      </c>
      <c r="J30" s="72">
        <f t="shared" si="4"/>
        <v>4.2714891234791626E-4</v>
      </c>
      <c r="K30" s="72">
        <f t="shared" si="8"/>
        <v>9.1056630661191405E-5</v>
      </c>
      <c r="L30" s="72">
        <f t="shared" si="9"/>
        <v>6.4613401552421197E-5</v>
      </c>
      <c r="M30">
        <f t="shared" si="5"/>
        <v>5.5573160283597129</v>
      </c>
      <c r="N30">
        <f t="shared" si="6"/>
        <v>2.066758119248395E-2</v>
      </c>
      <c r="O30" s="63">
        <f t="shared" si="7"/>
        <v>8.0382461739126401E-3</v>
      </c>
      <c r="R30" s="37"/>
    </row>
    <row r="31" spans="2:23" x14ac:dyDescent="0.15">
      <c r="B31" s="82">
        <v>44547</v>
      </c>
      <c r="C31" s="83">
        <v>-5.8951015622819005E-3</v>
      </c>
      <c r="E31" s="62">
        <f t="shared" si="0"/>
        <v>3.4752222429618502E-5</v>
      </c>
      <c r="F31" s="3">
        <f t="shared" si="1"/>
        <v>3.4752222429618502E-5</v>
      </c>
      <c r="G31" s="63">
        <f t="shared" si="2"/>
        <v>5.8951015622819005E-3</v>
      </c>
      <c r="I31" s="77">
        <f t="shared" si="3"/>
        <v>-5.9709233174373511E-3</v>
      </c>
      <c r="J31" s="72">
        <f t="shared" si="4"/>
        <v>3.5651925262717065E-5</v>
      </c>
      <c r="K31" s="72">
        <f t="shared" si="8"/>
        <v>4.2714891234791626E-4</v>
      </c>
      <c r="L31" s="72">
        <f t="shared" si="9"/>
        <v>9.4415925787164794E-5</v>
      </c>
      <c r="M31">
        <f t="shared" si="5"/>
        <v>3.8093631125864174</v>
      </c>
      <c r="N31">
        <f t="shared" si="6"/>
        <v>5.9709233174373511E-3</v>
      </c>
      <c r="O31" s="63">
        <f t="shared" si="7"/>
        <v>9.7167857744814359E-3</v>
      </c>
    </row>
    <row r="32" spans="2:23" x14ac:dyDescent="0.15">
      <c r="B32" s="82">
        <v>44550</v>
      </c>
      <c r="C32" s="83">
        <v>-9.8775369732291198E-3</v>
      </c>
      <c r="E32" s="62">
        <f t="shared" si="0"/>
        <v>9.7565736657508287E-5</v>
      </c>
      <c r="F32" s="3">
        <f t="shared" si="1"/>
        <v>9.7565736657508287E-5</v>
      </c>
      <c r="G32" s="63">
        <f t="shared" si="2"/>
        <v>9.8775369732291198E-3</v>
      </c>
      <c r="I32" s="77">
        <f t="shared" si="3"/>
        <v>-9.9533587283845704E-3</v>
      </c>
      <c r="J32" s="72">
        <f t="shared" si="4"/>
        <v>9.9069349975909306E-5</v>
      </c>
      <c r="K32" s="72">
        <f t="shared" si="8"/>
        <v>3.5651925262717065E-5</v>
      </c>
      <c r="L32" s="72">
        <f t="shared" si="9"/>
        <v>8.9838382166986631E-5</v>
      </c>
      <c r="M32">
        <f t="shared" si="5"/>
        <v>4.0154983006518608</v>
      </c>
      <c r="N32">
        <f t="shared" si="6"/>
        <v>9.9533587283845704E-3</v>
      </c>
      <c r="O32" s="63">
        <f t="shared" si="7"/>
        <v>9.4783111452930602E-3</v>
      </c>
    </row>
    <row r="33" spans="2:15" x14ac:dyDescent="0.15">
      <c r="B33" s="82">
        <v>44551</v>
      </c>
      <c r="C33" s="83">
        <v>7.3586096062303596E-3</v>
      </c>
      <c r="E33" s="62">
        <f t="shared" si="0"/>
        <v>5.4149135336905731E-5</v>
      </c>
      <c r="F33" s="3">
        <f t="shared" si="1"/>
        <v>5.4149135336905731E-5</v>
      </c>
      <c r="G33" s="63">
        <f t="shared" si="2"/>
        <v>7.3586096062303596E-3</v>
      </c>
      <c r="I33" s="77">
        <f t="shared" si="3"/>
        <v>7.2827878510749091E-3</v>
      </c>
      <c r="J33" s="72">
        <f t="shared" si="4"/>
        <v>5.3038998883764293E-5</v>
      </c>
      <c r="K33" s="72">
        <f t="shared" si="8"/>
        <v>9.9069349975909306E-5</v>
      </c>
      <c r="L33" s="72">
        <f t="shared" si="9"/>
        <v>9.0806191878894634E-5</v>
      </c>
      <c r="M33">
        <f t="shared" si="5"/>
        <v>3.8804755361592802</v>
      </c>
      <c r="N33">
        <f t="shared" si="6"/>
        <v>7.2827878510749091E-3</v>
      </c>
      <c r="O33" s="63">
        <f t="shared" si="7"/>
        <v>9.5292282939855432E-3</v>
      </c>
    </row>
    <row r="34" spans="2:15" x14ac:dyDescent="0.15">
      <c r="B34" s="82">
        <v>44552</v>
      </c>
      <c r="C34" s="83">
        <v>2.4731265831412401E-3</v>
      </c>
      <c r="E34" s="62">
        <f t="shared" si="0"/>
        <v>6.1163550962398655E-6</v>
      </c>
      <c r="F34" s="3">
        <f t="shared" si="1"/>
        <v>6.1163550962398655E-6</v>
      </c>
      <c r="G34" s="63">
        <f t="shared" si="2"/>
        <v>2.4731265831412401E-3</v>
      </c>
      <c r="I34" s="77">
        <f t="shared" si="3"/>
        <v>2.3973048279857891E-3</v>
      </c>
      <c r="J34" s="72">
        <f t="shared" si="4"/>
        <v>5.7470704382839738E-6</v>
      </c>
      <c r="K34" s="72">
        <f t="shared" si="8"/>
        <v>5.3038998883764293E-5</v>
      </c>
      <c r="L34" s="72">
        <f t="shared" si="9"/>
        <v>8.7972835685090793E-5</v>
      </c>
      <c r="M34">
        <f t="shared" si="5"/>
        <v>3.7666346511507536</v>
      </c>
      <c r="N34">
        <f t="shared" si="6"/>
        <v>2.3973048279857891E-3</v>
      </c>
      <c r="O34" s="63">
        <f t="shared" si="7"/>
        <v>9.3793835450465927E-3</v>
      </c>
    </row>
    <row r="35" spans="2:15" x14ac:dyDescent="0.15">
      <c r="B35" s="82">
        <v>44553</v>
      </c>
      <c r="C35" s="83">
        <v>5.6176436695640694E-3</v>
      </c>
      <c r="E35" s="62">
        <f t="shared" si="0"/>
        <v>3.1557920398193264E-5</v>
      </c>
      <c r="F35" s="3">
        <f t="shared" si="1"/>
        <v>3.1557920398193264E-5</v>
      </c>
      <c r="G35" s="63">
        <f t="shared" si="2"/>
        <v>5.6176436695640694E-3</v>
      </c>
      <c r="I35" s="77">
        <f t="shared" si="3"/>
        <v>5.5418219144086189E-3</v>
      </c>
      <c r="J35" s="72">
        <f t="shared" si="4"/>
        <v>3.0711790131019611E-5</v>
      </c>
      <c r="K35" s="72">
        <f t="shared" si="8"/>
        <v>5.7470704382839738E-6</v>
      </c>
      <c r="L35" s="72">
        <f t="shared" si="9"/>
        <v>8.159797044486753E-5</v>
      </c>
      <c r="M35">
        <f t="shared" si="5"/>
        <v>3.8820093855472817</v>
      </c>
      <c r="N35">
        <f t="shared" si="6"/>
        <v>5.5418219144086189E-3</v>
      </c>
      <c r="O35" s="63">
        <f t="shared" si="7"/>
        <v>9.0331594940456766E-3</v>
      </c>
    </row>
    <row r="36" spans="2:15" x14ac:dyDescent="0.15">
      <c r="B36" s="82">
        <v>44557</v>
      </c>
      <c r="C36" s="83">
        <v>6.3806906888068601E-3</v>
      </c>
      <c r="E36" s="62">
        <f t="shared" si="0"/>
        <v>4.0713213666226566E-5</v>
      </c>
      <c r="F36" s="3">
        <f t="shared" si="1"/>
        <v>4.0713213666226566E-5</v>
      </c>
      <c r="G36" s="63">
        <f t="shared" si="2"/>
        <v>6.3806906888068601E-3</v>
      </c>
      <c r="I36" s="77">
        <f t="shared" si="3"/>
        <v>6.3048689336514096E-3</v>
      </c>
      <c r="J36" s="72">
        <f t="shared" si="4"/>
        <v>3.9751372270522662E-5</v>
      </c>
      <c r="K36" s="72">
        <f t="shared" si="8"/>
        <v>3.0711790131019611E-5</v>
      </c>
      <c r="L36" s="72">
        <f t="shared" si="9"/>
        <v>7.7840743722748778E-5</v>
      </c>
      <c r="M36">
        <f t="shared" si="5"/>
        <v>3.9391531617018796</v>
      </c>
      <c r="N36">
        <f t="shared" si="6"/>
        <v>6.3048689336514096E-3</v>
      </c>
      <c r="O36" s="63">
        <f t="shared" si="7"/>
        <v>8.822740148205022E-3</v>
      </c>
    </row>
    <row r="37" spans="2:15" x14ac:dyDescent="0.15">
      <c r="B37" s="82">
        <v>44558</v>
      </c>
      <c r="C37" s="83">
        <v>8.0540125385832797E-3</v>
      </c>
      <c r="E37" s="62">
        <f t="shared" si="0"/>
        <v>6.4867117971656682E-5</v>
      </c>
      <c r="F37" s="3">
        <f t="shared" si="1"/>
        <v>6.4867117971656682E-5</v>
      </c>
      <c r="G37" s="63">
        <f t="shared" si="2"/>
        <v>8.0540125385832797E-3</v>
      </c>
      <c r="I37" s="77">
        <f t="shared" si="3"/>
        <v>7.9781907834278291E-3</v>
      </c>
      <c r="J37" s="72">
        <f t="shared" si="4"/>
        <v>6.3651528176772763E-5</v>
      </c>
      <c r="K37" s="72">
        <f t="shared" si="8"/>
        <v>3.9751372270522662E-5</v>
      </c>
      <c r="L37" s="72">
        <f t="shared" si="9"/>
        <v>7.51690749978576E-5</v>
      </c>
      <c r="M37">
        <f t="shared" si="5"/>
        <v>4.0406413215139496</v>
      </c>
      <c r="N37">
        <f t="shared" si="6"/>
        <v>7.9781907834278291E-3</v>
      </c>
      <c r="O37" s="63">
        <f t="shared" si="7"/>
        <v>8.6700100921427766E-3</v>
      </c>
    </row>
    <row r="38" spans="2:15" x14ac:dyDescent="0.15">
      <c r="B38" s="82">
        <v>44559</v>
      </c>
      <c r="C38" s="83">
        <v>-3.38984377667739E-3</v>
      </c>
      <c r="E38" s="62">
        <f t="shared" si="0"/>
        <v>1.1491040830278431E-5</v>
      </c>
      <c r="F38" s="3">
        <f t="shared" si="1"/>
        <v>1.1491040830278431E-5</v>
      </c>
      <c r="G38" s="63">
        <f t="shared" si="2"/>
        <v>3.38984377667739E-3</v>
      </c>
      <c r="I38" s="77">
        <f t="shared" si="3"/>
        <v>-3.4656655318328409E-3</v>
      </c>
      <c r="J38" s="72">
        <f t="shared" si="4"/>
        <v>1.2010837578534208E-5</v>
      </c>
      <c r="K38" s="72">
        <f t="shared" si="8"/>
        <v>6.3651528176772763E-5</v>
      </c>
      <c r="L38" s="72">
        <f t="shared" si="9"/>
        <v>7.467725753502376E-5</v>
      </c>
      <c r="M38">
        <f t="shared" si="5"/>
        <v>3.8724381028373069</v>
      </c>
      <c r="N38">
        <f t="shared" si="6"/>
        <v>3.4656655318328409E-3</v>
      </c>
      <c r="O38" s="63">
        <f t="shared" si="7"/>
        <v>8.6416004035724629E-3</v>
      </c>
    </row>
    <row r="39" spans="2:15" x14ac:dyDescent="0.15">
      <c r="B39" s="82">
        <v>44560</v>
      </c>
      <c r="C39" s="83">
        <v>-3.93798422546542E-3</v>
      </c>
      <c r="E39" s="62">
        <f t="shared" si="0"/>
        <v>1.5507719760014484E-5</v>
      </c>
      <c r="F39" s="3">
        <f t="shared" si="1"/>
        <v>1.5507719760014484E-5</v>
      </c>
      <c r="G39" s="63">
        <f t="shared" si="2"/>
        <v>3.93798422546542E-3</v>
      </c>
      <c r="I39" s="77">
        <f t="shared" si="3"/>
        <v>-4.0138059806208706E-3</v>
      </c>
      <c r="J39" s="72">
        <f t="shared" si="4"/>
        <v>1.6110638450067868E-5</v>
      </c>
      <c r="K39" s="72">
        <f t="shared" si="8"/>
        <v>1.2010837578534208E-5</v>
      </c>
      <c r="L39" s="72">
        <f t="shared" si="9"/>
        <v>7.0070930800205479E-5</v>
      </c>
      <c r="M39">
        <f t="shared" si="5"/>
        <v>3.9215424830969021</v>
      </c>
      <c r="N39">
        <f t="shared" si="6"/>
        <v>4.0138059806208706E-3</v>
      </c>
      <c r="O39" s="63">
        <f t="shared" si="7"/>
        <v>8.3708381181459655E-3</v>
      </c>
    </row>
    <row r="40" spans="2:15" x14ac:dyDescent="0.15">
      <c r="B40" s="82">
        <v>44564</v>
      </c>
      <c r="C40" s="83">
        <v>4.9327153208229505E-3</v>
      </c>
      <c r="E40" s="62">
        <f t="shared" si="0"/>
        <v>2.4331680436281465E-5</v>
      </c>
      <c r="F40" s="3">
        <f t="shared" si="1"/>
        <v>2.4331680436281465E-5</v>
      </c>
      <c r="G40" s="63">
        <f t="shared" si="2"/>
        <v>4.9327153208229505E-3</v>
      </c>
      <c r="I40" s="77">
        <f t="shared" si="3"/>
        <v>4.8568935656675E-3</v>
      </c>
      <c r="J40" s="72">
        <f t="shared" si="4"/>
        <v>2.3589415108222363E-5</v>
      </c>
      <c r="K40" s="72">
        <f t="shared" si="8"/>
        <v>1.6110638450067868E-5</v>
      </c>
      <c r="L40" s="72">
        <f t="shared" si="9"/>
        <v>6.623281990086767E-5</v>
      </c>
      <c r="M40">
        <f t="shared" si="5"/>
        <v>3.9812684420590889</v>
      </c>
      <c r="N40">
        <f t="shared" si="6"/>
        <v>4.8568935656675E-3</v>
      </c>
      <c r="O40" s="63">
        <f t="shared" si="7"/>
        <v>8.138354864520695E-3</v>
      </c>
    </row>
    <row r="41" spans="2:15" x14ac:dyDescent="0.15">
      <c r="B41" s="82">
        <v>44565</v>
      </c>
      <c r="C41" s="83">
        <v>-2.9519492703383699E-3</v>
      </c>
      <c r="E41" s="62">
        <f t="shared" si="0"/>
        <v>8.7140044946512348E-6</v>
      </c>
      <c r="F41" s="3">
        <f t="shared" si="1"/>
        <v>8.7140044946512348E-6</v>
      </c>
      <c r="G41" s="63">
        <f t="shared" si="2"/>
        <v>2.9519492703383699E-3</v>
      </c>
      <c r="I41" s="77">
        <f t="shared" si="3"/>
        <v>-3.0277710254938209E-3</v>
      </c>
      <c r="J41" s="72">
        <f t="shared" si="4"/>
        <v>9.167397382819903E-6</v>
      </c>
      <c r="K41" s="72">
        <f t="shared" si="8"/>
        <v>2.3589415108222363E-5</v>
      </c>
      <c r="L41" s="72">
        <f t="shared" si="9"/>
        <v>6.3362184096846268E-5</v>
      </c>
      <c r="M41">
        <f t="shared" si="5"/>
        <v>3.9505537545365508</v>
      </c>
      <c r="N41">
        <f t="shared" si="6"/>
        <v>3.0277710254938209E-3</v>
      </c>
      <c r="O41" s="63">
        <f t="shared" si="7"/>
        <v>7.9600366894158388E-3</v>
      </c>
    </row>
    <row r="42" spans="2:15" x14ac:dyDescent="0.15">
      <c r="B42" s="82">
        <v>44566</v>
      </c>
      <c r="C42" s="83">
        <v>4.18579272586816E-4</v>
      </c>
      <c r="E42" s="62">
        <f t="shared" si="0"/>
        <v>1.7520860743930802E-7</v>
      </c>
      <c r="F42" s="3">
        <f t="shared" si="1"/>
        <v>1.7520860743930802E-7</v>
      </c>
      <c r="G42" s="63">
        <f t="shared" si="2"/>
        <v>4.18579272586816E-4</v>
      </c>
      <c r="I42" s="77">
        <f t="shared" si="3"/>
        <v>3.4275751743136518E-4</v>
      </c>
      <c r="J42" s="72">
        <f t="shared" si="4"/>
        <v>1.1748271575571261E-7</v>
      </c>
      <c r="K42" s="72">
        <f t="shared" si="8"/>
        <v>9.167397382819903E-6</v>
      </c>
      <c r="L42" s="72">
        <f t="shared" si="9"/>
        <v>5.9602273098209658E-5</v>
      </c>
      <c r="M42">
        <f t="shared" si="5"/>
        <v>3.9454626673219244</v>
      </c>
      <c r="N42">
        <f t="shared" si="6"/>
        <v>3.4275751743136518E-4</v>
      </c>
      <c r="O42" s="63">
        <f t="shared" si="7"/>
        <v>7.7202508442543276E-3</v>
      </c>
    </row>
    <row r="43" spans="2:15" x14ac:dyDescent="0.15">
      <c r="B43" s="82">
        <v>44567</v>
      </c>
      <c r="C43" s="83">
        <v>-8.8397456788354908E-3</v>
      </c>
      <c r="E43" s="62">
        <f t="shared" si="0"/>
        <v>7.8141103666490739E-5</v>
      </c>
      <c r="F43" s="3">
        <f t="shared" si="1"/>
        <v>7.8141103666490739E-5</v>
      </c>
      <c r="G43" s="63">
        <f t="shared" si="2"/>
        <v>8.8397456788354908E-3</v>
      </c>
      <c r="I43" s="77">
        <f t="shared" si="3"/>
        <v>-8.9155674339909414E-3</v>
      </c>
      <c r="J43" s="72">
        <f t="shared" si="4"/>
        <v>7.9487342670039825E-5</v>
      </c>
      <c r="K43" s="72">
        <f t="shared" si="8"/>
        <v>1.1748271575571261E-7</v>
      </c>
      <c r="L43" s="72">
        <f t="shared" si="9"/>
        <v>5.547050550585075E-5</v>
      </c>
      <c r="M43">
        <f t="shared" si="5"/>
        <v>4.3391324964034395</v>
      </c>
      <c r="N43">
        <f t="shared" si="6"/>
        <v>8.9155674339909414E-3</v>
      </c>
      <c r="O43" s="63">
        <f t="shared" si="7"/>
        <v>7.4478524089733912E-3</v>
      </c>
    </row>
    <row r="44" spans="2:15" x14ac:dyDescent="0.15">
      <c r="B44" s="82">
        <v>44568</v>
      </c>
      <c r="C44" s="83">
        <v>4.4242889828316403E-4</v>
      </c>
      <c r="E44" s="62">
        <f t="shared" si="0"/>
        <v>1.9574333003605429E-7</v>
      </c>
      <c r="F44" s="3">
        <f t="shared" si="1"/>
        <v>1.9574333003605429E-7</v>
      </c>
      <c r="G44" s="63">
        <f t="shared" si="2"/>
        <v>4.4242889828316403E-4</v>
      </c>
      <c r="I44" s="77">
        <f t="shared" si="3"/>
        <v>3.6660714312771321E-4</v>
      </c>
      <c r="J44" s="72">
        <f t="shared" si="4"/>
        <v>1.344007973922636E-7</v>
      </c>
      <c r="K44" s="72">
        <f t="shared" si="8"/>
        <v>7.9487342670039825E-5</v>
      </c>
      <c r="L44" s="72">
        <f t="shared" si="9"/>
        <v>5.8127181635192097E-5</v>
      </c>
      <c r="M44">
        <f t="shared" si="5"/>
        <v>3.9580780936712152</v>
      </c>
      <c r="N44">
        <f t="shared" si="6"/>
        <v>3.6660714312771321E-4</v>
      </c>
      <c r="O44" s="63">
        <f t="shared" si="7"/>
        <v>7.6241184169182534E-3</v>
      </c>
    </row>
    <row r="45" spans="2:15" x14ac:dyDescent="0.15">
      <c r="B45" s="82">
        <v>44571</v>
      </c>
      <c r="C45" s="83">
        <v>-1.5673790882044701E-2</v>
      </c>
      <c r="E45" s="62">
        <f t="shared" si="0"/>
        <v>2.4566772061406764E-4</v>
      </c>
      <c r="F45" s="3">
        <f t="shared" si="1"/>
        <v>2.4566772061406764E-4</v>
      </c>
      <c r="G45" s="63">
        <f t="shared" si="2"/>
        <v>1.5673790882044701E-2</v>
      </c>
      <c r="I45" s="77">
        <f t="shared" si="3"/>
        <v>-1.5749612637200153E-2</v>
      </c>
      <c r="J45" s="72">
        <f t="shared" si="4"/>
        <v>2.4805029822185475E-4</v>
      </c>
      <c r="K45" s="72">
        <f t="shared" si="8"/>
        <v>1.344007973922636E-7</v>
      </c>
      <c r="L45" s="72">
        <f t="shared" si="9"/>
        <v>5.4136990662695213E-5</v>
      </c>
      <c r="M45">
        <f t="shared" si="5"/>
        <v>5.1385329922487122</v>
      </c>
      <c r="N45">
        <f t="shared" si="6"/>
        <v>1.5749612637200153E-2</v>
      </c>
      <c r="O45" s="63">
        <f t="shared" si="7"/>
        <v>7.3577843582626973E-3</v>
      </c>
    </row>
    <row r="46" spans="2:15" x14ac:dyDescent="0.15">
      <c r="B46" s="82">
        <v>44572</v>
      </c>
      <c r="C46" s="83">
        <v>8.9191278316442801E-3</v>
      </c>
      <c r="E46" s="62">
        <f t="shared" si="0"/>
        <v>7.9550841277211599E-5</v>
      </c>
      <c r="F46" s="3">
        <f t="shared" si="1"/>
        <v>7.9550841277211599E-5</v>
      </c>
      <c r="G46" s="63">
        <f t="shared" si="2"/>
        <v>8.9191278316442801E-3</v>
      </c>
      <c r="I46" s="77">
        <f t="shared" si="3"/>
        <v>8.8433060764888296E-3</v>
      </c>
      <c r="J46" s="72">
        <f t="shared" si="4"/>
        <v>7.8204062362464258E-5</v>
      </c>
      <c r="K46" s="72">
        <f t="shared" si="8"/>
        <v>2.4805029822185475E-4</v>
      </c>
      <c r="L46" s="72">
        <f t="shared" si="9"/>
        <v>7.0503394233258667E-5</v>
      </c>
      <c r="M46">
        <f t="shared" si="5"/>
        <v>4.1382923380105714</v>
      </c>
      <c r="N46">
        <f t="shared" si="6"/>
        <v>8.8433060764888296E-3</v>
      </c>
      <c r="O46" s="63">
        <f t="shared" si="7"/>
        <v>8.3966299330897436E-3</v>
      </c>
    </row>
    <row r="47" spans="2:15" x14ac:dyDescent="0.15">
      <c r="B47" s="82">
        <v>44573</v>
      </c>
      <c r="C47" s="83">
        <v>-3.0873683085154103E-3</v>
      </c>
      <c r="E47" s="62">
        <f t="shared" si="0"/>
        <v>9.5318430724253066E-6</v>
      </c>
      <c r="F47" s="3">
        <f t="shared" si="1"/>
        <v>9.5318430724253066E-6</v>
      </c>
      <c r="G47" s="63">
        <f t="shared" si="2"/>
        <v>3.0873683085154103E-3</v>
      </c>
      <c r="I47" s="77">
        <f t="shared" si="3"/>
        <v>-3.1631900636708613E-3</v>
      </c>
      <c r="J47" s="72">
        <f t="shared" si="4"/>
        <v>1.0005771378906068E-5</v>
      </c>
      <c r="K47" s="72">
        <f t="shared" si="8"/>
        <v>7.8204062362464258E-5</v>
      </c>
      <c r="L47" s="72">
        <f t="shared" si="9"/>
        <v>7.1627726147040227E-5</v>
      </c>
      <c r="M47">
        <f t="shared" si="5"/>
        <v>3.8879984571064847</v>
      </c>
      <c r="N47">
        <f t="shared" si="6"/>
        <v>3.1631900636708613E-3</v>
      </c>
      <c r="O47" s="63">
        <f t="shared" si="7"/>
        <v>8.4633164981016886E-3</v>
      </c>
    </row>
    <row r="48" spans="2:15" x14ac:dyDescent="0.15">
      <c r="B48" s="82">
        <v>44574</v>
      </c>
      <c r="C48" s="83">
        <v>-3.9486637213234001E-3</v>
      </c>
      <c r="E48" s="62">
        <f t="shared" si="0"/>
        <v>1.5591945184095562E-5</v>
      </c>
      <c r="F48" s="3">
        <f t="shared" si="1"/>
        <v>1.5591945184095562E-5</v>
      </c>
      <c r="G48" s="63">
        <f t="shared" si="2"/>
        <v>3.9486637213234001E-3</v>
      </c>
      <c r="I48" s="77">
        <f t="shared" si="3"/>
        <v>-4.0244854764788507E-3</v>
      </c>
      <c r="J48" s="72">
        <f t="shared" si="4"/>
        <v>1.6196483350389202E-5</v>
      </c>
      <c r="K48" s="72">
        <f t="shared" si="8"/>
        <v>1.0005771378906068E-5</v>
      </c>
      <c r="L48" s="72">
        <f t="shared" si="9"/>
        <v>6.7149699329343096E-5</v>
      </c>
      <c r="M48">
        <f t="shared" si="5"/>
        <v>3.9456544332679107</v>
      </c>
      <c r="N48">
        <f t="shared" si="6"/>
        <v>4.0244854764788507E-3</v>
      </c>
      <c r="O48" s="63">
        <f t="shared" si="7"/>
        <v>8.1944920116711999E-3</v>
      </c>
    </row>
    <row r="49" spans="2:15" x14ac:dyDescent="0.15">
      <c r="B49" s="82">
        <v>44575</v>
      </c>
      <c r="C49" s="83">
        <v>-7.5117926282746092E-3</v>
      </c>
      <c r="E49" s="62">
        <f t="shared" si="0"/>
        <v>5.6427028490200759E-5</v>
      </c>
      <c r="F49" s="3">
        <f t="shared" si="1"/>
        <v>5.6427028490200759E-5</v>
      </c>
      <c r="G49" s="63">
        <f t="shared" si="2"/>
        <v>7.5117926282746092E-3</v>
      </c>
      <c r="I49" s="77">
        <f t="shared" si="3"/>
        <v>-7.5876143834300597E-3</v>
      </c>
      <c r="J49" s="72">
        <f t="shared" si="4"/>
        <v>5.7571892031634724E-5</v>
      </c>
      <c r="K49" s="72">
        <f t="shared" si="8"/>
        <v>1.6196483350389202E-5</v>
      </c>
      <c r="L49" s="72">
        <f t="shared" si="9"/>
        <v>6.3596180634149422E-5</v>
      </c>
      <c r="M49">
        <f t="shared" si="5"/>
        <v>4.1388582360788684</v>
      </c>
      <c r="N49">
        <f t="shared" si="6"/>
        <v>7.5876143834300597E-3</v>
      </c>
      <c r="O49" s="63">
        <f t="shared" si="7"/>
        <v>7.9747213515049802E-3</v>
      </c>
    </row>
    <row r="50" spans="2:15" x14ac:dyDescent="0.15">
      <c r="B50" s="82">
        <v>44579</v>
      </c>
      <c r="C50" s="83">
        <v>3.1381461960533404E-4</v>
      </c>
      <c r="E50" s="62">
        <f t="shared" si="0"/>
        <v>9.8479615478040499E-8</v>
      </c>
      <c r="F50" s="3">
        <f t="shared" si="1"/>
        <v>9.8479615478040499E-8</v>
      </c>
      <c r="G50" s="63">
        <f t="shared" si="2"/>
        <v>3.1381461960533404E-4</v>
      </c>
      <c r="I50" s="77">
        <f t="shared" si="3"/>
        <v>2.3799286444988322E-4</v>
      </c>
      <c r="J50" s="72">
        <f t="shared" si="4"/>
        <v>5.6640603529060491E-8</v>
      </c>
      <c r="K50" s="72">
        <f t="shared" si="8"/>
        <v>5.7571892031634724E-5</v>
      </c>
      <c r="L50" s="72">
        <f t="shared" si="9"/>
        <v>6.3714509911952147E-5</v>
      </c>
      <c r="M50">
        <f t="shared" si="5"/>
        <v>3.911832828638</v>
      </c>
      <c r="N50">
        <f t="shared" si="6"/>
        <v>2.3799286444988322E-4</v>
      </c>
      <c r="O50" s="63">
        <f t="shared" si="7"/>
        <v>7.9821369264096286E-3</v>
      </c>
    </row>
    <row r="51" spans="2:15" x14ac:dyDescent="0.15">
      <c r="B51" s="82">
        <v>44580</v>
      </c>
      <c r="C51" s="83">
        <v>-3.0963657189530999E-4</v>
      </c>
      <c r="E51" s="62">
        <f t="shared" si="0"/>
        <v>9.5874806655079467E-8</v>
      </c>
      <c r="F51" s="3">
        <f t="shared" si="1"/>
        <v>9.5874806655079467E-8</v>
      </c>
      <c r="G51" s="63">
        <f t="shared" si="2"/>
        <v>3.0963657189530999E-4</v>
      </c>
      <c r="I51" s="77">
        <f t="shared" si="3"/>
        <v>-3.854583270507608E-4</v>
      </c>
      <c r="J51" s="72">
        <f t="shared" si="4"/>
        <v>1.4857812189277128E-7</v>
      </c>
      <c r="K51" s="72">
        <f t="shared" si="8"/>
        <v>5.6640603529060491E-8</v>
      </c>
      <c r="L51" s="72">
        <f t="shared" si="9"/>
        <v>5.9186955043254426E-5</v>
      </c>
      <c r="M51">
        <f t="shared" si="5"/>
        <v>3.9490937436556006</v>
      </c>
      <c r="N51">
        <f t="shared" si="6"/>
        <v>3.854583270507608E-4</v>
      </c>
      <c r="O51" s="63">
        <f t="shared" si="7"/>
        <v>7.6933058592034689E-3</v>
      </c>
    </row>
    <row r="52" spans="2:15" x14ac:dyDescent="0.15">
      <c r="B52" s="82">
        <v>44581</v>
      </c>
      <c r="C52" s="83">
        <v>2.7951075730396902E-3</v>
      </c>
      <c r="E52" s="62">
        <f t="shared" si="0"/>
        <v>7.8126263448638265E-6</v>
      </c>
      <c r="F52" s="3">
        <f t="shared" si="1"/>
        <v>7.8126263448638265E-6</v>
      </c>
      <c r="G52" s="63">
        <f t="shared" si="2"/>
        <v>2.7951075730396902E-3</v>
      </c>
      <c r="I52" s="77">
        <f t="shared" si="3"/>
        <v>2.7192858178842392E-3</v>
      </c>
      <c r="J52" s="72">
        <f t="shared" si="4"/>
        <v>7.3945153593463556E-6</v>
      </c>
      <c r="K52" s="72">
        <f t="shared" si="8"/>
        <v>1.4857812189277128E-7</v>
      </c>
      <c r="L52" s="72">
        <f t="shared" si="9"/>
        <v>5.5097170792213161E-5</v>
      </c>
      <c r="M52">
        <f t="shared" si="5"/>
        <v>4.017819717209254</v>
      </c>
      <c r="N52">
        <f t="shared" si="6"/>
        <v>2.7192858178842392E-3</v>
      </c>
      <c r="O52" s="63">
        <f t="shared" si="7"/>
        <v>7.4227468495303784E-3</v>
      </c>
    </row>
    <row r="53" spans="2:15" x14ac:dyDescent="0.15">
      <c r="B53" s="82">
        <v>44582</v>
      </c>
      <c r="C53" s="83">
        <v>-1.6332781919002299E-2</v>
      </c>
      <c r="E53" s="62">
        <f t="shared" si="0"/>
        <v>2.6675976521368841E-4</v>
      </c>
      <c r="F53" s="3">
        <f t="shared" si="1"/>
        <v>2.6675976521368841E-4</v>
      </c>
      <c r="G53" s="63">
        <f t="shared" si="2"/>
        <v>1.6332781919002299E-2</v>
      </c>
      <c r="I53" s="77">
        <f t="shared" si="3"/>
        <v>-1.6408603674157751E-2</v>
      </c>
      <c r="J53" s="72">
        <f t="shared" si="4"/>
        <v>2.6924227453558323E-4</v>
      </c>
      <c r="K53" s="72">
        <f t="shared" si="8"/>
        <v>7.3945153593463556E-6</v>
      </c>
      <c r="L53" s="72">
        <f t="shared" si="9"/>
        <v>5.1980021761901621E-5</v>
      </c>
      <c r="M53">
        <f t="shared" si="5"/>
        <v>5.3083185426901247</v>
      </c>
      <c r="N53">
        <f t="shared" si="6"/>
        <v>1.6408603674157751E-2</v>
      </c>
      <c r="O53" s="63">
        <f t="shared" si="7"/>
        <v>7.2097171762768629E-3</v>
      </c>
    </row>
    <row r="54" spans="2:15" x14ac:dyDescent="0.15">
      <c r="B54" s="82">
        <v>44585</v>
      </c>
      <c r="C54" s="83">
        <v>-3.8382753618468199E-2</v>
      </c>
      <c r="E54" s="62">
        <f t="shared" si="0"/>
        <v>1.4732357753360337E-3</v>
      </c>
      <c r="F54" s="3">
        <f t="shared" si="1"/>
        <v>1.4732357753360337E-3</v>
      </c>
      <c r="G54" s="63">
        <f t="shared" si="2"/>
        <v>3.8382753618468199E-2</v>
      </c>
      <c r="I54" s="77">
        <f t="shared" si="3"/>
        <v>-3.8458575373623648E-2</v>
      </c>
      <c r="J54" s="72">
        <f t="shared" si="4"/>
        <v>1.4790620197686912E-3</v>
      </c>
      <c r="K54" s="72">
        <f t="shared" si="8"/>
        <v>2.6924227453558323E-4</v>
      </c>
      <c r="L54" s="72">
        <f t="shared" si="9"/>
        <v>7.0259124497697666E-5</v>
      </c>
      <c r="M54">
        <f t="shared" si="5"/>
        <v>9.1256039842949956</v>
      </c>
      <c r="N54">
        <f t="shared" si="6"/>
        <v>3.8458575373623648E-2</v>
      </c>
      <c r="O54" s="63">
        <f t="shared" si="7"/>
        <v>8.3820716113439196E-3</v>
      </c>
    </row>
    <row r="55" spans="2:15" x14ac:dyDescent="0.15">
      <c r="B55" s="82">
        <v>44586</v>
      </c>
      <c r="C55" s="83">
        <v>5.4192736450431296E-3</v>
      </c>
      <c r="E55" s="62">
        <f t="shared" si="0"/>
        <v>2.9368526839859049E-5</v>
      </c>
      <c r="F55" s="3">
        <f t="shared" si="1"/>
        <v>2.9368526839859049E-5</v>
      </c>
      <c r="G55" s="63">
        <f t="shared" si="2"/>
        <v>5.4192736450431296E-3</v>
      </c>
      <c r="I55" s="77">
        <f t="shared" si="3"/>
        <v>5.3434518898876791E-3</v>
      </c>
      <c r="J55" s="72">
        <f t="shared" si="4"/>
        <v>2.8552478099544211E-5</v>
      </c>
      <c r="K55" s="72">
        <f t="shared" si="8"/>
        <v>1.4790620197686912E-3</v>
      </c>
      <c r="L55" s="72">
        <f t="shared" si="9"/>
        <v>1.8428921029267441E-4</v>
      </c>
      <c r="M55">
        <f t="shared" si="5"/>
        <v>3.4192968335528371</v>
      </c>
      <c r="N55">
        <f t="shared" si="6"/>
        <v>5.3434518898876791E-3</v>
      </c>
      <c r="O55" s="63">
        <f t="shared" si="7"/>
        <v>1.3575316213358508E-2</v>
      </c>
    </row>
    <row r="56" spans="2:15" x14ac:dyDescent="0.15">
      <c r="B56" s="82">
        <v>44587</v>
      </c>
      <c r="C56" s="83">
        <v>1.2772081211928299E-2</v>
      </c>
      <c r="E56" s="62">
        <f t="shared" si="0"/>
        <v>1.6312605848409185E-4</v>
      </c>
      <c r="F56" s="3">
        <f t="shared" si="1"/>
        <v>1.6312605848409185E-4</v>
      </c>
      <c r="G56" s="63">
        <f t="shared" si="2"/>
        <v>1.2772081211928299E-2</v>
      </c>
      <c r="I56" s="77">
        <f t="shared" si="3"/>
        <v>1.2696259456772848E-2</v>
      </c>
      <c r="J56" s="72">
        <f t="shared" si="4"/>
        <v>1.6119500419369399E-4</v>
      </c>
      <c r="K56" s="72">
        <f t="shared" si="8"/>
        <v>2.8552478099544211E-5</v>
      </c>
      <c r="L56" s="72">
        <f t="shared" si="9"/>
        <v>1.7059677093525391E-4</v>
      </c>
      <c r="M56">
        <f t="shared" si="5"/>
        <v>3.6553876303177124</v>
      </c>
      <c r="N56">
        <f t="shared" si="6"/>
        <v>1.2696259456772848E-2</v>
      </c>
      <c r="O56" s="63">
        <f t="shared" si="7"/>
        <v>1.306126988218427E-2</v>
      </c>
    </row>
    <row r="57" spans="2:15" x14ac:dyDescent="0.15">
      <c r="B57" s="82">
        <v>44588</v>
      </c>
      <c r="C57" s="83">
        <v>6.4996126985925598E-3</v>
      </c>
      <c r="E57" s="62">
        <f t="shared" si="0"/>
        <v>4.2244965231705657E-5</v>
      </c>
      <c r="F57" s="3">
        <f t="shared" si="1"/>
        <v>4.2244965231705657E-5</v>
      </c>
      <c r="G57" s="63">
        <f t="shared" si="2"/>
        <v>6.4996126985925598E-3</v>
      </c>
      <c r="I57" s="77">
        <f t="shared" si="3"/>
        <v>6.4237909434371092E-3</v>
      </c>
      <c r="J57" s="72">
        <f t="shared" si="4"/>
        <v>4.1265090084984623E-5</v>
      </c>
      <c r="K57" s="72">
        <f t="shared" si="8"/>
        <v>1.6119500419369399E-4</v>
      </c>
      <c r="L57" s="72">
        <f t="shared" si="9"/>
        <v>1.6889432010370634E-4</v>
      </c>
      <c r="M57">
        <f t="shared" si="5"/>
        <v>3.4852613768083498</v>
      </c>
      <c r="N57">
        <f t="shared" si="6"/>
        <v>6.4237909434371092E-3</v>
      </c>
      <c r="O57" s="63">
        <f t="shared" si="7"/>
        <v>1.2995934752979731E-2</v>
      </c>
    </row>
    <row r="58" spans="2:15" x14ac:dyDescent="0.15">
      <c r="B58" s="82">
        <v>44589</v>
      </c>
      <c r="C58" s="83">
        <v>-5.9503879155302598E-3</v>
      </c>
      <c r="E58" s="62">
        <f t="shared" si="0"/>
        <v>3.5407116345288548E-5</v>
      </c>
      <c r="F58" s="3">
        <f t="shared" si="1"/>
        <v>3.5407116345288548E-5</v>
      </c>
      <c r="G58" s="63">
        <f t="shared" si="2"/>
        <v>5.9503879155302598E-3</v>
      </c>
      <c r="I58" s="77">
        <f t="shared" si="3"/>
        <v>-6.0262096706857103E-3</v>
      </c>
      <c r="J58" s="72">
        <f t="shared" si="4"/>
        <v>3.6315202995065975E-5</v>
      </c>
      <c r="K58" s="72">
        <f t="shared" si="8"/>
        <v>4.1265090084984623E-5</v>
      </c>
      <c r="L58" s="72">
        <f t="shared" si="9"/>
        <v>1.5768962162470682E-4</v>
      </c>
      <c r="M58">
        <f t="shared" si="5"/>
        <v>3.5160762688014362</v>
      </c>
      <c r="N58">
        <f t="shared" si="6"/>
        <v>6.0262096706857103E-3</v>
      </c>
      <c r="O58" s="63">
        <f t="shared" si="7"/>
        <v>1.2557452831872665E-2</v>
      </c>
    </row>
    <row r="59" spans="2:15" x14ac:dyDescent="0.15">
      <c r="B59" s="82">
        <v>44592</v>
      </c>
      <c r="C59" s="83">
        <v>1.0100058099644199E-2</v>
      </c>
      <c r="E59" s="62">
        <f t="shared" si="0"/>
        <v>1.020111736161884E-4</v>
      </c>
      <c r="F59" s="3">
        <f t="shared" si="1"/>
        <v>1.020111736161884E-4</v>
      </c>
      <c r="G59" s="63">
        <f t="shared" si="2"/>
        <v>1.0100058099644199E-2</v>
      </c>
      <c r="I59" s="77">
        <f t="shared" si="3"/>
        <v>1.0024236344488749E-2</v>
      </c>
      <c r="J59" s="72">
        <f t="shared" si="4"/>
        <v>1.0048531429016915E-4</v>
      </c>
      <c r="K59" s="72">
        <f t="shared" si="8"/>
        <v>3.6315202995065975E-5</v>
      </c>
      <c r="L59" s="72">
        <f t="shared" si="9"/>
        <v>1.4715110770333737E-4</v>
      </c>
      <c r="M59">
        <f t="shared" si="5"/>
        <v>3.6638046478748079</v>
      </c>
      <c r="N59">
        <f t="shared" si="6"/>
        <v>1.0024236344488749E-2</v>
      </c>
      <c r="O59" s="63">
        <f t="shared" si="7"/>
        <v>1.2130585629034459E-2</v>
      </c>
    </row>
    <row r="60" spans="2:15" x14ac:dyDescent="0.15">
      <c r="B60" s="82">
        <v>44593</v>
      </c>
      <c r="C60" s="83">
        <v>1.08865395215296E-2</v>
      </c>
      <c r="E60" s="62">
        <f t="shared" si="0"/>
        <v>1.1851674275382592E-4</v>
      </c>
      <c r="F60" s="3">
        <f t="shared" si="1"/>
        <v>1.1851674275382592E-4</v>
      </c>
      <c r="G60" s="63">
        <f t="shared" si="2"/>
        <v>1.08865395215296E-2</v>
      </c>
      <c r="I60" s="77">
        <f t="shared" si="3"/>
        <v>1.0810717766374149E-2</v>
      </c>
      <c r="J60" s="72">
        <f t="shared" si="4"/>
        <v>1.1687161862419767E-4</v>
      </c>
      <c r="K60" s="72">
        <f t="shared" si="8"/>
        <v>1.0048531429016915E-4</v>
      </c>
      <c r="L60" s="72">
        <f t="shared" si="9"/>
        <v>1.4278521342252044E-4</v>
      </c>
      <c r="M60">
        <f t="shared" si="5"/>
        <v>3.7127743614462605</v>
      </c>
      <c r="N60">
        <f t="shared" si="6"/>
        <v>1.0810717766374149E-2</v>
      </c>
      <c r="O60" s="63">
        <f t="shared" si="7"/>
        <v>1.1949276690349104E-2</v>
      </c>
    </row>
    <row r="61" spans="2:15" x14ac:dyDescent="0.15">
      <c r="B61" s="82">
        <v>44594</v>
      </c>
      <c r="C61" s="83">
        <v>4.5474939802669895E-5</v>
      </c>
      <c r="E61" s="62">
        <f t="shared" si="0"/>
        <v>2.0679701500564508E-9</v>
      </c>
      <c r="F61" s="3">
        <f t="shared" si="1"/>
        <v>2.0679701500564508E-9</v>
      </c>
      <c r="G61" s="63">
        <f t="shared" si="2"/>
        <v>4.5474939802669895E-5</v>
      </c>
      <c r="I61" s="77">
        <f t="shared" si="3"/>
        <v>-3.0346815352780922E-5</v>
      </c>
      <c r="J61" s="72">
        <f t="shared" si="4"/>
        <v>9.2092920205577988E-10</v>
      </c>
      <c r="K61" s="72">
        <f t="shared" si="8"/>
        <v>1.1687161862419767E-4</v>
      </c>
      <c r="L61" s="72">
        <f t="shared" si="9"/>
        <v>1.4015473964621266E-4</v>
      </c>
      <c r="M61">
        <f t="shared" si="5"/>
        <v>3.5174448407678507</v>
      </c>
      <c r="N61">
        <f t="shared" si="6"/>
        <v>3.0346815352780922E-5</v>
      </c>
      <c r="O61" s="63">
        <f t="shared" si="7"/>
        <v>1.1838696703869589E-2</v>
      </c>
    </row>
    <row r="62" spans="2:15" x14ac:dyDescent="0.15">
      <c r="B62" s="82">
        <v>44595</v>
      </c>
      <c r="C62" s="83">
        <v>-1.0211277360333799E-2</v>
      </c>
      <c r="E62" s="62">
        <f t="shared" si="0"/>
        <v>1.042701853296656E-4</v>
      </c>
      <c r="F62" s="3">
        <f t="shared" si="1"/>
        <v>1.042701853296656E-4</v>
      </c>
      <c r="G62" s="63">
        <f t="shared" si="2"/>
        <v>1.0211277360333799E-2</v>
      </c>
      <c r="I62" s="77">
        <f t="shared" si="3"/>
        <v>-1.0287099115489249E-2</v>
      </c>
      <c r="J62" s="72">
        <f t="shared" si="4"/>
        <v>1.0582440821189969E-4</v>
      </c>
      <c r="K62" s="72">
        <f t="shared" si="8"/>
        <v>9.2092920205577988E-10</v>
      </c>
      <c r="L62" s="72">
        <f t="shared" si="9"/>
        <v>1.2835674523327758E-4</v>
      </c>
      <c r="M62">
        <f t="shared" si="5"/>
        <v>3.7675238592322562</v>
      </c>
      <c r="N62">
        <f t="shared" si="6"/>
        <v>1.0287099115489249E-2</v>
      </c>
      <c r="O62" s="63">
        <f t="shared" si="7"/>
        <v>1.1329463589829732E-2</v>
      </c>
    </row>
    <row r="63" spans="2:15" x14ac:dyDescent="0.15">
      <c r="B63" s="82">
        <v>44596</v>
      </c>
      <c r="C63" s="83">
        <v>-7.6752764911866E-3</v>
      </c>
      <c r="E63" s="62">
        <f t="shared" si="0"/>
        <v>5.8909869216161688E-5</v>
      </c>
      <c r="F63" s="3">
        <f t="shared" si="1"/>
        <v>5.8909869216161688E-5</v>
      </c>
      <c r="G63" s="63">
        <f t="shared" si="2"/>
        <v>7.6752764911866E-3</v>
      </c>
      <c r="I63" s="77">
        <f t="shared" si="3"/>
        <v>-7.7510982463420506E-3</v>
      </c>
      <c r="J63" s="72">
        <f t="shared" si="4"/>
        <v>6.0079524024446813E-5</v>
      </c>
      <c r="K63" s="72">
        <f t="shared" si="8"/>
        <v>1.0582440821189969E-4</v>
      </c>
      <c r="L63" s="72">
        <f t="shared" si="9"/>
        <v>1.262075598099967E-4</v>
      </c>
      <c r="M63">
        <f t="shared" si="5"/>
        <v>3.6888621805984632</v>
      </c>
      <c r="N63">
        <f t="shared" si="6"/>
        <v>7.7510982463420506E-3</v>
      </c>
      <c r="O63" s="63">
        <f t="shared" si="7"/>
        <v>1.123421380471267E-2</v>
      </c>
    </row>
    <row r="64" spans="2:15" x14ac:dyDescent="0.15">
      <c r="B64" s="82">
        <v>44599</v>
      </c>
      <c r="C64" s="83">
        <v>4.4115435453078097E-3</v>
      </c>
      <c r="E64" s="62">
        <f t="shared" si="0"/>
        <v>1.9461716452146998E-5</v>
      </c>
      <c r="F64" s="3">
        <f t="shared" si="1"/>
        <v>1.9461716452146998E-5</v>
      </c>
      <c r="G64" s="63">
        <f t="shared" si="2"/>
        <v>4.4115435453078097E-3</v>
      </c>
      <c r="I64" s="77">
        <f t="shared" si="3"/>
        <v>4.3357217901523592E-3</v>
      </c>
      <c r="J64" s="72">
        <f t="shared" si="4"/>
        <v>1.8798483441601979E-5</v>
      </c>
      <c r="K64" s="72">
        <f t="shared" si="8"/>
        <v>6.0079524024446813E-5</v>
      </c>
      <c r="L64" s="72">
        <f t="shared" si="9"/>
        <v>1.2057649454523123E-4</v>
      </c>
      <c r="M64">
        <f t="shared" si="5"/>
        <v>3.6316508257535594</v>
      </c>
      <c r="N64">
        <f t="shared" si="6"/>
        <v>4.3357217901523592E-3</v>
      </c>
      <c r="O64" s="63">
        <f t="shared" si="7"/>
        <v>1.0980732878329716E-2</v>
      </c>
    </row>
    <row r="65" spans="2:15" x14ac:dyDescent="0.15">
      <c r="B65" s="82">
        <v>44600</v>
      </c>
      <c r="C65" s="83">
        <v>-3.1283745231189802E-3</v>
      </c>
      <c r="E65" s="62">
        <f t="shared" si="0"/>
        <v>9.7867271568999069E-6</v>
      </c>
      <c r="F65" s="3">
        <f t="shared" si="1"/>
        <v>9.7867271568999069E-6</v>
      </c>
      <c r="G65" s="63">
        <f t="shared" si="2"/>
        <v>3.1283745231189802E-3</v>
      </c>
      <c r="I65" s="77">
        <f t="shared" si="3"/>
        <v>-3.2041962782744311E-3</v>
      </c>
      <c r="J65" s="72">
        <f t="shared" si="4"/>
        <v>1.0266873789707715E-5</v>
      </c>
      <c r="K65" s="72">
        <f t="shared" si="8"/>
        <v>1.8798483441601979E-5</v>
      </c>
      <c r="L65" s="72">
        <f t="shared" si="9"/>
        <v>1.1215421702693655E-4</v>
      </c>
      <c r="M65">
        <f t="shared" si="5"/>
        <v>3.6517649317396206</v>
      </c>
      <c r="N65">
        <f t="shared" si="6"/>
        <v>3.2041962782744311E-3</v>
      </c>
      <c r="O65" s="63">
        <f t="shared" si="7"/>
        <v>1.0590288807531953E-2</v>
      </c>
    </row>
    <row r="66" spans="2:15" x14ac:dyDescent="0.15">
      <c r="B66" s="82">
        <v>44601</v>
      </c>
      <c r="C66" s="83">
        <v>1.74537740068447E-2</v>
      </c>
      <c r="E66" s="62">
        <f t="shared" si="0"/>
        <v>3.0463422708200768E-4</v>
      </c>
      <c r="F66" s="3">
        <f t="shared" si="1"/>
        <v>3.0463422708200768E-4</v>
      </c>
      <c r="G66" s="63">
        <f t="shared" si="2"/>
        <v>1.74537740068447E-2</v>
      </c>
      <c r="I66" s="77">
        <f t="shared" si="3"/>
        <v>1.7377952251689248E-2</v>
      </c>
      <c r="J66" s="72">
        <f t="shared" si="4"/>
        <v>3.0199322446199139E-4</v>
      </c>
      <c r="K66" s="72">
        <f t="shared" si="8"/>
        <v>1.0266873789707715E-5</v>
      </c>
      <c r="L66" s="72">
        <f t="shared" si="9"/>
        <v>1.0384502503850657E-4</v>
      </c>
      <c r="M66">
        <f t="shared" si="5"/>
        <v>4.3943955521788389</v>
      </c>
      <c r="N66">
        <f t="shared" si="6"/>
        <v>1.7377952251689248E-2</v>
      </c>
      <c r="O66" s="63">
        <f t="shared" si="7"/>
        <v>1.0190437921821935E-2</v>
      </c>
    </row>
    <row r="67" spans="2:15" x14ac:dyDescent="0.15">
      <c r="B67" s="82">
        <v>44602</v>
      </c>
      <c r="C67" s="83">
        <v>-4.4199585695769896E-3</v>
      </c>
      <c r="E67" s="62">
        <f t="shared" si="0"/>
        <v>1.9536033756777068E-5</v>
      </c>
      <c r="F67" s="3">
        <f t="shared" si="1"/>
        <v>1.9536033756777068E-5</v>
      </c>
      <c r="G67" s="63">
        <f t="shared" si="2"/>
        <v>4.4199585695769896E-3</v>
      </c>
      <c r="I67" s="77">
        <f t="shared" si="3"/>
        <v>-4.4957803247324402E-3</v>
      </c>
      <c r="J67" s="72">
        <f t="shared" si="4"/>
        <v>2.0212040728251327E-5</v>
      </c>
      <c r="K67" s="72">
        <f t="shared" si="8"/>
        <v>3.0199322446199139E-4</v>
      </c>
      <c r="L67" s="72">
        <f t="shared" si="9"/>
        <v>1.1983325604886811E-4</v>
      </c>
      <c r="M67">
        <f t="shared" si="5"/>
        <v>3.637933134631075</v>
      </c>
      <c r="N67">
        <f t="shared" si="6"/>
        <v>4.4957803247324402E-3</v>
      </c>
      <c r="O67" s="63">
        <f t="shared" si="7"/>
        <v>1.0946837719125468E-2</v>
      </c>
    </row>
    <row r="68" spans="2:15" x14ac:dyDescent="0.15">
      <c r="B68" s="82">
        <v>44603</v>
      </c>
      <c r="C68" s="83">
        <v>-6.5935775472185602E-3</v>
      </c>
      <c r="E68" s="62">
        <f t="shared" si="0"/>
        <v>4.3475264871184725E-5</v>
      </c>
      <c r="F68" s="3">
        <f t="shared" si="1"/>
        <v>4.3475264871184725E-5</v>
      </c>
      <c r="G68" s="63">
        <f t="shared" si="2"/>
        <v>6.5935775472185602E-3</v>
      </c>
      <c r="I68" s="77">
        <f t="shared" si="3"/>
        <v>-6.6693993023740107E-3</v>
      </c>
      <c r="J68" s="72">
        <f t="shared" si="4"/>
        <v>4.4480887054506944E-5</v>
      </c>
      <c r="K68" s="72">
        <f t="shared" si="8"/>
        <v>2.0212040728251327E-5</v>
      </c>
      <c r="L68" s="72">
        <f t="shared" si="9"/>
        <v>1.1159553218232222E-4</v>
      </c>
      <c r="M68">
        <f t="shared" si="5"/>
        <v>3.7310237918099909</v>
      </c>
      <c r="N68">
        <f t="shared" si="6"/>
        <v>6.6693993023740107E-3</v>
      </c>
      <c r="O68" s="63">
        <f t="shared" si="7"/>
        <v>1.0563878652385316E-2</v>
      </c>
    </row>
    <row r="69" spans="2:15" x14ac:dyDescent="0.15">
      <c r="B69" s="82">
        <v>44606</v>
      </c>
      <c r="C69" s="83">
        <v>-1.68084360008341E-2</v>
      </c>
      <c r="E69" s="62">
        <f t="shared" si="0"/>
        <v>2.8252352079413581E-4</v>
      </c>
      <c r="F69" s="3">
        <f t="shared" si="1"/>
        <v>2.8252352079413581E-4</v>
      </c>
      <c r="G69" s="63">
        <f t="shared" si="2"/>
        <v>1.68084360008341E-2</v>
      </c>
      <c r="I69" s="77">
        <f t="shared" si="3"/>
        <v>-1.6884257755989552E-2</v>
      </c>
      <c r="J69" s="72">
        <f t="shared" si="4"/>
        <v>2.8507815997069335E-4</v>
      </c>
      <c r="K69" s="72">
        <f t="shared" si="8"/>
        <v>4.4480887054506944E-5</v>
      </c>
      <c r="L69" s="72">
        <f t="shared" si="9"/>
        <v>1.06096444826003E-4</v>
      </c>
      <c r="M69">
        <f t="shared" si="5"/>
        <v>4.3283854380717504</v>
      </c>
      <c r="N69">
        <f t="shared" si="6"/>
        <v>1.6884257755989552E-2</v>
      </c>
      <c r="O69" s="63">
        <f t="shared" si="7"/>
        <v>1.0300312850879968E-2</v>
      </c>
    </row>
    <row r="70" spans="2:15" x14ac:dyDescent="0.15">
      <c r="B70" s="82">
        <v>44607</v>
      </c>
      <c r="C70" s="83">
        <v>1.2929477021075698E-2</v>
      </c>
      <c r="E70" s="62">
        <f t="shared" si="0"/>
        <v>1.6717137603852451E-4</v>
      </c>
      <c r="F70" s="3">
        <f t="shared" si="1"/>
        <v>1.6717137603852451E-4</v>
      </c>
      <c r="G70" s="63">
        <f t="shared" si="2"/>
        <v>1.2929477021075698E-2</v>
      </c>
      <c r="I70" s="77">
        <f t="shared" si="3"/>
        <v>1.2853655265920248E-2</v>
      </c>
      <c r="J70" s="72">
        <f t="shared" si="4"/>
        <v>1.6521645369511933E-4</v>
      </c>
      <c r="K70" s="72">
        <f t="shared" si="8"/>
        <v>2.8507815997069335E-4</v>
      </c>
      <c r="L70" s="72">
        <f t="shared" si="9"/>
        <v>1.2050763656811056E-4</v>
      </c>
      <c r="M70">
        <f t="shared" si="5"/>
        <v>3.935711187314785</v>
      </c>
      <c r="N70">
        <f t="shared" si="6"/>
        <v>1.2853655265920248E-2</v>
      </c>
      <c r="O70" s="63">
        <f t="shared" si="7"/>
        <v>1.0977597030685293E-2</v>
      </c>
    </row>
    <row r="71" spans="2:15" x14ac:dyDescent="0.15">
      <c r="B71" s="82">
        <v>44608</v>
      </c>
      <c r="C71" s="83">
        <v>7.9672933593544204E-4</v>
      </c>
      <c r="E71" s="62">
        <f t="shared" si="0"/>
        <v>6.3477763474013042E-7</v>
      </c>
      <c r="F71" s="3">
        <f t="shared" si="1"/>
        <v>6.3477763474013042E-7</v>
      </c>
      <c r="G71" s="63">
        <f t="shared" si="2"/>
        <v>7.9672933593544204E-4</v>
      </c>
      <c r="I71" s="77">
        <f t="shared" si="3"/>
        <v>7.2090758077999117E-4</v>
      </c>
      <c r="J71" s="72">
        <f t="shared" si="4"/>
        <v>5.1970774002605949E-7</v>
      </c>
      <c r="K71" s="72">
        <f t="shared" si="8"/>
        <v>1.6521645369511933E-4</v>
      </c>
      <c r="L71" s="72">
        <f t="shared" si="9"/>
        <v>1.2389041073697181E-4</v>
      </c>
      <c r="M71">
        <f t="shared" si="5"/>
        <v>3.5801667752578816</v>
      </c>
      <c r="N71">
        <f t="shared" si="6"/>
        <v>7.2090758077999117E-4</v>
      </c>
      <c r="O71" s="63">
        <f t="shared" si="7"/>
        <v>1.1130606934797931E-2</v>
      </c>
    </row>
    <row r="72" spans="2:15" x14ac:dyDescent="0.15">
      <c r="B72" s="82">
        <v>44609</v>
      </c>
      <c r="C72" s="83">
        <v>-9.5396153513482799E-3</v>
      </c>
      <c r="E72" s="62">
        <f t="shared" ref="E72:E135" si="10">C72^2</f>
        <v>9.1004261051679769E-5</v>
      </c>
      <c r="F72" s="3">
        <f t="shared" ref="F72:F135" si="11">E72</f>
        <v>9.1004261051679769E-5</v>
      </c>
      <c r="G72" s="63">
        <f t="shared" ref="G72:G135" si="12">SQRT(F72)</f>
        <v>9.5396153513482799E-3</v>
      </c>
      <c r="I72" s="77">
        <f t="shared" ref="I72:I135" si="13">C72-$I$4</f>
        <v>-9.6154371065037304E-3</v>
      </c>
      <c r="J72" s="72">
        <f t="shared" ref="J72:J135" si="14">I72^2</f>
        <v>9.2456630749128827E-5</v>
      </c>
      <c r="K72" s="72">
        <f t="shared" si="8"/>
        <v>5.1970774002605949E-7</v>
      </c>
      <c r="L72" s="72">
        <f t="shared" si="9"/>
        <v>1.1368021020417874E-4</v>
      </c>
      <c r="M72">
        <f t="shared" ref="M72:M135" si="15">LN(1/SQRT(2*PI()*L72*EXP(-J72/(2*L72))))</f>
        <v>3.8254482136410197</v>
      </c>
      <c r="N72">
        <f t="shared" ref="N72:N135" si="16">SQRT(J72)</f>
        <v>9.6154371065037304E-3</v>
      </c>
      <c r="O72" s="63">
        <f t="shared" ref="O72:O135" si="17">SQRT(L72)</f>
        <v>1.0662092205762372E-2</v>
      </c>
    </row>
    <row r="73" spans="2:15" x14ac:dyDescent="0.15">
      <c r="B73" s="82">
        <v>44610</v>
      </c>
      <c r="C73" s="83">
        <v>-5.3978262646369101E-3</v>
      </c>
      <c r="E73" s="62">
        <f t="shared" si="10"/>
        <v>2.9136528383204059E-5</v>
      </c>
      <c r="F73" s="3">
        <f t="shared" si="11"/>
        <v>2.9136528383204059E-5</v>
      </c>
      <c r="G73" s="63">
        <f t="shared" si="12"/>
        <v>5.3978262646369101E-3</v>
      </c>
      <c r="I73" s="77">
        <f t="shared" si="13"/>
        <v>-5.4736480197923607E-3</v>
      </c>
      <c r="J73" s="72">
        <f t="shared" si="14"/>
        <v>2.9960822644576833E-5</v>
      </c>
      <c r="K73" s="72">
        <f t="shared" ref="K73:K136" si="18">J72</f>
        <v>9.2456630749128827E-5</v>
      </c>
      <c r="L73" s="72">
        <f t="shared" ref="L73:L136" si="19" xml:space="preserve"> $J$4+$K$4*K73+$L$4*L72</f>
        <v>1.1184889926582628E-4</v>
      </c>
      <c r="M73">
        <f t="shared" si="15"/>
        <v>3.6972095050191012</v>
      </c>
      <c r="N73">
        <f t="shared" si="16"/>
        <v>5.4736480197923607E-3</v>
      </c>
      <c r="O73" s="63">
        <f t="shared" si="17"/>
        <v>1.057586399618614E-2</v>
      </c>
    </row>
    <row r="74" spans="2:15" x14ac:dyDescent="0.15">
      <c r="B74" s="82">
        <v>44614</v>
      </c>
      <c r="C74" s="83">
        <v>-4.2215341219737903E-3</v>
      </c>
      <c r="E74" s="62">
        <f t="shared" si="10"/>
        <v>1.7821350342989019E-5</v>
      </c>
      <c r="F74" s="3">
        <f t="shared" si="11"/>
        <v>1.7821350342989019E-5</v>
      </c>
      <c r="G74" s="63">
        <f t="shared" si="12"/>
        <v>4.2215341219737903E-3</v>
      </c>
      <c r="I74" s="77">
        <f t="shared" si="13"/>
        <v>-4.2973558771292409E-3</v>
      </c>
      <c r="J74" s="72">
        <f t="shared" si="14"/>
        <v>1.8467267534697227E-5</v>
      </c>
      <c r="K74" s="72">
        <f t="shared" si="18"/>
        <v>2.9960822644576833E-5</v>
      </c>
      <c r="L74" s="72">
        <f t="shared" si="19"/>
        <v>1.0515568704453508E-4</v>
      </c>
      <c r="M74">
        <f t="shared" si="15"/>
        <v>3.705000338697074</v>
      </c>
      <c r="N74">
        <f t="shared" si="16"/>
        <v>4.2973558771292409E-3</v>
      </c>
      <c r="O74" s="63">
        <f t="shared" si="17"/>
        <v>1.025454470196191E-2</v>
      </c>
    </row>
    <row r="75" spans="2:15" x14ac:dyDescent="0.15">
      <c r="B75" s="82">
        <v>44615</v>
      </c>
      <c r="C75" s="83">
        <v>-1.4625309159588202E-3</v>
      </c>
      <c r="E75" s="62">
        <f t="shared" si="10"/>
        <v>2.1389966801353453E-6</v>
      </c>
      <c r="F75" s="3">
        <f t="shared" si="11"/>
        <v>2.1389966801353453E-6</v>
      </c>
      <c r="G75" s="63">
        <f t="shared" si="12"/>
        <v>1.4625309159588202E-3</v>
      </c>
      <c r="I75" s="77">
        <f t="shared" si="13"/>
        <v>-1.5383526711142709E-3</v>
      </c>
      <c r="J75" s="72">
        <f t="shared" si="14"/>
        <v>2.3665289407244123E-6</v>
      </c>
      <c r="K75" s="72">
        <f t="shared" si="18"/>
        <v>1.8467267534697227E-5</v>
      </c>
      <c r="L75" s="72">
        <f t="shared" si="19"/>
        <v>9.8172529253417277E-5</v>
      </c>
      <c r="M75">
        <f t="shared" si="15"/>
        <v>3.7014799831197451</v>
      </c>
      <c r="N75">
        <f t="shared" si="16"/>
        <v>1.5383526711142709E-3</v>
      </c>
      <c r="O75" s="63">
        <f t="shared" si="17"/>
        <v>9.9082051479275138E-3</v>
      </c>
    </row>
    <row r="76" spans="2:15" x14ac:dyDescent="0.15">
      <c r="B76" s="82">
        <v>44616</v>
      </c>
      <c r="C76" s="83">
        <v>-2.55514212710189E-2</v>
      </c>
      <c r="E76" s="62">
        <f t="shared" si="10"/>
        <v>6.5287512896907709E-4</v>
      </c>
      <c r="F76" s="3">
        <f t="shared" si="11"/>
        <v>6.5287512896907709E-4</v>
      </c>
      <c r="G76" s="63">
        <f t="shared" si="12"/>
        <v>2.55514212710189E-2</v>
      </c>
      <c r="I76" s="77">
        <f t="shared" si="13"/>
        <v>-2.5627243026174352E-2</v>
      </c>
      <c r="J76" s="72">
        <f t="shared" si="14"/>
        <v>6.5675558512260192E-4</v>
      </c>
      <c r="K76" s="72">
        <f t="shared" si="18"/>
        <v>2.3665289407244123E-6</v>
      </c>
      <c r="L76" s="72">
        <f t="shared" si="19"/>
        <v>9.0555734926335476E-5</v>
      </c>
      <c r="M76">
        <f t="shared" si="15"/>
        <v>5.5489593120126424</v>
      </c>
      <c r="N76">
        <f t="shared" si="16"/>
        <v>2.5627243026174352E-2</v>
      </c>
      <c r="O76" s="63">
        <f t="shared" si="17"/>
        <v>9.5160777070353655E-3</v>
      </c>
    </row>
    <row r="77" spans="2:15" x14ac:dyDescent="0.15">
      <c r="B77" s="82">
        <v>44617</v>
      </c>
      <c r="C77" s="83">
        <v>3.0123895338512299E-2</v>
      </c>
      <c r="E77" s="62">
        <f t="shared" si="10"/>
        <v>9.0744907036564306E-4</v>
      </c>
      <c r="F77" s="3">
        <f t="shared" si="11"/>
        <v>9.0744907036564306E-4</v>
      </c>
      <c r="G77" s="63">
        <f t="shared" si="12"/>
        <v>3.0123895338512299E-2</v>
      </c>
      <c r="I77" s="77">
        <f t="shared" si="13"/>
        <v>3.0048073583356847E-2</v>
      </c>
      <c r="J77" s="72">
        <f t="shared" si="14"/>
        <v>9.0288672607082758E-4</v>
      </c>
      <c r="K77" s="72">
        <f t="shared" si="18"/>
        <v>6.5675558512260192E-4</v>
      </c>
      <c r="L77" s="72">
        <f t="shared" si="19"/>
        <v>1.3639427190341197E-4</v>
      </c>
      <c r="M77">
        <f t="shared" si="15"/>
        <v>5.1859624065831493</v>
      </c>
      <c r="N77">
        <f t="shared" si="16"/>
        <v>3.0048073583356847E-2</v>
      </c>
      <c r="O77" s="63">
        <f t="shared" si="17"/>
        <v>1.1678795824202596E-2</v>
      </c>
    </row>
    <row r="78" spans="2:15" x14ac:dyDescent="0.15">
      <c r="B78" s="82">
        <v>44620</v>
      </c>
      <c r="C78" s="83">
        <v>-4.3632463026410601E-5</v>
      </c>
      <c r="E78" s="62">
        <f t="shared" si="10"/>
        <v>1.9037918297510883E-9</v>
      </c>
      <c r="F78" s="3">
        <f t="shared" si="11"/>
        <v>1.9037918297510883E-9</v>
      </c>
      <c r="G78" s="63">
        <f t="shared" si="12"/>
        <v>4.3632463026410601E-5</v>
      </c>
      <c r="I78" s="77">
        <f t="shared" si="13"/>
        <v>-1.1945421818186142E-4</v>
      </c>
      <c r="J78" s="72">
        <f t="shared" si="14"/>
        <v>1.4269310241439752E-8</v>
      </c>
      <c r="K78" s="72">
        <f t="shared" si="18"/>
        <v>9.0288672607082758E-4</v>
      </c>
      <c r="L78" s="72">
        <f t="shared" si="19"/>
        <v>1.977091660554184E-4</v>
      </c>
      <c r="M78">
        <f t="shared" si="15"/>
        <v>3.3454362428070565</v>
      </c>
      <c r="N78">
        <f t="shared" si="16"/>
        <v>1.1945421818186142E-4</v>
      </c>
      <c r="O78" s="63">
        <f t="shared" si="17"/>
        <v>1.4060909147541578E-2</v>
      </c>
    </row>
    <row r="79" spans="2:15" x14ac:dyDescent="0.15">
      <c r="B79" s="82">
        <v>44621</v>
      </c>
      <c r="C79" s="83">
        <v>-1.0386516957743902E-2</v>
      </c>
      <c r="E79" s="62">
        <f t="shared" si="10"/>
        <v>1.0787973451350163E-4</v>
      </c>
      <c r="F79" s="3">
        <f t="shared" si="11"/>
        <v>1.0787973451350163E-4</v>
      </c>
      <c r="G79" s="63">
        <f t="shared" si="12"/>
        <v>1.0386516957743902E-2</v>
      </c>
      <c r="I79" s="77">
        <f t="shared" si="13"/>
        <v>-1.0462338712899352E-2</v>
      </c>
      <c r="J79" s="72">
        <f t="shared" si="14"/>
        <v>1.0946053134343247E-4</v>
      </c>
      <c r="K79" s="72">
        <f t="shared" si="18"/>
        <v>1.4269310241439752E-8</v>
      </c>
      <c r="L79" s="72">
        <f t="shared" si="19"/>
        <v>1.8044146882047521E-4</v>
      </c>
      <c r="M79">
        <f t="shared" si="15"/>
        <v>3.5427700815952958</v>
      </c>
      <c r="N79">
        <f t="shared" si="16"/>
        <v>1.0462338712899352E-2</v>
      </c>
      <c r="O79" s="63">
        <f t="shared" si="17"/>
        <v>1.3432850360979803E-2</v>
      </c>
    </row>
    <row r="80" spans="2:15" x14ac:dyDescent="0.15">
      <c r="B80" s="82">
        <v>44622</v>
      </c>
      <c r="C80" s="83">
        <v>7.8498111211167088E-4</v>
      </c>
      <c r="E80" s="62">
        <f t="shared" si="10"/>
        <v>6.1619534637207561E-7</v>
      </c>
      <c r="F80" s="3">
        <f t="shared" si="11"/>
        <v>6.1619534637207561E-7</v>
      </c>
      <c r="G80" s="63">
        <f t="shared" si="12"/>
        <v>7.8498111211167088E-4</v>
      </c>
      <c r="I80" s="77">
        <f t="shared" si="13"/>
        <v>7.0915935695622001E-4</v>
      </c>
      <c r="J80" s="72">
        <f t="shared" si="14"/>
        <v>5.0290699355855951E-7</v>
      </c>
      <c r="K80" s="72">
        <f t="shared" si="18"/>
        <v>1.0946053134343247E-4</v>
      </c>
      <c r="L80" s="72">
        <f t="shared" si="19"/>
        <v>1.7363442451939892E-4</v>
      </c>
      <c r="M80">
        <f t="shared" si="15"/>
        <v>3.4110647943684413</v>
      </c>
      <c r="N80">
        <f t="shared" si="16"/>
        <v>7.0915935695622001E-4</v>
      </c>
      <c r="O80" s="63">
        <f t="shared" si="17"/>
        <v>1.3177041569312853E-2</v>
      </c>
    </row>
    <row r="81" spans="2:15" x14ac:dyDescent="0.15">
      <c r="B81" s="82">
        <v>44623</v>
      </c>
      <c r="C81" s="83">
        <v>-1.6500753051900699E-2</v>
      </c>
      <c r="E81" s="62">
        <f t="shared" si="10"/>
        <v>2.7227485127981024E-4</v>
      </c>
      <c r="F81" s="3">
        <f t="shared" si="11"/>
        <v>2.7227485127981024E-4</v>
      </c>
      <c r="G81" s="63">
        <f t="shared" si="12"/>
        <v>1.6500753051900699E-2</v>
      </c>
      <c r="I81" s="77">
        <f t="shared" si="13"/>
        <v>-1.6576574807056151E-2</v>
      </c>
      <c r="J81" s="72">
        <f t="shared" si="14"/>
        <v>2.7478283233392867E-4</v>
      </c>
      <c r="K81" s="72">
        <f t="shared" si="18"/>
        <v>5.0290699355855951E-7</v>
      </c>
      <c r="L81" s="72">
        <f t="shared" si="19"/>
        <v>1.5869450267957992E-4</v>
      </c>
      <c r="M81">
        <f t="shared" si="15"/>
        <v>3.8882064523166604</v>
      </c>
      <c r="N81">
        <f t="shared" si="16"/>
        <v>1.6576574807056151E-2</v>
      </c>
      <c r="O81" s="63">
        <f t="shared" si="17"/>
        <v>1.2597400631859729E-2</v>
      </c>
    </row>
    <row r="82" spans="2:15" x14ac:dyDescent="0.15">
      <c r="B82" s="82">
        <v>44624</v>
      </c>
      <c r="C82" s="83">
        <v>-3.2166776191129398E-2</v>
      </c>
      <c r="E82" s="62">
        <f t="shared" si="10"/>
        <v>1.0347014905302092E-3</v>
      </c>
      <c r="F82" s="3">
        <f t="shared" si="11"/>
        <v>1.0347014905302092E-3</v>
      </c>
      <c r="G82" s="63">
        <f t="shared" si="12"/>
        <v>3.2166776191129398E-2</v>
      </c>
      <c r="I82" s="77">
        <f t="shared" si="13"/>
        <v>-3.2242597946284847E-2</v>
      </c>
      <c r="J82" s="72">
        <f t="shared" si="14"/>
        <v>1.0395851223257719E-3</v>
      </c>
      <c r="K82" s="72">
        <f t="shared" si="18"/>
        <v>2.7478283233392867E-4</v>
      </c>
      <c r="L82" s="72">
        <f t="shared" si="19"/>
        <v>1.6727643083417544E-4</v>
      </c>
      <c r="M82">
        <f t="shared" si="15"/>
        <v>4.9826862508132308</v>
      </c>
      <c r="N82">
        <f t="shared" si="16"/>
        <v>3.2242597946284847E-2</v>
      </c>
      <c r="O82" s="63">
        <f t="shared" si="17"/>
        <v>1.293353899109503E-2</v>
      </c>
    </row>
    <row r="83" spans="2:15" x14ac:dyDescent="0.15">
      <c r="B83" s="82">
        <v>44627</v>
      </c>
      <c r="C83" s="83">
        <v>-8.4479271652850799E-3</v>
      </c>
      <c r="E83" s="62">
        <f t="shared" si="10"/>
        <v>7.1367473389961613E-5</v>
      </c>
      <c r="F83" s="3">
        <f t="shared" si="11"/>
        <v>7.1367473389961613E-5</v>
      </c>
      <c r="G83" s="63">
        <f t="shared" si="12"/>
        <v>8.4479271652850799E-3</v>
      </c>
      <c r="I83" s="77">
        <f t="shared" si="13"/>
        <v>-8.5237489204405305E-3</v>
      </c>
      <c r="J83" s="72">
        <f t="shared" si="14"/>
        <v>7.2654295658711109E-5</v>
      </c>
      <c r="K83" s="72">
        <f t="shared" si="18"/>
        <v>1.0395851223257719E-3</v>
      </c>
      <c r="L83" s="72">
        <f t="shared" si="19"/>
        <v>2.3667114571979678E-4</v>
      </c>
      <c r="M83">
        <f t="shared" si="15"/>
        <v>3.3322269853460953</v>
      </c>
      <c r="N83">
        <f t="shared" si="16"/>
        <v>8.5237489204405305E-3</v>
      </c>
      <c r="O83" s="63">
        <f t="shared" si="17"/>
        <v>1.5384119920222827E-2</v>
      </c>
    </row>
    <row r="84" spans="2:15" x14ac:dyDescent="0.15">
      <c r="B84" s="82">
        <v>44628</v>
      </c>
      <c r="C84" s="83">
        <v>-1.31740304723648E-2</v>
      </c>
      <c r="E84" s="62">
        <f t="shared" si="10"/>
        <v>1.7355507888679631E-4</v>
      </c>
      <c r="F84" s="3">
        <f t="shared" si="11"/>
        <v>1.7355507888679631E-4</v>
      </c>
      <c r="G84" s="63">
        <f t="shared" si="12"/>
        <v>1.31740304723648E-2</v>
      </c>
      <c r="I84" s="77">
        <f t="shared" si="13"/>
        <v>-1.324985222752025E-2</v>
      </c>
      <c r="J84" s="72">
        <f t="shared" si="14"/>
        <v>1.7555858405112333E-4</v>
      </c>
      <c r="K84" s="72">
        <f t="shared" si="18"/>
        <v>7.2654295658711109E-5</v>
      </c>
      <c r="L84" s="72">
        <f t="shared" si="19"/>
        <v>2.2155336243302184E-4</v>
      </c>
      <c r="M84">
        <f t="shared" si="15"/>
        <v>3.4865846696795422</v>
      </c>
      <c r="N84">
        <f t="shared" si="16"/>
        <v>1.324985222752025E-2</v>
      </c>
      <c r="O84" s="63">
        <f t="shared" si="17"/>
        <v>1.4884668704174165E-2</v>
      </c>
    </row>
    <row r="85" spans="2:15" x14ac:dyDescent="0.15">
      <c r="B85" s="82">
        <v>44629</v>
      </c>
      <c r="C85" s="83">
        <v>3.9458534982511798E-2</v>
      </c>
      <c r="E85" s="62">
        <f t="shared" si="10"/>
        <v>1.5569759829661073E-3</v>
      </c>
      <c r="F85" s="3">
        <f t="shared" si="11"/>
        <v>1.5569759829661073E-3</v>
      </c>
      <c r="G85" s="63">
        <f t="shared" si="12"/>
        <v>3.9458534982511798E-2</v>
      </c>
      <c r="I85" s="77">
        <f t="shared" si="13"/>
        <v>3.9382713227356349E-2</v>
      </c>
      <c r="J85" s="72">
        <f t="shared" si="14"/>
        <v>1.5509981011481886E-3</v>
      </c>
      <c r="K85" s="72">
        <f t="shared" si="18"/>
        <v>1.7555858405112333E-4</v>
      </c>
      <c r="L85" s="72">
        <f t="shared" si="19"/>
        <v>2.1616471538173695E-4</v>
      </c>
      <c r="M85">
        <f t="shared" si="15"/>
        <v>5.0945652163194888</v>
      </c>
      <c r="N85">
        <f t="shared" si="16"/>
        <v>3.9382713227356349E-2</v>
      </c>
      <c r="O85" s="63">
        <f t="shared" si="17"/>
        <v>1.4702541119879139E-2</v>
      </c>
    </row>
    <row r="86" spans="2:15" x14ac:dyDescent="0.15">
      <c r="B86" s="82">
        <v>44630</v>
      </c>
      <c r="C86" s="83">
        <v>-8.8967305514956393E-3</v>
      </c>
      <c r="E86" s="62">
        <f t="shared" si="10"/>
        <v>7.9151814505915908E-5</v>
      </c>
      <c r="F86" s="3">
        <f t="shared" si="11"/>
        <v>7.9151814505915908E-5</v>
      </c>
      <c r="G86" s="63">
        <f t="shared" si="12"/>
        <v>8.8967305514956393E-3</v>
      </c>
      <c r="I86" s="77">
        <f t="shared" si="13"/>
        <v>-8.9725523066510899E-3</v>
      </c>
      <c r="J86" s="72">
        <f t="shared" si="14"/>
        <v>8.0506694895589792E-5</v>
      </c>
      <c r="K86" s="72">
        <f t="shared" si="18"/>
        <v>1.5509981011481886E-3</v>
      </c>
      <c r="L86" s="72">
        <f t="shared" si="19"/>
        <v>3.2212257251446351E-4</v>
      </c>
      <c r="M86">
        <f t="shared" si="15"/>
        <v>3.1638320929566004</v>
      </c>
      <c r="N86">
        <f t="shared" si="16"/>
        <v>8.9725523066510899E-3</v>
      </c>
      <c r="O86" s="63">
        <f t="shared" si="17"/>
        <v>1.7947773469555034E-2</v>
      </c>
    </row>
    <row r="87" spans="2:15" x14ac:dyDescent="0.15">
      <c r="B87" s="82">
        <v>44631</v>
      </c>
      <c r="C87" s="83">
        <v>9.1818662976146312E-3</v>
      </c>
      <c r="E87" s="62">
        <f t="shared" si="10"/>
        <v>8.4306668707271416E-5</v>
      </c>
      <c r="F87" s="3">
        <f t="shared" si="11"/>
        <v>8.4306668707271416E-5</v>
      </c>
      <c r="G87" s="63">
        <f t="shared" si="12"/>
        <v>9.1818662976146312E-3</v>
      </c>
      <c r="I87" s="77">
        <f t="shared" si="13"/>
        <v>9.1060445424591806E-3</v>
      </c>
      <c r="J87" s="72">
        <f t="shared" si="14"/>
        <v>8.2920047209250627E-5</v>
      </c>
      <c r="K87" s="72">
        <f t="shared" si="18"/>
        <v>8.0506694895589792E-5</v>
      </c>
      <c r="L87" s="72">
        <f t="shared" si="19"/>
        <v>2.9951504348805526E-4</v>
      </c>
      <c r="M87">
        <f t="shared" si="15"/>
        <v>3.2069463452082658</v>
      </c>
      <c r="N87">
        <f t="shared" si="16"/>
        <v>9.1060445424591806E-3</v>
      </c>
      <c r="O87" s="63">
        <f t="shared" si="17"/>
        <v>1.7306502924856172E-2</v>
      </c>
    </row>
    <row r="88" spans="2:15" x14ac:dyDescent="0.15">
      <c r="B88" s="82">
        <v>44634</v>
      </c>
      <c r="C88" s="83">
        <v>1.5940715515565699E-2</v>
      </c>
      <c r="E88" s="62">
        <f t="shared" si="10"/>
        <v>2.5410641114819701E-4</v>
      </c>
      <c r="F88" s="3">
        <f t="shared" si="11"/>
        <v>2.5410641114819701E-4</v>
      </c>
      <c r="G88" s="63">
        <f t="shared" si="12"/>
        <v>1.5940715515565699E-2</v>
      </c>
      <c r="I88" s="77">
        <f t="shared" si="13"/>
        <v>1.5864893760410247E-2</v>
      </c>
      <c r="J88" s="72">
        <f t="shared" si="14"/>
        <v>2.5169485402910395E-4</v>
      </c>
      <c r="K88" s="72">
        <f t="shared" si="18"/>
        <v>8.2920047209250627E-5</v>
      </c>
      <c r="L88" s="72">
        <f t="shared" si="19"/>
        <v>2.7925092086851028E-4</v>
      </c>
      <c r="M88">
        <f t="shared" si="15"/>
        <v>3.3980917486439455</v>
      </c>
      <c r="N88">
        <f t="shared" si="16"/>
        <v>1.5864893760410247E-2</v>
      </c>
      <c r="O88" s="63">
        <f t="shared" si="17"/>
        <v>1.6710802520181676E-2</v>
      </c>
    </row>
    <row r="89" spans="2:15" x14ac:dyDescent="0.15">
      <c r="B89" s="82">
        <v>44635</v>
      </c>
      <c r="C89" s="83">
        <v>2.8064701874486099E-4</v>
      </c>
      <c r="E89" s="62">
        <f t="shared" si="10"/>
        <v>7.876274913037836E-8</v>
      </c>
      <c r="F89" s="3">
        <f t="shared" si="11"/>
        <v>7.876274913037836E-8</v>
      </c>
      <c r="G89" s="63">
        <f t="shared" si="12"/>
        <v>2.8064701874486099E-4</v>
      </c>
      <c r="I89" s="77">
        <f t="shared" si="13"/>
        <v>2.0482526358941018E-4</v>
      </c>
      <c r="J89" s="72">
        <f t="shared" si="14"/>
        <v>4.1953388604471361E-8</v>
      </c>
      <c r="K89" s="72">
        <f t="shared" si="18"/>
        <v>2.5169485402910395E-4</v>
      </c>
      <c r="L89" s="72">
        <f t="shared" si="19"/>
        <v>2.7451302686879413E-4</v>
      </c>
      <c r="M89">
        <f t="shared" si="15"/>
        <v>3.1813555946089864</v>
      </c>
      <c r="N89">
        <f t="shared" si="16"/>
        <v>2.0482526358941018E-4</v>
      </c>
      <c r="O89" s="63">
        <f t="shared" si="17"/>
        <v>1.65684346535451E-2</v>
      </c>
    </row>
    <row r="90" spans="2:15" x14ac:dyDescent="0.15">
      <c r="B90" s="82">
        <v>44636</v>
      </c>
      <c r="C90" s="83">
        <v>1.8723968667762002E-2</v>
      </c>
      <c r="E90" s="62">
        <f t="shared" si="10"/>
        <v>3.5058700267133318E-4</v>
      </c>
      <c r="F90" s="3">
        <f t="shared" si="11"/>
        <v>3.5058700267133318E-4</v>
      </c>
      <c r="G90" s="63">
        <f t="shared" si="12"/>
        <v>1.8723968667762002E-2</v>
      </c>
      <c r="I90" s="77">
        <f t="shared" si="13"/>
        <v>1.864814691260655E-2</v>
      </c>
      <c r="J90" s="72">
        <f t="shared" si="14"/>
        <v>3.4775338327415722E-4</v>
      </c>
      <c r="K90" s="72">
        <f t="shared" si="18"/>
        <v>4.1953388604471361E-8</v>
      </c>
      <c r="L90" s="72">
        <f t="shared" si="19"/>
        <v>2.4994704625881496E-4</v>
      </c>
      <c r="M90">
        <f t="shared" si="15"/>
        <v>3.5760192637969261</v>
      </c>
      <c r="N90">
        <f t="shared" si="16"/>
        <v>1.864814691260655E-2</v>
      </c>
      <c r="O90" s="63">
        <f t="shared" si="17"/>
        <v>1.5809713667831401E-2</v>
      </c>
    </row>
    <row r="91" spans="2:15" x14ac:dyDescent="0.15">
      <c r="B91" s="82">
        <v>44637</v>
      </c>
      <c r="C91" s="83">
        <v>1.3521072561295899E-2</v>
      </c>
      <c r="E91" s="62">
        <f t="shared" si="10"/>
        <v>1.8281940320782883E-4</v>
      </c>
      <c r="F91" s="3">
        <f t="shared" si="11"/>
        <v>1.8281940320782883E-4</v>
      </c>
      <c r="G91" s="63">
        <f t="shared" si="12"/>
        <v>1.3521072561295899E-2</v>
      </c>
      <c r="I91" s="77">
        <f t="shared" si="13"/>
        <v>1.3445250806140448E-2</v>
      </c>
      <c r="J91" s="72">
        <f t="shared" si="14"/>
        <v>1.8077476924002037E-4</v>
      </c>
      <c r="K91" s="72">
        <f t="shared" si="18"/>
        <v>3.4775338327415722E-4</v>
      </c>
      <c r="L91" s="72">
        <f t="shared" si="19"/>
        <v>2.5573509510134443E-4</v>
      </c>
      <c r="M91">
        <f t="shared" si="15"/>
        <v>3.3934664123002132</v>
      </c>
      <c r="N91">
        <f t="shared" si="16"/>
        <v>1.3445250806140448E-2</v>
      </c>
      <c r="O91" s="63">
        <f t="shared" si="17"/>
        <v>1.5991719579249268E-2</v>
      </c>
    </row>
    <row r="92" spans="2:15" x14ac:dyDescent="0.15">
      <c r="B92" s="82">
        <v>44638</v>
      </c>
      <c r="C92" s="83">
        <v>1.0206801840647499E-2</v>
      </c>
      <c r="E92" s="62">
        <f t="shared" si="10"/>
        <v>1.0417880381424518E-4</v>
      </c>
      <c r="F92" s="3">
        <f t="shared" si="11"/>
        <v>1.0417880381424518E-4</v>
      </c>
      <c r="G92" s="63">
        <f t="shared" si="12"/>
        <v>1.0206801840647499E-2</v>
      </c>
      <c r="I92" s="77">
        <f t="shared" si="13"/>
        <v>1.0130980085492049E-2</v>
      </c>
      <c r="J92" s="72">
        <f t="shared" si="14"/>
        <v>1.0263675749263649E-4</v>
      </c>
      <c r="K92" s="72">
        <f t="shared" si="18"/>
        <v>1.8077476924002037E-4</v>
      </c>
      <c r="L92" s="72">
        <f t="shared" si="19"/>
        <v>2.4751766305171135E-4</v>
      </c>
      <c r="M92">
        <f t="shared" si="15"/>
        <v>3.3367418673098217</v>
      </c>
      <c r="N92">
        <f t="shared" si="16"/>
        <v>1.0130980085492049E-2</v>
      </c>
      <c r="O92" s="63">
        <f t="shared" si="17"/>
        <v>1.5732694081170947E-2</v>
      </c>
    </row>
    <row r="93" spans="2:15" x14ac:dyDescent="0.15">
      <c r="B93" s="82">
        <v>44641</v>
      </c>
      <c r="C93" s="83">
        <v>-1.1244519739912399E-3</v>
      </c>
      <c r="E93" s="62">
        <f t="shared" si="10"/>
        <v>1.2643922418127961E-6</v>
      </c>
      <c r="F93" s="3">
        <f t="shared" si="11"/>
        <v>1.2643922418127961E-6</v>
      </c>
      <c r="G93" s="63">
        <f t="shared" si="12"/>
        <v>1.1244519739912399E-3</v>
      </c>
      <c r="I93" s="77">
        <f t="shared" si="13"/>
        <v>-1.2002737291466907E-3</v>
      </c>
      <c r="J93" s="72">
        <f t="shared" si="14"/>
        <v>1.4406570248797034E-6</v>
      </c>
      <c r="K93" s="72">
        <f t="shared" si="18"/>
        <v>1.0263675749263649E-4</v>
      </c>
      <c r="L93" s="72">
        <f t="shared" si="19"/>
        <v>2.3378489166350812E-4</v>
      </c>
      <c r="M93">
        <f t="shared" si="15"/>
        <v>3.2631566123797415</v>
      </c>
      <c r="N93">
        <f t="shared" si="16"/>
        <v>1.2002737291466907E-3</v>
      </c>
      <c r="O93" s="63">
        <f t="shared" si="17"/>
        <v>1.5290025888255001E-2</v>
      </c>
    </row>
    <row r="94" spans="2:15" x14ac:dyDescent="0.15">
      <c r="B94" s="82">
        <v>44642</v>
      </c>
      <c r="C94" s="83">
        <v>2.57454452190719E-3</v>
      </c>
      <c r="E94" s="62">
        <f t="shared" si="10"/>
        <v>6.6282794952823216E-6</v>
      </c>
      <c r="F94" s="3">
        <f t="shared" si="11"/>
        <v>6.6282794952823216E-6</v>
      </c>
      <c r="G94" s="63">
        <f t="shared" si="12"/>
        <v>2.57454452190719E-3</v>
      </c>
      <c r="I94" s="77">
        <f t="shared" si="13"/>
        <v>2.498722766751739E-3</v>
      </c>
      <c r="J94" s="72">
        <f t="shared" si="14"/>
        <v>6.2436154650834653E-6</v>
      </c>
      <c r="K94" s="72">
        <f t="shared" si="18"/>
        <v>1.4406570248797034E-6</v>
      </c>
      <c r="L94" s="72">
        <f t="shared" si="19"/>
        <v>2.1320299215504685E-4</v>
      </c>
      <c r="M94">
        <f t="shared" si="15"/>
        <v>3.3150155923757585</v>
      </c>
      <c r="N94">
        <f t="shared" si="16"/>
        <v>2.498722766751739E-3</v>
      </c>
      <c r="O94" s="63">
        <f t="shared" si="17"/>
        <v>1.4601472259845816E-2</v>
      </c>
    </row>
    <row r="95" spans="2:15" x14ac:dyDescent="0.15">
      <c r="B95" s="82">
        <v>44643</v>
      </c>
      <c r="C95" s="83">
        <v>-8.4510162086380795E-3</v>
      </c>
      <c r="E95" s="62">
        <f t="shared" si="10"/>
        <v>7.1419674958663533E-5</v>
      </c>
      <c r="F95" s="3">
        <f t="shared" si="11"/>
        <v>7.1419674958663533E-5</v>
      </c>
      <c r="G95" s="63">
        <f t="shared" si="12"/>
        <v>8.4510162086380795E-3</v>
      </c>
      <c r="I95" s="77">
        <f t="shared" si="13"/>
        <v>-8.52683796379353E-3</v>
      </c>
      <c r="J95" s="72">
        <f t="shared" si="14"/>
        <v>7.2706965660790593E-5</v>
      </c>
      <c r="K95" s="72">
        <f t="shared" si="18"/>
        <v>6.2436154650834653E-6</v>
      </c>
      <c r="L95" s="72">
        <f t="shared" si="19"/>
        <v>1.9496451171653292E-4</v>
      </c>
      <c r="M95">
        <f t="shared" si="15"/>
        <v>3.4456389961409051</v>
      </c>
      <c r="N95">
        <f t="shared" si="16"/>
        <v>8.52683796379353E-3</v>
      </c>
      <c r="O95" s="63">
        <f t="shared" si="17"/>
        <v>1.3962969301568092E-2</v>
      </c>
    </row>
    <row r="96" spans="2:15" x14ac:dyDescent="0.15">
      <c r="B96" s="82">
        <v>44644</v>
      </c>
      <c r="C96" s="83">
        <v>2.6412530916370904E-3</v>
      </c>
      <c r="E96" s="62">
        <f t="shared" si="10"/>
        <v>6.9762178940824884E-6</v>
      </c>
      <c r="F96" s="3">
        <f t="shared" si="11"/>
        <v>6.9762178940824884E-6</v>
      </c>
      <c r="G96" s="63">
        <f t="shared" si="12"/>
        <v>2.6412530916370904E-3</v>
      </c>
      <c r="I96" s="77">
        <f t="shared" si="13"/>
        <v>2.5654313364816394E-3</v>
      </c>
      <c r="J96" s="72">
        <f t="shared" si="14"/>
        <v>6.5814379422019708E-6</v>
      </c>
      <c r="K96" s="72">
        <f t="shared" si="18"/>
        <v>7.2706965660790593E-5</v>
      </c>
      <c r="L96" s="72">
        <f t="shared" si="19"/>
        <v>1.8381535501974178E-4</v>
      </c>
      <c r="M96">
        <f t="shared" si="15"/>
        <v>3.3908020252084992</v>
      </c>
      <c r="N96">
        <f t="shared" si="16"/>
        <v>2.5654313364816394E-3</v>
      </c>
      <c r="O96" s="63">
        <f t="shared" si="17"/>
        <v>1.3557852153631924E-2</v>
      </c>
    </row>
    <row r="97" spans="2:15" x14ac:dyDescent="0.15">
      <c r="B97" s="82">
        <v>44645</v>
      </c>
      <c r="C97" s="83">
        <v>-8.0645787208599707E-4</v>
      </c>
      <c r="E97" s="62">
        <f t="shared" si="10"/>
        <v>6.5037429944947443E-7</v>
      </c>
      <c r="F97" s="3">
        <f t="shared" si="11"/>
        <v>6.5037429944947443E-7</v>
      </c>
      <c r="G97" s="63">
        <f t="shared" si="12"/>
        <v>8.0645787208599707E-4</v>
      </c>
      <c r="I97" s="77">
        <f t="shared" si="13"/>
        <v>-8.8227962724144794E-4</v>
      </c>
      <c r="J97" s="72">
        <f t="shared" si="14"/>
        <v>7.7841734064530828E-7</v>
      </c>
      <c r="K97" s="72">
        <f t="shared" si="18"/>
        <v>6.5814379422019708E-6</v>
      </c>
      <c r="L97" s="72">
        <f t="shared" si="19"/>
        <v>1.6839750911451583E-4</v>
      </c>
      <c r="M97">
        <f t="shared" si="15"/>
        <v>3.4268087154531819</v>
      </c>
      <c r="N97">
        <f t="shared" si="16"/>
        <v>8.8227962724144794E-4</v>
      </c>
      <c r="O97" s="63">
        <f t="shared" si="17"/>
        <v>1.2976806583844726E-2</v>
      </c>
    </row>
    <row r="98" spans="2:15" x14ac:dyDescent="0.15">
      <c r="B98" s="82">
        <v>44648</v>
      </c>
      <c r="C98" s="83">
        <v>2.8276178513302304E-3</v>
      </c>
      <c r="E98" s="62">
        <f t="shared" si="10"/>
        <v>7.9954227131613888E-6</v>
      </c>
      <c r="F98" s="3">
        <f t="shared" si="11"/>
        <v>7.9954227131613888E-6</v>
      </c>
      <c r="G98" s="63">
        <f t="shared" si="12"/>
        <v>2.8276178513302304E-3</v>
      </c>
      <c r="I98" s="77">
        <f t="shared" si="13"/>
        <v>2.7517960961747794E-3</v>
      </c>
      <c r="J98" s="72">
        <f t="shared" si="14"/>
        <v>7.5723817549227562E-6</v>
      </c>
      <c r="K98" s="72">
        <f t="shared" si="18"/>
        <v>7.7841734064530828E-7</v>
      </c>
      <c r="L98" s="72">
        <f t="shared" si="19"/>
        <v>1.5397757793087118E-4</v>
      </c>
      <c r="M98">
        <f t="shared" si="15"/>
        <v>3.4827078663907227</v>
      </c>
      <c r="N98">
        <f t="shared" si="16"/>
        <v>2.7517960961747794E-3</v>
      </c>
      <c r="O98" s="63">
        <f t="shared" si="17"/>
        <v>1.2408770202194542E-2</v>
      </c>
    </row>
    <row r="99" spans="2:15" x14ac:dyDescent="0.15">
      <c r="B99" s="82">
        <v>44649</v>
      </c>
      <c r="C99" s="83">
        <v>1.3954994761740501E-2</v>
      </c>
      <c r="E99" s="62">
        <f t="shared" si="10"/>
        <v>1.9474187880020482E-4</v>
      </c>
      <c r="F99" s="3">
        <f t="shared" si="11"/>
        <v>1.9474187880020482E-4</v>
      </c>
      <c r="G99" s="63">
        <f t="shared" si="12"/>
        <v>1.3954994761740501E-2</v>
      </c>
      <c r="I99" s="77">
        <f t="shared" si="13"/>
        <v>1.387917300658505E-2</v>
      </c>
      <c r="J99" s="72">
        <f t="shared" si="14"/>
        <v>1.9263144334671911E-4</v>
      </c>
      <c r="K99" s="72">
        <f t="shared" si="18"/>
        <v>7.5723817549227562E-6</v>
      </c>
      <c r="L99" s="72">
        <f t="shared" si="19"/>
        <v>1.4147578333242357E-4</v>
      </c>
      <c r="M99">
        <f t="shared" si="15"/>
        <v>3.8531489612675216</v>
      </c>
      <c r="N99">
        <f t="shared" si="16"/>
        <v>1.387917300658505E-2</v>
      </c>
      <c r="O99" s="63">
        <f t="shared" si="17"/>
        <v>1.1894359307353363E-2</v>
      </c>
    </row>
    <row r="100" spans="2:15" x14ac:dyDescent="0.15">
      <c r="B100" s="82">
        <v>44650</v>
      </c>
      <c r="C100" s="83">
        <v>-6.6407530522969403E-3</v>
      </c>
      <c r="E100" s="62">
        <f t="shared" si="10"/>
        <v>4.4099601101591129E-5</v>
      </c>
      <c r="F100" s="3">
        <f t="shared" si="11"/>
        <v>4.4099601101591129E-5</v>
      </c>
      <c r="G100" s="63">
        <f t="shared" si="12"/>
        <v>6.6407530522969403E-3</v>
      </c>
      <c r="I100" s="77">
        <f t="shared" si="13"/>
        <v>-6.7165748074523909E-3</v>
      </c>
      <c r="J100" s="72">
        <f t="shared" si="14"/>
        <v>4.5112377144104119E-5</v>
      </c>
      <c r="K100" s="72">
        <f t="shared" si="18"/>
        <v>1.9263144334671911E-4</v>
      </c>
      <c r="L100" s="72">
        <f t="shared" si="19"/>
        <v>1.4507457855986535E-4</v>
      </c>
      <c r="M100">
        <f t="shared" si="15"/>
        <v>3.5779327494425264</v>
      </c>
      <c r="N100">
        <f t="shared" si="16"/>
        <v>6.7165748074523909E-3</v>
      </c>
      <c r="O100" s="63">
        <f t="shared" si="17"/>
        <v>1.2044690886854064E-2</v>
      </c>
    </row>
    <row r="101" spans="2:15" x14ac:dyDescent="0.15">
      <c r="B101" s="82">
        <v>44651</v>
      </c>
      <c r="C101" s="83">
        <v>-6.7139726594929103E-3</v>
      </c>
      <c r="E101" s="62">
        <f t="shared" si="10"/>
        <v>4.5077428872418301E-5</v>
      </c>
      <c r="F101" s="3">
        <f t="shared" si="11"/>
        <v>4.5077428872418301E-5</v>
      </c>
      <c r="G101" s="63">
        <f t="shared" si="12"/>
        <v>6.7139726594929103E-3</v>
      </c>
      <c r="I101" s="77">
        <f t="shared" si="13"/>
        <v>-6.7897944146483608E-3</v>
      </c>
      <c r="J101" s="72">
        <f t="shared" si="14"/>
        <v>4.6101308193190076E-5</v>
      </c>
      <c r="K101" s="72">
        <f t="shared" si="18"/>
        <v>4.5112377144104119E-5</v>
      </c>
      <c r="L101" s="72">
        <f t="shared" si="19"/>
        <v>1.3644406003208499E-4</v>
      </c>
      <c r="M101">
        <f t="shared" si="15"/>
        <v>3.615328636062662</v>
      </c>
      <c r="N101">
        <f t="shared" si="16"/>
        <v>6.7897944146483608E-3</v>
      </c>
      <c r="O101" s="63">
        <f t="shared" si="17"/>
        <v>1.1680927190599426E-2</v>
      </c>
    </row>
    <row r="102" spans="2:15" x14ac:dyDescent="0.15">
      <c r="B102" s="82">
        <v>44652</v>
      </c>
      <c r="C102" s="83">
        <v>1.44301429607462E-3</v>
      </c>
      <c r="E102" s="62">
        <f t="shared" si="10"/>
        <v>2.0822902586757311E-6</v>
      </c>
      <c r="F102" s="3">
        <f t="shared" si="11"/>
        <v>2.0822902586757311E-6</v>
      </c>
      <c r="G102" s="63">
        <f t="shared" si="12"/>
        <v>1.44301429607462E-3</v>
      </c>
      <c r="I102" s="77">
        <f t="shared" si="13"/>
        <v>1.3671925409191692E-3</v>
      </c>
      <c r="J102" s="72">
        <f t="shared" si="14"/>
        <v>1.8692154439450142E-6</v>
      </c>
      <c r="K102" s="72">
        <f t="shared" si="18"/>
        <v>4.6101308193190076E-5</v>
      </c>
      <c r="L102" s="72">
        <f t="shared" si="19"/>
        <v>1.2871359586531062E-4</v>
      </c>
      <c r="M102">
        <f t="shared" si="15"/>
        <v>3.5636524423739897</v>
      </c>
      <c r="N102">
        <f t="shared" si="16"/>
        <v>1.3671925409191692E-3</v>
      </c>
      <c r="O102" s="63">
        <f t="shared" si="17"/>
        <v>1.1345201446660638E-2</v>
      </c>
    </row>
    <row r="103" spans="2:15" x14ac:dyDescent="0.15">
      <c r="B103" s="82">
        <v>44655</v>
      </c>
      <c r="C103" s="83">
        <v>1.3284479308108601E-2</v>
      </c>
      <c r="E103" s="62">
        <f t="shared" si="10"/>
        <v>1.7647739048756559E-4</v>
      </c>
      <c r="F103" s="3">
        <f t="shared" si="11"/>
        <v>1.7647739048756559E-4</v>
      </c>
      <c r="G103" s="63">
        <f t="shared" si="12"/>
        <v>1.3284479308108601E-2</v>
      </c>
      <c r="I103" s="77">
        <f t="shared" si="13"/>
        <v>1.3208657552953151E-2</v>
      </c>
      <c r="J103" s="72">
        <f t="shared" si="14"/>
        <v>1.7446863435118632E-4</v>
      </c>
      <c r="K103" s="72">
        <f t="shared" si="18"/>
        <v>1.8692154439450142E-6</v>
      </c>
      <c r="L103" s="72">
        <f t="shared" si="19"/>
        <v>1.1815367697361793E-4</v>
      </c>
      <c r="M103">
        <f t="shared" si="15"/>
        <v>3.9719798512577098</v>
      </c>
      <c r="N103">
        <f t="shared" si="16"/>
        <v>1.3208657552953151E-2</v>
      </c>
      <c r="O103" s="63">
        <f t="shared" si="17"/>
        <v>1.0869851745705547E-2</v>
      </c>
    </row>
    <row r="104" spans="2:15" x14ac:dyDescent="0.15">
      <c r="B104" s="82">
        <v>44656</v>
      </c>
      <c r="C104" s="83">
        <v>2.9252948045117499E-3</v>
      </c>
      <c r="E104" s="62">
        <f t="shared" si="10"/>
        <v>8.5573496933034376E-6</v>
      </c>
      <c r="F104" s="3">
        <f t="shared" si="11"/>
        <v>8.5573496933034376E-6</v>
      </c>
      <c r="G104" s="63">
        <f t="shared" si="12"/>
        <v>2.9252948045117499E-3</v>
      </c>
      <c r="I104" s="77">
        <f t="shared" si="13"/>
        <v>2.8494730493562989E-3</v>
      </c>
      <c r="J104" s="72">
        <f t="shared" si="14"/>
        <v>8.1194966590078857E-6</v>
      </c>
      <c r="K104" s="72">
        <f t="shared" si="18"/>
        <v>1.7446863435118632E-4</v>
      </c>
      <c r="L104" s="72">
        <f t="shared" si="19"/>
        <v>1.225057543872206E-4</v>
      </c>
      <c r="M104">
        <f t="shared" si="15"/>
        <v>3.6013073670356062</v>
      </c>
      <c r="N104">
        <f t="shared" si="16"/>
        <v>2.8494730493562989E-3</v>
      </c>
      <c r="O104" s="63">
        <f t="shared" si="17"/>
        <v>1.1068231764253068E-2</v>
      </c>
    </row>
    <row r="105" spans="2:15" x14ac:dyDescent="0.15">
      <c r="B105" s="82">
        <v>44657</v>
      </c>
      <c r="C105" s="83">
        <v>-4.5947152448892999E-3</v>
      </c>
      <c r="E105" s="62">
        <f t="shared" si="10"/>
        <v>2.1111408181618139E-5</v>
      </c>
      <c r="F105" s="3">
        <f t="shared" si="11"/>
        <v>2.1111408181618139E-5</v>
      </c>
      <c r="G105" s="63">
        <f t="shared" si="12"/>
        <v>4.5947152448892999E-3</v>
      </c>
      <c r="I105" s="77">
        <f t="shared" si="13"/>
        <v>-4.6705370000447504E-3</v>
      </c>
      <c r="J105" s="72">
        <f t="shared" si="14"/>
        <v>2.1813915868787016E-5</v>
      </c>
      <c r="K105" s="72">
        <f t="shared" si="18"/>
        <v>8.1194966590078857E-6</v>
      </c>
      <c r="L105" s="72">
        <f t="shared" si="19"/>
        <v>1.1303956956997726E-4</v>
      </c>
      <c r="M105">
        <f t="shared" si="15"/>
        <v>3.673191762543647</v>
      </c>
      <c r="N105">
        <f t="shared" si="16"/>
        <v>4.6705370000447504E-3</v>
      </c>
      <c r="O105" s="63">
        <f t="shared" si="17"/>
        <v>1.0632006845839466E-2</v>
      </c>
    </row>
    <row r="106" spans="2:15" x14ac:dyDescent="0.15">
      <c r="B106" s="82">
        <v>44658</v>
      </c>
      <c r="C106" s="83">
        <v>4.2502693581001304E-3</v>
      </c>
      <c r="E106" s="62">
        <f t="shared" si="10"/>
        <v>1.8064789616404893E-5</v>
      </c>
      <c r="F106" s="3">
        <f t="shared" si="11"/>
        <v>1.8064789616404893E-5</v>
      </c>
      <c r="G106" s="63">
        <f t="shared" si="12"/>
        <v>4.2502693581001304E-3</v>
      </c>
      <c r="I106" s="77">
        <f t="shared" si="13"/>
        <v>4.1744476029446798E-3</v>
      </c>
      <c r="J106" s="72">
        <f t="shared" si="14"/>
        <v>1.7426012789730584E-5</v>
      </c>
      <c r="K106" s="72">
        <f t="shared" si="18"/>
        <v>2.1813915868787016E-5</v>
      </c>
      <c r="L106" s="72">
        <f t="shared" si="19"/>
        <v>1.0557669347869537E-4</v>
      </c>
      <c r="M106">
        <f t="shared" si="15"/>
        <v>3.7003617974667962</v>
      </c>
      <c r="N106">
        <f t="shared" si="16"/>
        <v>4.1744476029446798E-3</v>
      </c>
      <c r="O106" s="63">
        <f t="shared" si="17"/>
        <v>1.0275051993965547E-2</v>
      </c>
    </row>
    <row r="107" spans="2:15" x14ac:dyDescent="0.15">
      <c r="B107" s="82">
        <v>44659</v>
      </c>
      <c r="C107" s="83">
        <v>1.09296284564603E-2</v>
      </c>
      <c r="E107" s="62">
        <f t="shared" si="10"/>
        <v>1.1945677819626677E-4</v>
      </c>
      <c r="F107" s="3">
        <f t="shared" si="11"/>
        <v>1.1945677819626677E-4</v>
      </c>
      <c r="G107" s="63">
        <f t="shared" si="12"/>
        <v>1.09296284564603E-2</v>
      </c>
      <c r="I107" s="77">
        <f t="shared" si="13"/>
        <v>1.085380670130485E-2</v>
      </c>
      <c r="J107" s="72">
        <f t="shared" si="14"/>
        <v>1.1780511990929007E-4</v>
      </c>
      <c r="K107" s="72">
        <f t="shared" si="18"/>
        <v>1.7426012789730584E-5</v>
      </c>
      <c r="L107" s="72">
        <f t="shared" si="19"/>
        <v>9.8469611993380745E-5</v>
      </c>
      <c r="M107">
        <f t="shared" si="15"/>
        <v>3.9930327871696338</v>
      </c>
      <c r="N107">
        <f t="shared" si="16"/>
        <v>1.085380670130485E-2</v>
      </c>
      <c r="O107" s="63">
        <f t="shared" si="17"/>
        <v>9.9231855768891451E-3</v>
      </c>
    </row>
    <row r="108" spans="2:15" x14ac:dyDescent="0.15">
      <c r="B108" s="82">
        <v>44662</v>
      </c>
      <c r="C108" s="83">
        <v>1.67258956488081E-3</v>
      </c>
      <c r="E108" s="62">
        <f t="shared" si="10"/>
        <v>2.7975558525481773E-6</v>
      </c>
      <c r="F108" s="3">
        <f t="shared" si="11"/>
        <v>2.7975558525481773E-6</v>
      </c>
      <c r="G108" s="63">
        <f t="shared" si="12"/>
        <v>1.67258956488081E-3</v>
      </c>
      <c r="I108" s="77">
        <f t="shared" si="13"/>
        <v>1.5967678097253593E-3</v>
      </c>
      <c r="J108" s="72">
        <f t="shared" si="14"/>
        <v>2.5496674381751213E-6</v>
      </c>
      <c r="K108" s="72">
        <f t="shared" si="18"/>
        <v>1.1780511990929007E-4</v>
      </c>
      <c r="L108" s="72">
        <f t="shared" si="19"/>
        <v>1.0012673586237244E-4</v>
      </c>
      <c r="M108">
        <f t="shared" si="15"/>
        <v>3.6919644751451934</v>
      </c>
      <c r="N108">
        <f t="shared" si="16"/>
        <v>1.5967678097253593E-3</v>
      </c>
      <c r="O108" s="63">
        <f t="shared" si="17"/>
        <v>1.0006334786642531E-2</v>
      </c>
    </row>
    <row r="109" spans="2:15" x14ac:dyDescent="0.15">
      <c r="B109" s="82">
        <v>44663</v>
      </c>
      <c r="C109" s="83">
        <v>-1.19515182880697E-2</v>
      </c>
      <c r="E109" s="62">
        <f t="shared" si="10"/>
        <v>1.4283878939006449E-4</v>
      </c>
      <c r="F109" s="3">
        <f t="shared" si="11"/>
        <v>1.4283878939006449E-4</v>
      </c>
      <c r="G109" s="63">
        <f t="shared" si="12"/>
        <v>1.19515182880697E-2</v>
      </c>
      <c r="I109" s="77">
        <f t="shared" si="13"/>
        <v>-1.202734004322515E-2</v>
      </c>
      <c r="J109" s="72">
        <f t="shared" si="14"/>
        <v>1.4465690851536716E-4</v>
      </c>
      <c r="K109" s="72">
        <f t="shared" si="18"/>
        <v>2.5496674381751213E-6</v>
      </c>
      <c r="L109" s="72">
        <f t="shared" si="19"/>
        <v>9.2338943863546087E-5</v>
      </c>
      <c r="M109">
        <f t="shared" si="15"/>
        <v>4.1177302879665261</v>
      </c>
      <c r="N109">
        <f t="shared" si="16"/>
        <v>1.202734004322515E-2</v>
      </c>
      <c r="O109" s="63">
        <f t="shared" si="17"/>
        <v>9.6093154732033899E-3</v>
      </c>
    </row>
    <row r="110" spans="2:15" x14ac:dyDescent="0.15">
      <c r="B110" s="82">
        <v>44664</v>
      </c>
      <c r="C110" s="83">
        <v>-1.55815616482701E-5</v>
      </c>
      <c r="E110" s="62">
        <f t="shared" si="10"/>
        <v>2.4278506339884162E-10</v>
      </c>
      <c r="F110" s="3">
        <f t="shared" si="11"/>
        <v>2.4278506339884162E-10</v>
      </c>
      <c r="G110" s="63">
        <f t="shared" si="12"/>
        <v>1.55815616482701E-5</v>
      </c>
      <c r="I110" s="77">
        <f t="shared" si="13"/>
        <v>-9.1403316803720917E-5</v>
      </c>
      <c r="J110" s="72">
        <f t="shared" si="14"/>
        <v>8.354566322721371E-9</v>
      </c>
      <c r="K110" s="72">
        <f t="shared" si="18"/>
        <v>1.4465690851536716E-4</v>
      </c>
      <c r="L110" s="72">
        <f t="shared" si="19"/>
        <v>9.6742556238617385E-5</v>
      </c>
      <c r="M110">
        <f t="shared" si="15"/>
        <v>3.7028116400412787</v>
      </c>
      <c r="N110">
        <f t="shared" si="16"/>
        <v>9.1403316803720917E-5</v>
      </c>
      <c r="O110" s="63">
        <f t="shared" si="17"/>
        <v>9.8357793915183657E-3</v>
      </c>
    </row>
    <row r="111" spans="2:15" x14ac:dyDescent="0.15">
      <c r="B111" s="82">
        <v>44665</v>
      </c>
      <c r="C111" s="83">
        <v>7.7871118876737802E-3</v>
      </c>
      <c r="E111" s="62">
        <f t="shared" si="10"/>
        <v>6.0639111551150302E-5</v>
      </c>
      <c r="F111" s="3">
        <f t="shared" si="11"/>
        <v>6.0639111551150302E-5</v>
      </c>
      <c r="G111" s="63">
        <f t="shared" si="12"/>
        <v>7.7871118876737802E-3</v>
      </c>
      <c r="I111" s="77">
        <f t="shared" si="13"/>
        <v>7.7112901325183296E-3</v>
      </c>
      <c r="J111" s="72">
        <f t="shared" si="14"/>
        <v>5.9463995507874557E-5</v>
      </c>
      <c r="K111" s="72">
        <f t="shared" si="18"/>
        <v>8.354566322721371E-9</v>
      </c>
      <c r="L111" s="72">
        <f t="shared" si="19"/>
        <v>8.9071662517220705E-5</v>
      </c>
      <c r="M111">
        <f t="shared" si="15"/>
        <v>3.9109954329525283</v>
      </c>
      <c r="N111">
        <f t="shared" si="16"/>
        <v>7.7112901325183296E-3</v>
      </c>
      <c r="O111" s="63">
        <f t="shared" si="17"/>
        <v>9.4377784736250671E-3</v>
      </c>
    </row>
    <row r="112" spans="2:15" x14ac:dyDescent="0.15">
      <c r="B112" s="82">
        <v>44670</v>
      </c>
      <c r="C112" s="83">
        <v>-1.55231020957233E-2</v>
      </c>
      <c r="E112" s="62">
        <f t="shared" si="10"/>
        <v>2.4096669867424908E-4</v>
      </c>
      <c r="F112" s="3">
        <f t="shared" si="11"/>
        <v>2.4096669867424908E-4</v>
      </c>
      <c r="G112" s="63">
        <f t="shared" si="12"/>
        <v>1.55231020957233E-2</v>
      </c>
      <c r="I112" s="77">
        <f t="shared" si="13"/>
        <v>-1.559892385087875E-2</v>
      </c>
      <c r="J112" s="72">
        <f t="shared" si="14"/>
        <v>2.4332642530551393E-4</v>
      </c>
      <c r="K112" s="72">
        <f t="shared" si="18"/>
        <v>5.9463995507874557E-5</v>
      </c>
      <c r="L112" s="72">
        <f t="shared" si="19"/>
        <v>8.6920912930328855E-5</v>
      </c>
      <c r="M112">
        <f t="shared" si="15"/>
        <v>4.456167478820392</v>
      </c>
      <c r="N112">
        <f t="shared" si="16"/>
        <v>1.559892385087875E-2</v>
      </c>
      <c r="O112" s="63">
        <f t="shared" si="17"/>
        <v>9.3231385772350756E-3</v>
      </c>
    </row>
    <row r="113" spans="2:15" x14ac:dyDescent="0.15">
      <c r="B113" s="82">
        <v>44671</v>
      </c>
      <c r="C113" s="83">
        <v>2.3405951387609398E-3</v>
      </c>
      <c r="E113" s="62">
        <f t="shared" si="10"/>
        <v>5.4783856035913428E-6</v>
      </c>
      <c r="F113" s="3">
        <f t="shared" si="11"/>
        <v>5.4783856035913428E-6</v>
      </c>
      <c r="G113" s="63">
        <f t="shared" si="12"/>
        <v>2.3405951387609398E-3</v>
      </c>
      <c r="I113" s="77">
        <f t="shared" si="13"/>
        <v>2.2647733836054888E-3</v>
      </c>
      <c r="J113" s="72">
        <f t="shared" si="14"/>
        <v>5.1291984790878543E-6</v>
      </c>
      <c r="K113" s="72">
        <f t="shared" si="18"/>
        <v>2.4332642530551393E-4</v>
      </c>
      <c r="L113" s="72">
        <f t="shared" si="19"/>
        <v>9.9790419150193007E-5</v>
      </c>
      <c r="M113">
        <f t="shared" si="15"/>
        <v>3.7001305838567728</v>
      </c>
      <c r="N113">
        <f t="shared" si="16"/>
        <v>2.2647733836054888E-3</v>
      </c>
      <c r="O113" s="63">
        <f t="shared" si="17"/>
        <v>9.989515461231991E-3</v>
      </c>
    </row>
    <row r="114" spans="2:15" x14ac:dyDescent="0.15">
      <c r="B114" s="82">
        <v>44672</v>
      </c>
      <c r="C114" s="83">
        <v>-7.1842076871964002E-4</v>
      </c>
      <c r="E114" s="62">
        <f t="shared" si="10"/>
        <v>5.1612840092771847E-7</v>
      </c>
      <c r="F114" s="3">
        <f t="shared" si="11"/>
        <v>5.1612840092771847E-7</v>
      </c>
      <c r="G114" s="63">
        <f t="shared" si="12"/>
        <v>7.1842076871964002E-4</v>
      </c>
      <c r="I114" s="77">
        <f t="shared" si="13"/>
        <v>-7.9424252387509079E-4</v>
      </c>
      <c r="J114" s="72">
        <f t="shared" si="14"/>
        <v>6.308211867314742E-7</v>
      </c>
      <c r="K114" s="72">
        <f t="shared" si="18"/>
        <v>5.1291984790878543E-6</v>
      </c>
      <c r="L114" s="72">
        <f t="shared" si="19"/>
        <v>9.2242456590933941E-5</v>
      </c>
      <c r="M114">
        <f t="shared" si="15"/>
        <v>3.7283161739894077</v>
      </c>
      <c r="N114">
        <f t="shared" si="16"/>
        <v>7.9424252387509079E-4</v>
      </c>
      <c r="O114" s="63">
        <f t="shared" si="17"/>
        <v>9.6042936539307219E-3</v>
      </c>
    </row>
    <row r="115" spans="2:15" x14ac:dyDescent="0.15">
      <c r="B115" s="82">
        <v>44673</v>
      </c>
      <c r="C115" s="83">
        <v>-3.4954812237248901E-3</v>
      </c>
      <c r="E115" s="62">
        <f t="shared" si="10"/>
        <v>1.2218388985413255E-5</v>
      </c>
      <c r="F115" s="3">
        <f t="shared" si="11"/>
        <v>1.2218388985413255E-5</v>
      </c>
      <c r="G115" s="63">
        <f t="shared" si="12"/>
        <v>3.4954812237248901E-3</v>
      </c>
      <c r="I115" s="77">
        <f t="shared" si="13"/>
        <v>-3.5713029788803411E-3</v>
      </c>
      <c r="J115" s="72">
        <f t="shared" si="14"/>
        <v>1.2754204966959599E-5</v>
      </c>
      <c r="K115" s="72">
        <f t="shared" si="18"/>
        <v>6.308211867314742E-7</v>
      </c>
      <c r="L115" s="72">
        <f t="shared" si="19"/>
        <v>8.5049474324187314E-5</v>
      </c>
      <c r="M115">
        <f t="shared" si="15"/>
        <v>3.8046907229036404</v>
      </c>
      <c r="N115">
        <f t="shared" si="16"/>
        <v>3.5713029788803411E-3</v>
      </c>
      <c r="O115" s="63">
        <f t="shared" si="17"/>
        <v>9.2222271889271581E-3</v>
      </c>
    </row>
    <row r="116" spans="2:15" x14ac:dyDescent="0.15">
      <c r="B116" s="82">
        <v>44676</v>
      </c>
      <c r="C116" s="83">
        <v>-1.41411298532272E-2</v>
      </c>
      <c r="E116" s="62">
        <f t="shared" si="10"/>
        <v>1.9997155352583353E-4</v>
      </c>
      <c r="F116" s="3">
        <f t="shared" si="11"/>
        <v>1.9997155352583353E-4</v>
      </c>
      <c r="G116" s="63">
        <f t="shared" si="12"/>
        <v>1.41411298532272E-2</v>
      </c>
      <c r="I116" s="77">
        <f t="shared" si="13"/>
        <v>-1.421695160838265E-2</v>
      </c>
      <c r="J116" s="72">
        <f t="shared" si="14"/>
        <v>2.0212171303509401E-4</v>
      </c>
      <c r="K116" s="72">
        <f t="shared" si="18"/>
        <v>1.2754204966959599E-5</v>
      </c>
      <c r="L116" s="72">
        <f t="shared" si="19"/>
        <v>7.9517128182218588E-5</v>
      </c>
      <c r="M116">
        <f t="shared" si="15"/>
        <v>4.4362964829136544</v>
      </c>
      <c r="N116">
        <f t="shared" si="16"/>
        <v>1.421695160838265E-2</v>
      </c>
      <c r="O116" s="63">
        <f t="shared" si="17"/>
        <v>8.9172376990982235E-3</v>
      </c>
    </row>
    <row r="117" spans="2:15" x14ac:dyDescent="0.15">
      <c r="B117" s="82">
        <v>44677</v>
      </c>
      <c r="C117" s="83">
        <v>-1.2552722678782101E-2</v>
      </c>
      <c r="E117" s="62">
        <f t="shared" si="10"/>
        <v>1.5757084665041048E-4</v>
      </c>
      <c r="F117" s="3">
        <f t="shared" si="11"/>
        <v>1.5757084665041048E-4</v>
      </c>
      <c r="G117" s="63">
        <f t="shared" si="12"/>
        <v>1.2552722678782101E-2</v>
      </c>
      <c r="I117" s="77">
        <f t="shared" si="13"/>
        <v>-1.2628544433937551E-2</v>
      </c>
      <c r="J117" s="72">
        <f t="shared" si="14"/>
        <v>1.5948013451993511E-4</v>
      </c>
      <c r="K117" s="72">
        <f t="shared" si="18"/>
        <v>2.0212171303509401E-4</v>
      </c>
      <c r="L117" s="72">
        <f t="shared" si="19"/>
        <v>8.9770076838066891E-5</v>
      </c>
      <c r="M117">
        <f t="shared" si="15"/>
        <v>4.1843259020873447</v>
      </c>
      <c r="N117">
        <f t="shared" si="16"/>
        <v>1.2628544433937551E-2</v>
      </c>
      <c r="O117" s="63">
        <f t="shared" si="17"/>
        <v>9.4747072164825703E-3</v>
      </c>
    </row>
    <row r="118" spans="2:15" x14ac:dyDescent="0.15">
      <c r="B118" s="82">
        <v>44678</v>
      </c>
      <c r="C118" s="83">
        <v>9.9052442514715403E-3</v>
      </c>
      <c r="E118" s="62">
        <f t="shared" si="10"/>
        <v>9.8113863681309997E-5</v>
      </c>
      <c r="F118" s="3">
        <f t="shared" si="11"/>
        <v>9.8113863681309997E-5</v>
      </c>
      <c r="G118" s="63">
        <f t="shared" si="12"/>
        <v>9.9052442514715403E-3</v>
      </c>
      <c r="I118" s="77">
        <f t="shared" si="13"/>
        <v>9.8294224963160898E-3</v>
      </c>
      <c r="J118" s="72">
        <f t="shared" si="14"/>
        <v>9.6617546611084832E-5</v>
      </c>
      <c r="K118" s="72">
        <f t="shared" si="18"/>
        <v>1.5948013451993511E-4</v>
      </c>
      <c r="L118" s="72">
        <f t="shared" si="19"/>
        <v>9.5612340674052166E-5</v>
      </c>
      <c r="M118">
        <f t="shared" si="15"/>
        <v>3.9612941339705152</v>
      </c>
      <c r="N118">
        <f t="shared" si="16"/>
        <v>9.8294224963160898E-3</v>
      </c>
      <c r="O118" s="63">
        <f t="shared" si="17"/>
        <v>9.7781563023942378E-3</v>
      </c>
    </row>
    <row r="119" spans="2:15" x14ac:dyDescent="0.15">
      <c r="B119" s="82">
        <v>44679</v>
      </c>
      <c r="C119" s="83">
        <v>1.4045324890739001E-3</v>
      </c>
      <c r="E119" s="62">
        <f t="shared" si="10"/>
        <v>1.9727115128641252E-6</v>
      </c>
      <c r="F119" s="3">
        <f t="shared" si="11"/>
        <v>1.9727115128641252E-6</v>
      </c>
      <c r="G119" s="63">
        <f t="shared" si="12"/>
        <v>1.4045324890739001E-3</v>
      </c>
      <c r="I119" s="77">
        <f t="shared" si="13"/>
        <v>1.3287107339184493E-3</v>
      </c>
      <c r="J119" s="72">
        <f t="shared" si="14"/>
        <v>1.7654722144301041E-6</v>
      </c>
      <c r="K119" s="72">
        <f t="shared" si="18"/>
        <v>9.6617546611084832E-5</v>
      </c>
      <c r="L119" s="72">
        <f t="shared" si="19"/>
        <v>9.5833743767088651E-5</v>
      </c>
      <c r="M119">
        <f t="shared" si="15"/>
        <v>3.7121148785690816</v>
      </c>
      <c r="N119">
        <f t="shared" si="16"/>
        <v>1.3287107339184493E-3</v>
      </c>
      <c r="O119" s="63">
        <f t="shared" si="17"/>
        <v>9.7894710667680435E-3</v>
      </c>
    </row>
    <row r="120" spans="2:15" x14ac:dyDescent="0.15">
      <c r="B120" s="82">
        <v>44680</v>
      </c>
      <c r="C120" s="83">
        <v>5.0009676041553597E-3</v>
      </c>
      <c r="E120" s="62">
        <f t="shared" si="10"/>
        <v>2.5009676977811399E-5</v>
      </c>
      <c r="F120" s="3">
        <f t="shared" si="11"/>
        <v>2.5009676977811399E-5</v>
      </c>
      <c r="G120" s="63">
        <f t="shared" si="12"/>
        <v>5.0009676041553597E-3</v>
      </c>
      <c r="I120" s="77">
        <f t="shared" si="13"/>
        <v>4.9251458489999091E-3</v>
      </c>
      <c r="J120" s="72">
        <f t="shared" si="14"/>
        <v>2.4257061633921035E-5</v>
      </c>
      <c r="K120" s="72">
        <f t="shared" si="18"/>
        <v>1.7654722144301041E-6</v>
      </c>
      <c r="L120" s="72">
        <f t="shared" si="19"/>
        <v>8.8390826603562792E-5</v>
      </c>
      <c r="M120">
        <f t="shared" si="15"/>
        <v>3.8165400562909784</v>
      </c>
      <c r="N120">
        <f t="shared" si="16"/>
        <v>4.9251458489999091E-3</v>
      </c>
      <c r="O120" s="63">
        <f t="shared" si="17"/>
        <v>9.4016395699666553E-3</v>
      </c>
    </row>
    <row r="121" spans="2:15" x14ac:dyDescent="0.15">
      <c r="B121" s="82">
        <v>44683</v>
      </c>
      <c r="C121" s="83">
        <v>-1.29473298618073E-2</v>
      </c>
      <c r="E121" s="62">
        <f t="shared" si="10"/>
        <v>1.6763335055044703E-4</v>
      </c>
      <c r="F121" s="3">
        <f t="shared" si="11"/>
        <v>1.6763335055044703E-4</v>
      </c>
      <c r="G121" s="63">
        <f t="shared" si="12"/>
        <v>1.29473298618073E-2</v>
      </c>
      <c r="I121" s="77">
        <f t="shared" si="13"/>
        <v>-1.302315161696275E-2</v>
      </c>
      <c r="J121" s="72">
        <f t="shared" si="14"/>
        <v>1.6960247803839948E-4</v>
      </c>
      <c r="K121" s="72">
        <f t="shared" si="18"/>
        <v>2.4257061633921035E-5</v>
      </c>
      <c r="L121" s="72">
        <f t="shared" si="19"/>
        <v>8.3467783255110719E-5</v>
      </c>
      <c r="M121">
        <f t="shared" si="15"/>
        <v>4.2845742287144315</v>
      </c>
      <c r="N121">
        <f t="shared" si="16"/>
        <v>1.302315161696275E-2</v>
      </c>
      <c r="O121" s="63">
        <f t="shared" si="17"/>
        <v>9.1360704493294448E-3</v>
      </c>
    </row>
    <row r="122" spans="2:15" x14ac:dyDescent="0.15">
      <c r="B122" s="82">
        <v>44684</v>
      </c>
      <c r="C122" s="83">
        <v>2.5185605748225797E-3</v>
      </c>
      <c r="E122" s="62">
        <f t="shared" si="10"/>
        <v>6.3431473690506429E-6</v>
      </c>
      <c r="F122" s="3">
        <f t="shared" si="11"/>
        <v>6.3431473690506429E-6</v>
      </c>
      <c r="G122" s="63">
        <f t="shared" si="12"/>
        <v>2.5185605748225797E-3</v>
      </c>
      <c r="I122" s="77">
        <f t="shared" si="13"/>
        <v>2.4427388196671287E-3</v>
      </c>
      <c r="J122" s="72">
        <f t="shared" si="14"/>
        <v>5.9669729411087571E-6</v>
      </c>
      <c r="K122" s="72">
        <f t="shared" si="18"/>
        <v>1.6960247803839948E-4</v>
      </c>
      <c r="L122" s="72">
        <f t="shared" si="19"/>
        <v>9.0724773868391698E-5</v>
      </c>
      <c r="M122">
        <f t="shared" si="15"/>
        <v>3.7513440280528525</v>
      </c>
      <c r="N122">
        <f t="shared" si="16"/>
        <v>2.4427388196671287E-3</v>
      </c>
      <c r="O122" s="63">
        <f t="shared" si="17"/>
        <v>9.52495532107063E-3</v>
      </c>
    </row>
    <row r="123" spans="2:15" x14ac:dyDescent="0.15">
      <c r="B123" s="82">
        <v>44685</v>
      </c>
      <c r="C123" s="83">
        <v>-1.0135447248006E-2</v>
      </c>
      <c r="E123" s="62">
        <f t="shared" si="10"/>
        <v>1.027272909171124E-4</v>
      </c>
      <c r="F123" s="3">
        <f t="shared" si="11"/>
        <v>1.027272909171124E-4</v>
      </c>
      <c r="G123" s="63">
        <f t="shared" si="12"/>
        <v>1.0135447248006E-2</v>
      </c>
      <c r="I123" s="77">
        <f t="shared" si="13"/>
        <v>-1.0211269003161451E-2</v>
      </c>
      <c r="J123" s="72">
        <f t="shared" si="14"/>
        <v>1.0427001465492585E-4</v>
      </c>
      <c r="K123" s="72">
        <f t="shared" si="18"/>
        <v>5.9669729411087571E-6</v>
      </c>
      <c r="L123" s="72">
        <f t="shared" si="19"/>
        <v>8.4106045859673071E-5</v>
      </c>
      <c r="M123">
        <f t="shared" si="15"/>
        <v>4.0827136645722488</v>
      </c>
      <c r="N123">
        <f t="shared" si="16"/>
        <v>1.0211269003161451E-2</v>
      </c>
      <c r="O123" s="63">
        <f t="shared" si="17"/>
        <v>9.1709348410984291E-3</v>
      </c>
    </row>
    <row r="124" spans="2:15" x14ac:dyDescent="0.15">
      <c r="B124" s="82">
        <v>44686</v>
      </c>
      <c r="C124" s="83">
        <v>-2.49254586387914E-4</v>
      </c>
      <c r="E124" s="62">
        <f t="shared" si="10"/>
        <v>6.2127848835410084E-8</v>
      </c>
      <c r="F124" s="3">
        <f t="shared" si="11"/>
        <v>6.2127848835410084E-8</v>
      </c>
      <c r="G124" s="63">
        <f t="shared" si="12"/>
        <v>2.49254586387914E-4</v>
      </c>
      <c r="I124" s="77">
        <f t="shared" si="13"/>
        <v>-3.2507634154336481E-4</v>
      </c>
      <c r="J124" s="72">
        <f t="shared" si="14"/>
        <v>1.0567462783121837E-7</v>
      </c>
      <c r="K124" s="72">
        <f t="shared" si="18"/>
        <v>1.0427001465492585E-4</v>
      </c>
      <c r="L124" s="72">
        <f t="shared" si="19"/>
        <v>8.6037811827436293E-5</v>
      </c>
      <c r="M124">
        <f t="shared" si="15"/>
        <v>3.761730368438807</v>
      </c>
      <c r="N124">
        <f t="shared" si="16"/>
        <v>3.2507634154336481E-4</v>
      </c>
      <c r="O124" s="63">
        <f t="shared" si="17"/>
        <v>9.2756569485636046E-3</v>
      </c>
    </row>
    <row r="125" spans="2:15" x14ac:dyDescent="0.15">
      <c r="B125" s="82">
        <v>44687</v>
      </c>
      <c r="C125" s="83">
        <v>-1.2364541208946801E-2</v>
      </c>
      <c r="E125" s="62">
        <f t="shared" si="10"/>
        <v>1.5288187930774362E-4</v>
      </c>
      <c r="F125" s="3">
        <f t="shared" si="11"/>
        <v>1.5288187930774362E-4</v>
      </c>
      <c r="G125" s="63">
        <f t="shared" si="12"/>
        <v>1.2364541208946801E-2</v>
      </c>
      <c r="I125" s="77">
        <f t="shared" si="13"/>
        <v>-1.2440362964102251E-2</v>
      </c>
      <c r="J125" s="72">
        <f t="shared" si="14"/>
        <v>1.5476263067860693E-4</v>
      </c>
      <c r="K125" s="72">
        <f t="shared" si="18"/>
        <v>1.0567462783121837E-7</v>
      </c>
      <c r="L125" s="72">
        <f t="shared" si="19"/>
        <v>7.9392289029176435E-5</v>
      </c>
      <c r="M125">
        <f t="shared" si="15"/>
        <v>4.2889513295332593</v>
      </c>
      <c r="N125">
        <f t="shared" si="16"/>
        <v>1.2440362964102251E-2</v>
      </c>
      <c r="O125" s="63">
        <f t="shared" si="17"/>
        <v>8.9102350714880939E-3</v>
      </c>
    </row>
    <row r="126" spans="2:15" x14ac:dyDescent="0.15">
      <c r="B126" s="82">
        <v>44690</v>
      </c>
      <c r="C126" s="83">
        <v>-2.4401528968493701E-2</v>
      </c>
      <c r="E126" s="62">
        <f t="shared" si="10"/>
        <v>5.9543461600023719E-4</v>
      </c>
      <c r="F126" s="3">
        <f t="shared" si="11"/>
        <v>5.9543461600023719E-4</v>
      </c>
      <c r="G126" s="63">
        <f t="shared" si="12"/>
        <v>2.4401528968493701E-2</v>
      </c>
      <c r="I126" s="77">
        <f t="shared" si="13"/>
        <v>-2.4477350723649153E-2</v>
      </c>
      <c r="J126" s="72">
        <f t="shared" si="14"/>
        <v>5.9914069844852771E-4</v>
      </c>
      <c r="K126" s="72">
        <f t="shared" si="18"/>
        <v>1.5476263067860693E-4</v>
      </c>
      <c r="L126" s="72">
        <f t="shared" si="19"/>
        <v>8.5840861930509935E-5</v>
      </c>
      <c r="M126">
        <f t="shared" si="15"/>
        <v>5.5074861217314321</v>
      </c>
      <c r="N126">
        <f t="shared" si="16"/>
        <v>2.4477350723649153E-2</v>
      </c>
      <c r="O126" s="63">
        <f t="shared" si="17"/>
        <v>9.2650343728725541E-3</v>
      </c>
    </row>
    <row r="127" spans="2:15" x14ac:dyDescent="0.15">
      <c r="B127" s="82">
        <v>44691</v>
      </c>
      <c r="C127" s="83">
        <v>8.5230773079452097E-3</v>
      </c>
      <c r="E127" s="62">
        <f t="shared" si="10"/>
        <v>7.2642846797210558E-5</v>
      </c>
      <c r="F127" s="3">
        <f t="shared" si="11"/>
        <v>7.2642846797210558E-5</v>
      </c>
      <c r="G127" s="63">
        <f t="shared" si="12"/>
        <v>8.5230773079452097E-3</v>
      </c>
      <c r="I127" s="77">
        <f t="shared" si="13"/>
        <v>8.4472555527897591E-3</v>
      </c>
      <c r="J127" s="72">
        <f t="shared" si="14"/>
        <v>7.1356126374137418E-5</v>
      </c>
      <c r="K127" s="72">
        <f t="shared" si="18"/>
        <v>5.9914069844852771E-4</v>
      </c>
      <c r="L127" s="72">
        <f t="shared" si="19"/>
        <v>1.2748490126224805E-4</v>
      </c>
      <c r="M127">
        <f t="shared" si="15"/>
        <v>3.7047483217844013</v>
      </c>
      <c r="N127">
        <f t="shared" si="16"/>
        <v>8.4472555527897591E-3</v>
      </c>
      <c r="O127" s="63">
        <f t="shared" si="17"/>
        <v>1.1290921187496087E-2</v>
      </c>
    </row>
    <row r="128" spans="2:15" x14ac:dyDescent="0.15">
      <c r="B128" s="82">
        <v>44692</v>
      </c>
      <c r="C128" s="83">
        <v>1.0347903879579499E-3</v>
      </c>
      <c r="E128" s="62">
        <f t="shared" si="10"/>
        <v>1.0707911470101646E-6</v>
      </c>
      <c r="F128" s="3">
        <f t="shared" si="11"/>
        <v>1.0707911470101646E-6</v>
      </c>
      <c r="G128" s="63">
        <f t="shared" si="12"/>
        <v>1.0347903879579499E-3</v>
      </c>
      <c r="I128" s="77">
        <f t="shared" si="13"/>
        <v>9.5896863280249913E-4</v>
      </c>
      <c r="J128" s="72">
        <f t="shared" si="14"/>
        <v>9.1962083869909446E-7</v>
      </c>
      <c r="K128" s="72">
        <f t="shared" si="18"/>
        <v>7.1356126374137418E-5</v>
      </c>
      <c r="L128" s="72">
        <f t="shared" si="19"/>
        <v>1.2264109947702069E-4</v>
      </c>
      <c r="M128">
        <f t="shared" si="15"/>
        <v>3.5860602639533599</v>
      </c>
      <c r="N128">
        <f t="shared" si="16"/>
        <v>9.5896863280249913E-4</v>
      </c>
      <c r="O128" s="63">
        <f t="shared" si="17"/>
        <v>1.1074344200765149E-2</v>
      </c>
    </row>
    <row r="129" spans="2:15" x14ac:dyDescent="0.15">
      <c r="B129" s="82">
        <v>44693</v>
      </c>
      <c r="C129" s="83">
        <v>-4.1138636140938198E-3</v>
      </c>
      <c r="E129" s="62">
        <f t="shared" si="10"/>
        <v>1.6923873835365064E-5</v>
      </c>
      <c r="F129" s="3">
        <f t="shared" si="11"/>
        <v>1.6923873835365064E-5</v>
      </c>
      <c r="G129" s="63">
        <f t="shared" si="12"/>
        <v>4.1138636140938198E-3</v>
      </c>
      <c r="I129" s="77">
        <f t="shared" si="13"/>
        <v>-4.1896853692492703E-3</v>
      </c>
      <c r="J129" s="72">
        <f t="shared" si="14"/>
        <v>1.7553463493301393E-5</v>
      </c>
      <c r="K129" s="72">
        <f t="shared" si="18"/>
        <v>9.1962083869909446E-7</v>
      </c>
      <c r="L129" s="72">
        <f t="shared" si="19"/>
        <v>1.1258187637413518E-4</v>
      </c>
      <c r="M129">
        <f t="shared" si="15"/>
        <v>3.6659557002014624</v>
      </c>
      <c r="N129">
        <f t="shared" si="16"/>
        <v>4.1896853692492703E-3</v>
      </c>
      <c r="O129" s="63">
        <f t="shared" si="17"/>
        <v>1.0610460705084167E-2</v>
      </c>
    </row>
    <row r="130" spans="2:15" x14ac:dyDescent="0.15">
      <c r="B130" s="82">
        <v>44694</v>
      </c>
      <c r="C130" s="83">
        <v>1.25402533883196E-2</v>
      </c>
      <c r="E130" s="62">
        <f t="shared" si="10"/>
        <v>1.5725795504326119E-4</v>
      </c>
      <c r="F130" s="3">
        <f t="shared" si="11"/>
        <v>1.5725795504326119E-4</v>
      </c>
      <c r="G130" s="63">
        <f t="shared" si="12"/>
        <v>1.25402533883196E-2</v>
      </c>
      <c r="I130" s="77">
        <f t="shared" si="13"/>
        <v>1.2464431633164149E-2</v>
      </c>
      <c r="J130" s="72">
        <f t="shared" si="14"/>
        <v>1.5536205593782309E-4</v>
      </c>
      <c r="K130" s="72">
        <f t="shared" si="18"/>
        <v>1.7553463493301393E-5</v>
      </c>
      <c r="L130" s="72">
        <f t="shared" si="19"/>
        <v>1.0481919433902186E-4</v>
      </c>
      <c r="M130">
        <f t="shared" si="15"/>
        <v>4.033246017038703</v>
      </c>
      <c r="N130">
        <f t="shared" si="16"/>
        <v>1.2464431633164149E-2</v>
      </c>
      <c r="O130" s="63">
        <f t="shared" si="17"/>
        <v>1.0238124551841605E-2</v>
      </c>
    </row>
    <row r="131" spans="2:15" x14ac:dyDescent="0.15">
      <c r="B131" s="82">
        <v>44697</v>
      </c>
      <c r="C131" s="83">
        <v>1.8724656661306398E-3</v>
      </c>
      <c r="E131" s="62">
        <f t="shared" si="10"/>
        <v>3.5061276708380607E-6</v>
      </c>
      <c r="F131" s="3">
        <f t="shared" si="11"/>
        <v>3.5061276708380607E-6</v>
      </c>
      <c r="G131" s="63">
        <f t="shared" si="12"/>
        <v>1.8724656661306398E-3</v>
      </c>
      <c r="I131" s="77">
        <f t="shared" si="13"/>
        <v>1.7966439109751891E-3</v>
      </c>
      <c r="J131" s="72">
        <f t="shared" si="14"/>
        <v>3.2279293428442229E-6</v>
      </c>
      <c r="K131" s="72">
        <f t="shared" si="18"/>
        <v>1.5536205593782309E-4</v>
      </c>
      <c r="L131" s="72">
        <f t="shared" si="19"/>
        <v>1.0889914046984619E-4</v>
      </c>
      <c r="M131">
        <f t="shared" si="15"/>
        <v>3.6510160418448834</v>
      </c>
      <c r="N131">
        <f t="shared" si="16"/>
        <v>1.7966439109751891E-3</v>
      </c>
      <c r="O131" s="63">
        <f t="shared" si="17"/>
        <v>1.0435475095550092E-2</v>
      </c>
    </row>
    <row r="132" spans="2:15" x14ac:dyDescent="0.15">
      <c r="B132" s="82">
        <v>44698</v>
      </c>
      <c r="C132" s="83">
        <v>4.9870234506641494E-3</v>
      </c>
      <c r="E132" s="62">
        <f t="shared" si="10"/>
        <v>2.4870402897474159E-5</v>
      </c>
      <c r="F132" s="3">
        <f t="shared" si="11"/>
        <v>2.4870402897474159E-5</v>
      </c>
      <c r="G132" s="63">
        <f t="shared" si="12"/>
        <v>4.9870234506641494E-3</v>
      </c>
      <c r="I132" s="77">
        <f t="shared" si="13"/>
        <v>4.9112016955086988E-3</v>
      </c>
      <c r="J132" s="72">
        <f t="shared" si="14"/>
        <v>2.4119902093967519E-5</v>
      </c>
      <c r="K132" s="72">
        <f t="shared" si="18"/>
        <v>3.2279293428442229E-6</v>
      </c>
      <c r="L132" s="72">
        <f t="shared" si="19"/>
        <v>1.0033215134600116E-4</v>
      </c>
      <c r="M132">
        <f t="shared" si="15"/>
        <v>3.7446737799121674</v>
      </c>
      <c r="N132">
        <f t="shared" si="16"/>
        <v>4.9112016955086988E-3</v>
      </c>
      <c r="O132" s="63">
        <f t="shared" si="17"/>
        <v>1.0016593799590814E-2</v>
      </c>
    </row>
    <row r="133" spans="2:15" x14ac:dyDescent="0.15">
      <c r="B133" s="82">
        <v>44699</v>
      </c>
      <c r="C133" s="83">
        <v>-1.28987165684828E-2</v>
      </c>
      <c r="E133" s="62">
        <f t="shared" si="10"/>
        <v>1.6637688911405271E-4</v>
      </c>
      <c r="F133" s="3">
        <f t="shared" si="11"/>
        <v>1.6637688911405271E-4</v>
      </c>
      <c r="G133" s="63">
        <f t="shared" si="12"/>
        <v>1.28987165684828E-2</v>
      </c>
      <c r="I133" s="77">
        <f t="shared" si="13"/>
        <v>-1.2974538323638251E-2</v>
      </c>
      <c r="J133" s="72">
        <f t="shared" si="14"/>
        <v>1.6833864471155766E-4</v>
      </c>
      <c r="K133" s="72">
        <f t="shared" si="18"/>
        <v>2.4119902093967519E-5</v>
      </c>
      <c r="L133" s="72">
        <f t="shared" si="19"/>
        <v>9.4262984862592358E-5</v>
      </c>
      <c r="M133">
        <f t="shared" si="15"/>
        <v>4.1622325471576795</v>
      </c>
      <c r="N133">
        <f t="shared" si="16"/>
        <v>1.2974538323638251E-2</v>
      </c>
      <c r="O133" s="63">
        <f t="shared" si="17"/>
        <v>9.7089126508889938E-3</v>
      </c>
    </row>
    <row r="134" spans="2:15" x14ac:dyDescent="0.15">
      <c r="B134" s="82">
        <v>44700</v>
      </c>
      <c r="C134" s="83">
        <v>-2.3287221592191498E-2</v>
      </c>
      <c r="E134" s="62">
        <f t="shared" si="10"/>
        <v>5.4229468948382986E-4</v>
      </c>
      <c r="F134" s="3">
        <f t="shared" si="11"/>
        <v>5.4229468948382986E-4</v>
      </c>
      <c r="G134" s="63">
        <f t="shared" si="12"/>
        <v>2.3287221592191498E-2</v>
      </c>
      <c r="I134" s="77">
        <f t="shared" si="13"/>
        <v>-2.336304334734695E-2</v>
      </c>
      <c r="J134" s="72">
        <f t="shared" si="14"/>
        <v>5.458317944500126E-4</v>
      </c>
      <c r="K134" s="72">
        <f t="shared" si="18"/>
        <v>1.6833864471155766E-4</v>
      </c>
      <c r="L134" s="72">
        <f t="shared" si="19"/>
        <v>1.0039200742896553E-4</v>
      </c>
      <c r="M134">
        <f t="shared" si="15"/>
        <v>5.0435265681270547</v>
      </c>
      <c r="N134">
        <f t="shared" si="16"/>
        <v>2.336304334734695E-2</v>
      </c>
      <c r="O134" s="63">
        <f t="shared" si="17"/>
        <v>1.0019581200278059E-2</v>
      </c>
    </row>
    <row r="135" spans="2:15" x14ac:dyDescent="0.15">
      <c r="B135" s="82">
        <v>44701</v>
      </c>
      <c r="C135" s="83">
        <v>-4.5545428195681303E-5</v>
      </c>
      <c r="E135" s="62">
        <f t="shared" si="10"/>
        <v>2.0743860295279613E-9</v>
      </c>
      <c r="F135" s="3">
        <f t="shared" si="11"/>
        <v>2.0743860295279613E-9</v>
      </c>
      <c r="G135" s="63">
        <f t="shared" si="12"/>
        <v>4.5545428195681303E-5</v>
      </c>
      <c r="I135" s="77">
        <f t="shared" si="13"/>
        <v>-1.2136718335113212E-4</v>
      </c>
      <c r="J135" s="72">
        <f t="shared" si="14"/>
        <v>1.4729993194587322E-8</v>
      </c>
      <c r="K135" s="72">
        <f t="shared" si="18"/>
        <v>5.458317944500126E-4</v>
      </c>
      <c r="L135" s="72">
        <f t="shared" si="19"/>
        <v>1.363572173833891E-4</v>
      </c>
      <c r="M135">
        <f t="shared" si="15"/>
        <v>3.5312047317051545</v>
      </c>
      <c r="N135">
        <f t="shared" si="16"/>
        <v>1.2136718335113212E-4</v>
      </c>
      <c r="O135" s="63">
        <f t="shared" si="17"/>
        <v>1.1677209314874384E-2</v>
      </c>
    </row>
    <row r="136" spans="2:15" x14ac:dyDescent="0.15">
      <c r="B136" s="82">
        <v>44704</v>
      </c>
      <c r="C136" s="83">
        <v>1.3909351860530399E-2</v>
      </c>
      <c r="E136" s="62">
        <f t="shared" ref="E136:E199" si="20">C136^2</f>
        <v>1.9347006918004047E-4</v>
      </c>
      <c r="F136" s="3">
        <f t="shared" ref="F136:F199" si="21">E136</f>
        <v>1.9347006918004047E-4</v>
      </c>
      <c r="G136" s="63">
        <f t="shared" ref="G136:G199" si="22">SQRT(F136)</f>
        <v>1.3909351860530399E-2</v>
      </c>
      <c r="I136" s="77">
        <f t="shared" ref="I136:I199" si="23">C136-$I$4</f>
        <v>1.3833530105374948E-2</v>
      </c>
      <c r="J136" s="72">
        <f t="shared" ref="J136:J199" si="24">I136^2</f>
        <v>1.9136655517631505E-4</v>
      </c>
      <c r="K136" s="72">
        <f t="shared" si="18"/>
        <v>1.4729993194587322E-8</v>
      </c>
      <c r="L136" s="72">
        <f t="shared" si="19"/>
        <v>1.2492130539981005E-4</v>
      </c>
      <c r="M136">
        <f t="shared" ref="M136:M199" si="25">LN(1/SQRT(2*PI()*L136*EXP(-J136/(2*L136))))</f>
        <v>3.9579489690282172</v>
      </c>
      <c r="N136">
        <f t="shared" ref="N136:N199" si="26">SQRT(J136)</f>
        <v>1.3833530105374948E-2</v>
      </c>
      <c r="O136" s="63">
        <f t="shared" ref="O136:O199" si="27">SQRT(L136)</f>
        <v>1.1176820003910327E-2</v>
      </c>
    </row>
    <row r="137" spans="2:15" x14ac:dyDescent="0.15">
      <c r="B137" s="82">
        <v>44705</v>
      </c>
      <c r="C137" s="83">
        <v>1.5076576647259298E-3</v>
      </c>
      <c r="E137" s="62">
        <f t="shared" si="20"/>
        <v>2.2730316340068443E-6</v>
      </c>
      <c r="F137" s="3">
        <f t="shared" si="21"/>
        <v>2.2730316340068443E-6</v>
      </c>
      <c r="G137" s="63">
        <f t="shared" si="22"/>
        <v>1.5076576647259298E-3</v>
      </c>
      <c r="I137" s="77">
        <f t="shared" si="23"/>
        <v>1.4318359095704791E-3</v>
      </c>
      <c r="J137" s="72">
        <f t="shared" si="24"/>
        <v>2.050154071935521E-6</v>
      </c>
      <c r="K137" s="72">
        <f t="shared" ref="K137:K200" si="28">J136</f>
        <v>1.9136655517631505E-4</v>
      </c>
      <c r="L137" s="72">
        <f t="shared" ref="L137:L200" si="29" xml:space="preserve"> $J$4+$K$4*K137+$L$4*L136</f>
        <v>1.2999174401899914E-4</v>
      </c>
      <c r="M137">
        <f t="shared" si="25"/>
        <v>3.5590241297165961</v>
      </c>
      <c r="N137">
        <f t="shared" si="26"/>
        <v>1.4318359095704791E-3</v>
      </c>
      <c r="O137" s="63">
        <f t="shared" si="27"/>
        <v>1.1401392196525788E-2</v>
      </c>
    </row>
    <row r="138" spans="2:15" x14ac:dyDescent="0.15">
      <c r="B138" s="82">
        <v>44706</v>
      </c>
      <c r="C138" s="83">
        <v>7.1763265448132596E-4</v>
      </c>
      <c r="E138" s="62">
        <f t="shared" si="20"/>
        <v>5.1499662677791419E-7</v>
      </c>
      <c r="F138" s="3">
        <f t="shared" si="21"/>
        <v>5.1499662677791419E-7</v>
      </c>
      <c r="G138" s="63">
        <f t="shared" si="22"/>
        <v>7.1763265448132596E-4</v>
      </c>
      <c r="I138" s="77">
        <f t="shared" si="23"/>
        <v>6.4181089932587509E-4</v>
      </c>
      <c r="J138" s="72">
        <f t="shared" si="24"/>
        <v>4.1192123049348856E-7</v>
      </c>
      <c r="K138" s="72">
        <f t="shared" si="28"/>
        <v>2.050154071935521E-6</v>
      </c>
      <c r="L138" s="72">
        <f t="shared" si="29"/>
        <v>1.1932491224828784E-4</v>
      </c>
      <c r="M138">
        <f t="shared" si="25"/>
        <v>3.5987547064054626</v>
      </c>
      <c r="N138">
        <f t="shared" si="26"/>
        <v>6.4181089932587509E-4</v>
      </c>
      <c r="O138" s="63">
        <f t="shared" si="27"/>
        <v>1.0923594291637155E-2</v>
      </c>
    </row>
    <row r="139" spans="2:15" x14ac:dyDescent="0.15">
      <c r="B139" s="82">
        <v>44708</v>
      </c>
      <c r="C139" s="83">
        <v>1.35193607888632E-2</v>
      </c>
      <c r="E139" s="62">
        <f t="shared" si="20"/>
        <v>1.8277311613945179E-4</v>
      </c>
      <c r="F139" s="3">
        <f t="shared" si="21"/>
        <v>1.8277311613945179E-4</v>
      </c>
      <c r="G139" s="63">
        <f t="shared" si="22"/>
        <v>1.35193607888632E-2</v>
      </c>
      <c r="I139" s="77">
        <f t="shared" si="23"/>
        <v>1.3443539033707749E-2</v>
      </c>
      <c r="J139" s="72">
        <f t="shared" si="24"/>
        <v>1.8072874175082388E-4</v>
      </c>
      <c r="K139" s="72">
        <f t="shared" si="28"/>
        <v>4.1192123049348856E-7</v>
      </c>
      <c r="L139" s="72">
        <f t="shared" si="29"/>
        <v>1.0953999506411349E-4</v>
      </c>
      <c r="M139">
        <f t="shared" si="25"/>
        <v>4.0531439205653008</v>
      </c>
      <c r="N139">
        <f t="shared" si="26"/>
        <v>1.3443539033707749E-2</v>
      </c>
      <c r="O139" s="63">
        <f t="shared" si="27"/>
        <v>1.0466135631842035E-2</v>
      </c>
    </row>
    <row r="140" spans="2:15" x14ac:dyDescent="0.15">
      <c r="B140" s="82">
        <v>44712</v>
      </c>
      <c r="C140" s="83">
        <v>-3.0727790976888803E-3</v>
      </c>
      <c r="E140" s="62">
        <f t="shared" si="20"/>
        <v>9.4419713831936898E-6</v>
      </c>
      <c r="F140" s="3">
        <f t="shared" si="21"/>
        <v>9.4419713831936898E-6</v>
      </c>
      <c r="G140" s="63">
        <f t="shared" si="22"/>
        <v>3.0727790976888803E-3</v>
      </c>
      <c r="I140" s="77">
        <f t="shared" si="23"/>
        <v>-3.1486008528443313E-3</v>
      </c>
      <c r="J140" s="72">
        <f t="shared" si="24"/>
        <v>9.9136873305320502E-6</v>
      </c>
      <c r="K140" s="72">
        <f t="shared" si="28"/>
        <v>1.8072874175082388E-4</v>
      </c>
      <c r="L140" s="72">
        <f t="shared" si="29"/>
        <v>1.1521528311231239E-4</v>
      </c>
      <c r="M140">
        <f t="shared" si="25"/>
        <v>3.6369267676956785</v>
      </c>
      <c r="N140">
        <f t="shared" si="26"/>
        <v>3.1486008528443313E-3</v>
      </c>
      <c r="O140" s="63">
        <f t="shared" si="27"/>
        <v>1.0733838228346485E-2</v>
      </c>
    </row>
    <row r="141" spans="2:15" x14ac:dyDescent="0.15">
      <c r="B141" s="82">
        <v>44713</v>
      </c>
      <c r="C141" s="83">
        <v>-1.0098556354084999E-2</v>
      </c>
      <c r="E141" s="62">
        <f t="shared" si="20"/>
        <v>1.0198084043663051E-4</v>
      </c>
      <c r="F141" s="3">
        <f t="shared" si="21"/>
        <v>1.0198084043663051E-4</v>
      </c>
      <c r="G141" s="63">
        <f t="shared" si="22"/>
        <v>1.0098556354084999E-2</v>
      </c>
      <c r="I141" s="77">
        <f t="shared" si="23"/>
        <v>-1.017437810924045E-2</v>
      </c>
      <c r="J141" s="72">
        <f t="shared" si="24"/>
        <v>1.0351796990979127E-4</v>
      </c>
      <c r="K141" s="72">
        <f t="shared" si="28"/>
        <v>9.9136873305320502E-6</v>
      </c>
      <c r="L141" s="72">
        <f t="shared" si="29"/>
        <v>1.0658666443013625E-4</v>
      </c>
      <c r="M141">
        <f t="shared" si="25"/>
        <v>3.8971398922302365</v>
      </c>
      <c r="N141">
        <f t="shared" si="26"/>
        <v>1.017437810924045E-2</v>
      </c>
      <c r="O141" s="63">
        <f t="shared" si="27"/>
        <v>1.0324081771767224E-2</v>
      </c>
    </row>
    <row r="142" spans="2:15" x14ac:dyDescent="0.15">
      <c r="B142" s="82">
        <v>44714</v>
      </c>
      <c r="C142" s="83">
        <v>4.8788331769173895E-3</v>
      </c>
      <c r="E142" s="62">
        <f t="shared" si="20"/>
        <v>2.3803013168189828E-5</v>
      </c>
      <c r="F142" s="3">
        <f t="shared" si="21"/>
        <v>2.3803013168189828E-5</v>
      </c>
      <c r="G142" s="63">
        <f t="shared" si="22"/>
        <v>4.8788331769173895E-3</v>
      </c>
      <c r="I142" s="77">
        <f t="shared" si="23"/>
        <v>4.803011421761939E-3</v>
      </c>
      <c r="J142" s="72">
        <f t="shared" si="24"/>
        <v>2.3068918717575641E-5</v>
      </c>
      <c r="K142" s="72">
        <f t="shared" si="28"/>
        <v>1.0351796990979127E-4</v>
      </c>
      <c r="L142" s="72">
        <f t="shared" si="29"/>
        <v>1.0632095716269497E-4</v>
      </c>
      <c r="M142">
        <f t="shared" si="25"/>
        <v>3.7098291204059177</v>
      </c>
      <c r="N142">
        <f t="shared" si="26"/>
        <v>4.803011421761939E-3</v>
      </c>
      <c r="O142" s="63">
        <f t="shared" si="27"/>
        <v>1.0311205417539453E-2</v>
      </c>
    </row>
    <row r="143" spans="2:15" x14ac:dyDescent="0.15">
      <c r="B143" s="82">
        <v>44715</v>
      </c>
      <c r="C143" s="83">
        <v>-1.8214257489073099E-3</v>
      </c>
      <c r="E143" s="62">
        <f t="shared" si="20"/>
        <v>3.3175917587825544E-6</v>
      </c>
      <c r="F143" s="3">
        <f t="shared" si="21"/>
        <v>3.3175917587825544E-6</v>
      </c>
      <c r="G143" s="63">
        <f t="shared" si="22"/>
        <v>1.8214257489073099E-3</v>
      </c>
      <c r="I143" s="77">
        <f t="shared" si="23"/>
        <v>-1.8972475040627606E-3</v>
      </c>
      <c r="J143" s="72">
        <f t="shared" si="24"/>
        <v>3.5995480916723748E-6</v>
      </c>
      <c r="K143" s="72">
        <f t="shared" si="28"/>
        <v>2.3068918717575641E-5</v>
      </c>
      <c r="L143" s="72">
        <f t="shared" si="29"/>
        <v>9.9597841439733132E-5</v>
      </c>
      <c r="M143">
        <f t="shared" si="25"/>
        <v>3.6972817058294152</v>
      </c>
      <c r="N143">
        <f t="shared" si="26"/>
        <v>1.8972475040627606E-3</v>
      </c>
      <c r="O143" s="63">
        <f t="shared" si="27"/>
        <v>9.979871814794674E-3</v>
      </c>
    </row>
    <row r="144" spans="2:15" x14ac:dyDescent="0.15">
      <c r="B144" s="82">
        <v>44719</v>
      </c>
      <c r="C144" s="83">
        <v>4.3557951632644499E-4</v>
      </c>
      <c r="E144" s="62">
        <f t="shared" si="20"/>
        <v>1.8972951504317976E-7</v>
      </c>
      <c r="F144" s="3">
        <f t="shared" si="21"/>
        <v>1.8972951504317976E-7</v>
      </c>
      <c r="G144" s="63">
        <f t="shared" si="22"/>
        <v>4.3557951632644499E-4</v>
      </c>
      <c r="I144" s="77">
        <f t="shared" si="23"/>
        <v>3.5975776117099417E-4</v>
      </c>
      <c r="J144" s="72">
        <f t="shared" si="24"/>
        <v>1.2942564672276609E-7</v>
      </c>
      <c r="K144" s="72">
        <f t="shared" si="28"/>
        <v>3.5995480916723748E-6</v>
      </c>
      <c r="L144" s="72">
        <f t="shared" si="29"/>
        <v>9.1944923404295789E-5</v>
      </c>
      <c r="M144">
        <f t="shared" si="25"/>
        <v>3.7285737870126523</v>
      </c>
      <c r="N144">
        <f t="shared" si="26"/>
        <v>3.5975776117099417E-4</v>
      </c>
      <c r="O144" s="63">
        <f t="shared" si="27"/>
        <v>9.5887915507792635E-3</v>
      </c>
    </row>
    <row r="145" spans="2:15" x14ac:dyDescent="0.15">
      <c r="B145" s="82">
        <v>44720</v>
      </c>
      <c r="C145" s="83">
        <v>-5.7903800877051603E-3</v>
      </c>
      <c r="E145" s="62">
        <f t="shared" si="20"/>
        <v>3.3528501560092417E-5</v>
      </c>
      <c r="F145" s="3">
        <f t="shared" si="21"/>
        <v>3.3528501560092417E-5</v>
      </c>
      <c r="G145" s="63">
        <f t="shared" si="22"/>
        <v>5.7903800877051603E-3</v>
      </c>
      <c r="I145" s="77">
        <f t="shared" si="23"/>
        <v>-5.8662018428606109E-3</v>
      </c>
      <c r="J145" s="72">
        <f t="shared" si="24"/>
        <v>3.4412324061181225E-5</v>
      </c>
      <c r="K145" s="72">
        <f t="shared" si="28"/>
        <v>1.2942564672276609E-7</v>
      </c>
      <c r="L145" s="72">
        <f t="shared" si="29"/>
        <v>8.4739819903062425E-5</v>
      </c>
      <c r="M145">
        <f t="shared" si="25"/>
        <v>3.8705474111523759</v>
      </c>
      <c r="N145">
        <f t="shared" si="26"/>
        <v>5.8662018428606109E-3</v>
      </c>
      <c r="O145" s="63">
        <f t="shared" si="27"/>
        <v>9.2054233961867508E-3</v>
      </c>
    </row>
    <row r="146" spans="2:15" x14ac:dyDescent="0.15">
      <c r="B146" s="82">
        <v>44721</v>
      </c>
      <c r="C146" s="83">
        <v>-1.2641609811855602E-2</v>
      </c>
      <c r="E146" s="62">
        <f t="shared" si="20"/>
        <v>1.5981029863520381E-4</v>
      </c>
      <c r="F146" s="3">
        <f t="shared" si="21"/>
        <v>1.5981029863520381E-4</v>
      </c>
      <c r="G146" s="63">
        <f t="shared" si="22"/>
        <v>1.2641609811855602E-2</v>
      </c>
      <c r="I146" s="77">
        <f t="shared" si="23"/>
        <v>-1.2717431567011052E-2</v>
      </c>
      <c r="J146" s="72">
        <f t="shared" si="24"/>
        <v>1.6173306566160918E-4</v>
      </c>
      <c r="K146" s="72">
        <f t="shared" si="28"/>
        <v>3.4412324061181225E-5</v>
      </c>
      <c r="L146" s="72">
        <f t="shared" si="29"/>
        <v>8.0982140547170776E-5</v>
      </c>
      <c r="M146">
        <f t="shared" si="25"/>
        <v>4.2909886388734266</v>
      </c>
      <c r="N146">
        <f t="shared" si="26"/>
        <v>1.2717431567011052E-2</v>
      </c>
      <c r="O146" s="63">
        <f t="shared" si="27"/>
        <v>8.9990077534787567E-3</v>
      </c>
    </row>
    <row r="147" spans="2:15" x14ac:dyDescent="0.15">
      <c r="B147" s="82">
        <v>44722</v>
      </c>
      <c r="C147" s="83">
        <v>-2.1003080028514098E-2</v>
      </c>
      <c r="E147" s="62">
        <f t="shared" si="20"/>
        <v>4.4112937068416773E-4</v>
      </c>
      <c r="F147" s="3">
        <f t="shared" si="21"/>
        <v>4.4112937068416773E-4</v>
      </c>
      <c r="G147" s="63">
        <f t="shared" si="22"/>
        <v>2.1003080028514098E-2</v>
      </c>
      <c r="I147" s="77">
        <f t="shared" si="23"/>
        <v>-2.107890178366955E-2</v>
      </c>
      <c r="J147" s="72">
        <f t="shared" si="24"/>
        <v>4.4432010040558733E-4</v>
      </c>
      <c r="K147" s="72">
        <f t="shared" si="28"/>
        <v>1.6173306566160918E-4</v>
      </c>
      <c r="L147" s="72">
        <f t="shared" si="29"/>
        <v>8.7841276323678133E-5</v>
      </c>
      <c r="M147">
        <f t="shared" si="25"/>
        <v>5.0156048525726211</v>
      </c>
      <c r="N147">
        <f t="shared" si="26"/>
        <v>2.107890178366955E-2</v>
      </c>
      <c r="O147" s="63">
        <f t="shared" si="27"/>
        <v>9.3723677010496189E-3</v>
      </c>
    </row>
    <row r="148" spans="2:15" x14ac:dyDescent="0.15">
      <c r="B148" s="82">
        <v>44725</v>
      </c>
      <c r="C148" s="83">
        <v>-1.6993507419772898E-2</v>
      </c>
      <c r="E148" s="62">
        <f t="shared" si="20"/>
        <v>2.8877929442587655E-4</v>
      </c>
      <c r="F148" s="3">
        <f t="shared" si="21"/>
        <v>2.8877929442587655E-4</v>
      </c>
      <c r="G148" s="63">
        <f t="shared" si="22"/>
        <v>1.6993507419772898E-2</v>
      </c>
      <c r="I148" s="77">
        <f t="shared" si="23"/>
        <v>-1.7069329174928351E-2</v>
      </c>
      <c r="J148" s="72">
        <f t="shared" si="24"/>
        <v>2.9136199848206018E-4</v>
      </c>
      <c r="K148" s="72">
        <f t="shared" si="28"/>
        <v>4.4432010040558733E-4</v>
      </c>
      <c r="L148" s="72">
        <f t="shared" si="29"/>
        <v>1.1681956965478987E-4</v>
      </c>
      <c r="M148">
        <f t="shared" si="25"/>
        <v>4.2320313864965566</v>
      </c>
      <c r="N148">
        <f t="shared" si="26"/>
        <v>1.7069329174928351E-2</v>
      </c>
      <c r="O148" s="63">
        <f t="shared" si="27"/>
        <v>1.0808310212738616E-2</v>
      </c>
    </row>
    <row r="149" spans="2:15" x14ac:dyDescent="0.15">
      <c r="B149" s="82">
        <v>44726</v>
      </c>
      <c r="C149" s="83">
        <v>-1.8096931711336903E-2</v>
      </c>
      <c r="E149" s="62">
        <f t="shared" si="20"/>
        <v>3.2749893736479122E-4</v>
      </c>
      <c r="F149" s="3">
        <f t="shared" si="21"/>
        <v>3.2749893736479122E-4</v>
      </c>
      <c r="G149" s="63">
        <f t="shared" si="22"/>
        <v>1.8096931711336903E-2</v>
      </c>
      <c r="I149" s="77">
        <f t="shared" si="23"/>
        <v>-1.8172753466492355E-2</v>
      </c>
      <c r="J149" s="72">
        <f t="shared" si="24"/>
        <v>3.3024896855390993E-4</v>
      </c>
      <c r="K149" s="72">
        <f t="shared" si="28"/>
        <v>2.9136199848206018E-4</v>
      </c>
      <c r="L149" s="72">
        <f t="shared" si="29"/>
        <v>1.3071784348050636E-4</v>
      </c>
      <c r="M149">
        <f t="shared" si="25"/>
        <v>4.1839026982669809</v>
      </c>
      <c r="N149">
        <f t="shared" si="26"/>
        <v>1.8172753466492355E-2</v>
      </c>
      <c r="O149" s="63">
        <f t="shared" si="27"/>
        <v>1.1433190433142726E-2</v>
      </c>
    </row>
    <row r="150" spans="2:15" x14ac:dyDescent="0.15">
      <c r="B150" s="82">
        <v>44727</v>
      </c>
      <c r="C150" s="83">
        <v>7.9004830997746398E-3</v>
      </c>
      <c r="E150" s="62">
        <f t="shared" si="20"/>
        <v>6.2417633209824698E-5</v>
      </c>
      <c r="F150" s="3">
        <f t="shared" si="21"/>
        <v>6.2417633209824698E-5</v>
      </c>
      <c r="G150" s="63">
        <f t="shared" si="22"/>
        <v>7.9004830997746398E-3</v>
      </c>
      <c r="I150" s="77">
        <f t="shared" si="23"/>
        <v>7.8246613446191892E-3</v>
      </c>
      <c r="J150" s="72">
        <f t="shared" si="24"/>
        <v>6.1225325157977784E-5</v>
      </c>
      <c r="K150" s="72">
        <f t="shared" si="28"/>
        <v>3.3024896855390993E-4</v>
      </c>
      <c r="L150" s="72">
        <f t="shared" si="29"/>
        <v>1.4642858172135293E-4</v>
      </c>
      <c r="M150">
        <f t="shared" si="25"/>
        <v>3.6000788749777168</v>
      </c>
      <c r="N150">
        <f t="shared" si="26"/>
        <v>7.8246613446191892E-3</v>
      </c>
      <c r="O150" s="63">
        <f t="shared" si="27"/>
        <v>1.2100767815364153E-2</v>
      </c>
    </row>
    <row r="151" spans="2:15" x14ac:dyDescent="0.15">
      <c r="B151" s="82">
        <v>44728</v>
      </c>
      <c r="C151" s="83">
        <v>-2.8582383829061003E-2</v>
      </c>
      <c r="E151" s="62">
        <f t="shared" si="20"/>
        <v>8.1695266535176795E-4</v>
      </c>
      <c r="F151" s="3">
        <f t="shared" si="21"/>
        <v>8.1695266535176795E-4</v>
      </c>
      <c r="G151" s="63">
        <f t="shared" si="22"/>
        <v>2.8582383829061003E-2</v>
      </c>
      <c r="I151" s="77">
        <f t="shared" si="23"/>
        <v>-2.8658205584216456E-2</v>
      </c>
      <c r="J151" s="72">
        <f t="shared" si="24"/>
        <v>8.2129274730721518E-4</v>
      </c>
      <c r="K151" s="72">
        <f t="shared" si="28"/>
        <v>6.1225325157977784E-5</v>
      </c>
      <c r="L151" s="72">
        <f t="shared" si="29"/>
        <v>1.3896775724096648E-4</v>
      </c>
      <c r="M151">
        <f t="shared" si="25"/>
        <v>4.9991837242793675</v>
      </c>
      <c r="N151">
        <f t="shared" si="26"/>
        <v>2.8658205584216456E-2</v>
      </c>
      <c r="O151" s="63">
        <f t="shared" si="27"/>
        <v>1.17884586456825E-2</v>
      </c>
    </row>
    <row r="152" spans="2:15" x14ac:dyDescent="0.15">
      <c r="B152" s="82">
        <v>44729</v>
      </c>
      <c r="C152" s="83">
        <v>-2.2968949440251799E-3</v>
      </c>
      <c r="E152" s="62">
        <f t="shared" si="20"/>
        <v>5.2757263838884341E-6</v>
      </c>
      <c r="F152" s="3">
        <f t="shared" si="21"/>
        <v>5.2757263838884341E-6</v>
      </c>
      <c r="G152" s="63">
        <f t="shared" si="22"/>
        <v>2.2968949440251799E-3</v>
      </c>
      <c r="I152" s="77">
        <f t="shared" si="23"/>
        <v>-2.3727166991806309E-3</v>
      </c>
      <c r="J152" s="72">
        <f t="shared" si="24"/>
        <v>5.6297845345706282E-6</v>
      </c>
      <c r="K152" s="72">
        <f t="shared" si="28"/>
        <v>8.2129274730721518E-4</v>
      </c>
      <c r="L152" s="72">
        <f t="shared" si="29"/>
        <v>1.9346310691494635E-4</v>
      </c>
      <c r="M152">
        <f t="shared" si="25"/>
        <v>3.3635483400981063</v>
      </c>
      <c r="N152">
        <f t="shared" si="26"/>
        <v>2.3727166991806309E-3</v>
      </c>
      <c r="O152" s="63">
        <f t="shared" si="27"/>
        <v>1.39091015854708E-2</v>
      </c>
    </row>
    <row r="153" spans="2:15" x14ac:dyDescent="0.15">
      <c r="B153" s="82">
        <v>44733</v>
      </c>
      <c r="C153" s="83">
        <v>2.72925493147413E-3</v>
      </c>
      <c r="E153" s="62">
        <f t="shared" si="20"/>
        <v>7.448832480975858E-6</v>
      </c>
      <c r="F153" s="3">
        <f t="shared" si="21"/>
        <v>7.448832480975858E-6</v>
      </c>
      <c r="G153" s="63">
        <f t="shared" si="22"/>
        <v>2.72925493147413E-3</v>
      </c>
      <c r="I153" s="77">
        <f t="shared" si="23"/>
        <v>2.653433176318679E-3</v>
      </c>
      <c r="J153" s="72">
        <f t="shared" si="24"/>
        <v>7.040707621188634E-6</v>
      </c>
      <c r="K153" s="72">
        <f t="shared" si="28"/>
        <v>5.6297845345706282E-6</v>
      </c>
      <c r="L153" s="72">
        <f t="shared" si="29"/>
        <v>1.7705151841783328E-4</v>
      </c>
      <c r="M153">
        <f t="shared" si="25"/>
        <v>3.4105379770527029</v>
      </c>
      <c r="N153">
        <f t="shared" si="26"/>
        <v>2.653433176318679E-3</v>
      </c>
      <c r="O153" s="63">
        <f t="shared" si="27"/>
        <v>1.3306070735488869E-2</v>
      </c>
    </row>
    <row r="154" spans="2:15" x14ac:dyDescent="0.15">
      <c r="B154" s="82">
        <v>44734</v>
      </c>
      <c r="C154" s="83">
        <v>4.6279042738184197E-3</v>
      </c>
      <c r="E154" s="62">
        <f t="shared" si="20"/>
        <v>2.1417497967626794E-5</v>
      </c>
      <c r="F154" s="3">
        <f t="shared" si="21"/>
        <v>2.1417497967626794E-5</v>
      </c>
      <c r="G154" s="63">
        <f t="shared" si="22"/>
        <v>4.6279042738184197E-3</v>
      </c>
      <c r="I154" s="77">
        <f t="shared" si="23"/>
        <v>4.5520825186629692E-3</v>
      </c>
      <c r="J154" s="72">
        <f t="shared" si="24"/>
        <v>2.0721455256717002E-5</v>
      </c>
      <c r="K154" s="72">
        <f t="shared" si="28"/>
        <v>7.040707621188634E-6</v>
      </c>
      <c r="L154" s="72">
        <f t="shared" si="29"/>
        <v>1.6231361064696754E-4</v>
      </c>
      <c r="M154">
        <f t="shared" si="25"/>
        <v>3.4759673494399053</v>
      </c>
      <c r="N154">
        <f t="shared" si="26"/>
        <v>4.5520825186629692E-3</v>
      </c>
      <c r="O154" s="63">
        <f t="shared" si="27"/>
        <v>1.274023589447886E-2</v>
      </c>
    </row>
    <row r="155" spans="2:15" x14ac:dyDescent="0.15">
      <c r="B155" s="82">
        <v>44735</v>
      </c>
      <c r="C155" s="83">
        <v>-7.1263937352706794E-3</v>
      </c>
      <c r="E155" s="62">
        <f t="shared" si="20"/>
        <v>5.0785487670105188E-5</v>
      </c>
      <c r="F155" s="3">
        <f t="shared" si="21"/>
        <v>5.0785487670105188E-5</v>
      </c>
      <c r="G155" s="63">
        <f t="shared" si="22"/>
        <v>7.1263937352706794E-3</v>
      </c>
      <c r="I155" s="77">
        <f t="shared" si="23"/>
        <v>-7.2022154904261299E-3</v>
      </c>
      <c r="J155" s="72">
        <f t="shared" si="24"/>
        <v>5.1871907970534098E-5</v>
      </c>
      <c r="K155" s="72">
        <f t="shared" si="28"/>
        <v>2.0721455256717002E-5</v>
      </c>
      <c r="L155" s="72">
        <f t="shared" si="29"/>
        <v>1.500790082865722E-4</v>
      </c>
      <c r="M155">
        <f t="shared" si="25"/>
        <v>3.5696434742481173</v>
      </c>
      <c r="N155">
        <f t="shared" si="26"/>
        <v>7.2022154904261299E-3</v>
      </c>
      <c r="O155" s="63">
        <f t="shared" si="27"/>
        <v>1.2250673789084917E-2</v>
      </c>
    </row>
    <row r="156" spans="2:15" x14ac:dyDescent="0.15">
      <c r="B156" s="82">
        <v>44736</v>
      </c>
      <c r="C156" s="83">
        <v>3.5377447906093901E-2</v>
      </c>
      <c r="E156" s="62">
        <f t="shared" si="20"/>
        <v>1.2515638203483878E-3</v>
      </c>
      <c r="F156" s="3">
        <f t="shared" si="21"/>
        <v>1.2515638203483878E-3</v>
      </c>
      <c r="G156" s="63">
        <f t="shared" si="22"/>
        <v>3.5377447906093901E-2</v>
      </c>
      <c r="I156" s="77">
        <f t="shared" si="23"/>
        <v>3.5301626150938452E-2</v>
      </c>
      <c r="J156" s="72">
        <f t="shared" si="24"/>
        <v>1.2462048089006215E-3</v>
      </c>
      <c r="K156" s="72">
        <f t="shared" si="28"/>
        <v>5.1871907970534098E-5</v>
      </c>
      <c r="L156" s="72">
        <f t="shared" si="29"/>
        <v>1.4151748844907399E-4</v>
      </c>
      <c r="M156">
        <f t="shared" si="25"/>
        <v>5.7141082841582032</v>
      </c>
      <c r="N156">
        <f t="shared" si="26"/>
        <v>3.5301626150938452E-2</v>
      </c>
      <c r="O156" s="63">
        <f t="shared" si="27"/>
        <v>1.1896112325002399E-2</v>
      </c>
    </row>
    <row r="157" spans="2:15" x14ac:dyDescent="0.15">
      <c r="B157" s="82">
        <v>44739</v>
      </c>
      <c r="C157" s="83">
        <v>7.7336780422541098E-3</v>
      </c>
      <c r="E157" s="62">
        <f t="shared" si="20"/>
        <v>5.9809776061243361E-5</v>
      </c>
      <c r="F157" s="3">
        <f t="shared" si="21"/>
        <v>5.9809776061243361E-5</v>
      </c>
      <c r="G157" s="63">
        <f t="shared" si="22"/>
        <v>7.7336780422541098E-3</v>
      </c>
      <c r="I157" s="77">
        <f t="shared" si="23"/>
        <v>7.6578562870986593E-3</v>
      </c>
      <c r="J157" s="72">
        <f t="shared" si="24"/>
        <v>5.8642762913856464E-5</v>
      </c>
      <c r="K157" s="72">
        <f t="shared" si="28"/>
        <v>1.2462048089006215E-3</v>
      </c>
      <c r="L157" s="72">
        <f t="shared" si="29"/>
        <v>2.3001031480805669E-4</v>
      </c>
      <c r="M157">
        <f t="shared" si="25"/>
        <v>3.333493943410176</v>
      </c>
      <c r="N157">
        <f t="shared" si="26"/>
        <v>7.6578562870986593E-3</v>
      </c>
      <c r="O157" s="63">
        <f t="shared" si="27"/>
        <v>1.5166090953441387E-2</v>
      </c>
    </row>
    <row r="158" spans="2:15" x14ac:dyDescent="0.15">
      <c r="B158" s="82">
        <v>44740</v>
      </c>
      <c r="C158" s="83">
        <v>-8.9165589020240299E-3</v>
      </c>
      <c r="E158" s="62">
        <f t="shared" si="20"/>
        <v>7.9505022653263968E-5</v>
      </c>
      <c r="F158" s="3">
        <f t="shared" si="21"/>
        <v>7.9505022653263968E-5</v>
      </c>
      <c r="G158" s="63">
        <f t="shared" si="22"/>
        <v>8.9165589020240299E-3</v>
      </c>
      <c r="I158" s="77">
        <f t="shared" si="23"/>
        <v>-8.9923806571794804E-3</v>
      </c>
      <c r="J158" s="72">
        <f t="shared" si="24"/>
        <v>8.0862909883615662E-5</v>
      </c>
      <c r="K158" s="72">
        <f t="shared" si="28"/>
        <v>5.8642762913856464E-5</v>
      </c>
      <c r="L158" s="72">
        <f t="shared" si="29"/>
        <v>2.1439660682265313E-4</v>
      </c>
      <c r="M158">
        <f t="shared" si="25"/>
        <v>3.3991942103768578</v>
      </c>
      <c r="N158">
        <f t="shared" si="26"/>
        <v>8.9923806571794804E-3</v>
      </c>
      <c r="O158" s="63">
        <f t="shared" si="27"/>
        <v>1.4642288305543405E-2</v>
      </c>
    </row>
    <row r="159" spans="2:15" x14ac:dyDescent="0.15">
      <c r="B159" s="82">
        <v>44741</v>
      </c>
      <c r="C159" s="83">
        <v>2.0213702102189703E-4</v>
      </c>
      <c r="E159" s="62">
        <f t="shared" si="20"/>
        <v>4.0859375267606837E-8</v>
      </c>
      <c r="F159" s="3">
        <f t="shared" si="21"/>
        <v>4.0859375267606837E-8</v>
      </c>
      <c r="G159" s="63">
        <f t="shared" si="22"/>
        <v>2.0213702102189703E-4</v>
      </c>
      <c r="I159" s="77">
        <f t="shared" si="23"/>
        <v>1.2631526586644621E-4</v>
      </c>
      <c r="J159" s="72">
        <f t="shared" si="24"/>
        <v>1.5955546390910991E-8</v>
      </c>
      <c r="K159" s="72">
        <f t="shared" si="28"/>
        <v>8.0862909883615662E-5</v>
      </c>
      <c r="L159" s="72">
        <f t="shared" si="29"/>
        <v>2.020575658990643E-4</v>
      </c>
      <c r="M159">
        <f t="shared" si="25"/>
        <v>3.3345601688646682</v>
      </c>
      <c r="N159">
        <f t="shared" si="26"/>
        <v>1.2631526586644621E-4</v>
      </c>
      <c r="O159" s="63">
        <f t="shared" si="27"/>
        <v>1.421469542055208E-2</v>
      </c>
    </row>
    <row r="160" spans="2:15" x14ac:dyDescent="0.15">
      <c r="B160" s="82">
        <v>44742</v>
      </c>
      <c r="C160" s="83">
        <v>-6.5252678714863201E-3</v>
      </c>
      <c r="E160" s="62">
        <f t="shared" si="20"/>
        <v>4.2579120794651612E-5</v>
      </c>
      <c r="F160" s="3">
        <f t="shared" si="21"/>
        <v>4.2579120794651612E-5</v>
      </c>
      <c r="G160" s="63">
        <f t="shared" si="22"/>
        <v>6.5252678714863201E-3</v>
      </c>
      <c r="I160" s="77">
        <f t="shared" si="23"/>
        <v>-6.6010896266417707E-3</v>
      </c>
      <c r="J160" s="72">
        <f t="shared" si="24"/>
        <v>4.3574384258957593E-5</v>
      </c>
      <c r="K160" s="72">
        <f t="shared" si="28"/>
        <v>1.5955546390910991E-8</v>
      </c>
      <c r="L160" s="72">
        <f t="shared" si="29"/>
        <v>1.8437667174397835E-4</v>
      </c>
      <c r="M160">
        <f t="shared" si="25"/>
        <v>3.4394097238535437</v>
      </c>
      <c r="N160">
        <f t="shared" si="26"/>
        <v>6.6010896266417707E-3</v>
      </c>
      <c r="O160" s="63">
        <f t="shared" si="27"/>
        <v>1.3578537172463694E-2</v>
      </c>
    </row>
    <row r="161" spans="2:15" x14ac:dyDescent="0.15">
      <c r="B161" s="82">
        <v>44743</v>
      </c>
      <c r="C161" s="83">
        <v>2.7176272321516298E-3</v>
      </c>
      <c r="E161" s="62">
        <f t="shared" si="20"/>
        <v>7.3854977729321282E-6</v>
      </c>
      <c r="F161" s="3">
        <f t="shared" si="21"/>
        <v>7.3854977729321282E-6</v>
      </c>
      <c r="G161" s="63">
        <f t="shared" si="22"/>
        <v>2.7176272321516298E-3</v>
      </c>
      <c r="I161" s="77">
        <f t="shared" si="23"/>
        <v>2.6418054769961788E-3</v>
      </c>
      <c r="J161" s="72">
        <f t="shared" si="24"/>
        <v>6.9791361782870073E-6</v>
      </c>
      <c r="K161" s="72">
        <f t="shared" si="28"/>
        <v>4.3574384258957593E-5</v>
      </c>
      <c r="L161" s="72">
        <f t="shared" si="29"/>
        <v>1.7188639904599731E-4</v>
      </c>
      <c r="M161">
        <f t="shared" si="25"/>
        <v>3.4255506493919614</v>
      </c>
      <c r="N161">
        <f t="shared" si="26"/>
        <v>2.6418054769961788E-3</v>
      </c>
      <c r="O161" s="63">
        <f t="shared" si="27"/>
        <v>1.3110545337475375E-2</v>
      </c>
    </row>
    <row r="162" spans="2:15" x14ac:dyDescent="0.15">
      <c r="B162" s="82">
        <v>44747</v>
      </c>
      <c r="C162" s="83">
        <v>-6.3039572247131003E-3</v>
      </c>
      <c r="E162" s="62">
        <f t="shared" si="20"/>
        <v>3.9739876691012497E-5</v>
      </c>
      <c r="F162" s="3">
        <f t="shared" si="21"/>
        <v>3.9739876691012497E-5</v>
      </c>
      <c r="G162" s="63">
        <f t="shared" si="22"/>
        <v>6.3039572247131003E-3</v>
      </c>
      <c r="I162" s="77">
        <f t="shared" si="23"/>
        <v>-6.3797789798685509E-3</v>
      </c>
      <c r="J162" s="72">
        <f t="shared" si="24"/>
        <v>4.0701579831972606E-5</v>
      </c>
      <c r="K162" s="72">
        <f t="shared" si="28"/>
        <v>6.9791361782870073E-6</v>
      </c>
      <c r="L162" s="72">
        <f t="shared" si="29"/>
        <v>1.5763449504346163E-4</v>
      </c>
      <c r="M162">
        <f t="shared" si="25"/>
        <v>3.5232277906261884</v>
      </c>
      <c r="N162">
        <f t="shared" si="26"/>
        <v>6.3797789798685509E-3</v>
      </c>
      <c r="O162" s="63">
        <f t="shared" si="27"/>
        <v>1.2555257665355245E-2</v>
      </c>
    </row>
    <row r="163" spans="2:15" x14ac:dyDescent="0.15">
      <c r="B163" s="82">
        <v>44748</v>
      </c>
      <c r="C163" s="83">
        <v>1.2903865594772801E-2</v>
      </c>
      <c r="E163" s="62">
        <f t="shared" si="20"/>
        <v>1.6650974728796121E-4</v>
      </c>
      <c r="F163" s="3">
        <f t="shared" si="21"/>
        <v>1.6650974728796121E-4</v>
      </c>
      <c r="G163" s="63">
        <f t="shared" si="22"/>
        <v>1.2903865594772801E-2</v>
      </c>
      <c r="I163" s="77">
        <f t="shared" si="23"/>
        <v>1.282804383961735E-2</v>
      </c>
      <c r="J163" s="72">
        <f t="shared" si="24"/>
        <v>1.6455870875114467E-4</v>
      </c>
      <c r="K163" s="72">
        <f t="shared" si="28"/>
        <v>4.0701579831972606E-5</v>
      </c>
      <c r="L163" s="72">
        <f t="shared" si="29"/>
        <v>1.4745467975604061E-4</v>
      </c>
      <c r="M163">
        <f t="shared" si="25"/>
        <v>3.7710550991412273</v>
      </c>
      <c r="N163">
        <f t="shared" si="26"/>
        <v>1.282804383961735E-2</v>
      </c>
      <c r="O163" s="63">
        <f t="shared" si="27"/>
        <v>1.2143091853232464E-2</v>
      </c>
    </row>
    <row r="164" spans="2:15" x14ac:dyDescent="0.15">
      <c r="B164" s="82">
        <v>44749</v>
      </c>
      <c r="C164" s="83">
        <v>9.2596514552183394E-3</v>
      </c>
      <c r="E164" s="62">
        <f t="shared" si="20"/>
        <v>8.5741145072127113E-5</v>
      </c>
      <c r="F164" s="3">
        <f t="shared" si="21"/>
        <v>8.5741145072127113E-5</v>
      </c>
      <c r="G164" s="63">
        <f t="shared" si="22"/>
        <v>9.2596514552183394E-3</v>
      </c>
      <c r="I164" s="77">
        <f t="shared" si="23"/>
        <v>9.1838297000628889E-3</v>
      </c>
      <c r="J164" s="72">
        <f t="shared" si="24"/>
        <v>8.4342727959757212E-5</v>
      </c>
      <c r="K164" s="72">
        <f t="shared" si="28"/>
        <v>1.6455870875114467E-4</v>
      </c>
      <c r="L164" s="72">
        <f t="shared" si="29"/>
        <v>1.4822302793638593E-4</v>
      </c>
      <c r="M164">
        <f t="shared" si="25"/>
        <v>3.6317141548234044</v>
      </c>
      <c r="N164">
        <f t="shared" si="26"/>
        <v>9.1838297000628889E-3</v>
      </c>
      <c r="O164" s="63">
        <f t="shared" si="27"/>
        <v>1.2174688001603406E-2</v>
      </c>
    </row>
    <row r="165" spans="2:15" x14ac:dyDescent="0.15">
      <c r="B165" s="82">
        <v>44750</v>
      </c>
      <c r="C165" s="83">
        <v>6.7675097253989602E-3</v>
      </c>
      <c r="E165" s="62">
        <f t="shared" si="20"/>
        <v>4.5799187883369507E-5</v>
      </c>
      <c r="F165" s="3">
        <f t="shared" si="21"/>
        <v>4.5799187883369507E-5</v>
      </c>
      <c r="G165" s="63">
        <f t="shared" si="22"/>
        <v>6.7675097253989602E-3</v>
      </c>
      <c r="I165" s="77">
        <f t="shared" si="23"/>
        <v>6.6916879702435096E-3</v>
      </c>
      <c r="J165" s="72">
        <f t="shared" si="24"/>
        <v>4.4778687891101703E-5</v>
      </c>
      <c r="K165" s="72">
        <f t="shared" si="28"/>
        <v>8.4342727959757212E-5</v>
      </c>
      <c r="L165" s="72">
        <f t="shared" si="29"/>
        <v>1.4245445760064591E-4</v>
      </c>
      <c r="M165">
        <f t="shared" si="25"/>
        <v>3.5878897861041628</v>
      </c>
      <c r="N165">
        <f t="shared" si="26"/>
        <v>6.6916879702435096E-3</v>
      </c>
      <c r="O165" s="63">
        <f t="shared" si="27"/>
        <v>1.1935428672680588E-2</v>
      </c>
    </row>
    <row r="166" spans="2:15" x14ac:dyDescent="0.15">
      <c r="B166" s="82">
        <v>44753</v>
      </c>
      <c r="C166" s="83">
        <v>1.1012922350486199E-3</v>
      </c>
      <c r="E166" s="62">
        <f t="shared" si="20"/>
        <v>1.2128445869783847E-6</v>
      </c>
      <c r="F166" s="3">
        <f t="shared" si="21"/>
        <v>1.2128445869783847E-6</v>
      </c>
      <c r="G166" s="63">
        <f t="shared" si="22"/>
        <v>1.1012922350486199E-3</v>
      </c>
      <c r="I166" s="77">
        <f t="shared" si="23"/>
        <v>1.0254704798931692E-3</v>
      </c>
      <c r="J166" s="72">
        <f t="shared" si="24"/>
        <v>1.0515897051323267E-6</v>
      </c>
      <c r="K166" s="72">
        <f t="shared" si="28"/>
        <v>4.4778687891101703E-5</v>
      </c>
      <c r="L166" s="72">
        <f t="shared" si="29"/>
        <v>1.3404610303682698E-4</v>
      </c>
      <c r="M166">
        <f t="shared" si="25"/>
        <v>3.5416860954513774</v>
      </c>
      <c r="N166">
        <f t="shared" si="26"/>
        <v>1.0254704798931692E-3</v>
      </c>
      <c r="O166" s="63">
        <f t="shared" si="27"/>
        <v>1.1577828079429534E-2</v>
      </c>
    </row>
    <row r="167" spans="2:15" x14ac:dyDescent="0.15">
      <c r="B167" s="82">
        <v>44754</v>
      </c>
      <c r="C167" s="83">
        <v>3.86949230136868E-3</v>
      </c>
      <c r="E167" s="62">
        <f t="shared" si="20"/>
        <v>1.4972970670351483E-5</v>
      </c>
      <c r="F167" s="3">
        <f t="shared" si="21"/>
        <v>1.4972970670351483E-5</v>
      </c>
      <c r="G167" s="63">
        <f t="shared" si="22"/>
        <v>3.86949230136868E-3</v>
      </c>
      <c r="I167" s="77">
        <f t="shared" si="23"/>
        <v>3.793670546213229E-3</v>
      </c>
      <c r="J167" s="72">
        <f t="shared" si="24"/>
        <v>1.4391936213205779E-5</v>
      </c>
      <c r="K167" s="72">
        <f t="shared" si="28"/>
        <v>1.0515897051323267E-6</v>
      </c>
      <c r="L167" s="72">
        <f t="shared" si="29"/>
        <v>1.229134229087937E-4</v>
      </c>
      <c r="M167">
        <f t="shared" si="25"/>
        <v>3.6123491385751989</v>
      </c>
      <c r="N167">
        <f t="shared" si="26"/>
        <v>3.793670546213229E-3</v>
      </c>
      <c r="O167" s="63">
        <f t="shared" si="27"/>
        <v>1.1086632622613311E-2</v>
      </c>
    </row>
    <row r="168" spans="2:15" x14ac:dyDescent="0.15">
      <c r="B168" s="82">
        <v>44755</v>
      </c>
      <c r="C168" s="83">
        <v>-1.4903140445889401E-2</v>
      </c>
      <c r="E168" s="62">
        <f t="shared" si="20"/>
        <v>2.2210359514990451E-4</v>
      </c>
      <c r="F168" s="3">
        <f t="shared" si="21"/>
        <v>2.2210359514990451E-4</v>
      </c>
      <c r="G168" s="63">
        <f t="shared" si="22"/>
        <v>1.4903140445889401E-2</v>
      </c>
      <c r="I168" s="77">
        <f t="shared" si="23"/>
        <v>-1.4978962201044851E-2</v>
      </c>
      <c r="J168" s="72">
        <f t="shared" si="24"/>
        <v>2.2436930862033042E-4</v>
      </c>
      <c r="K168" s="72">
        <f t="shared" si="28"/>
        <v>1.4391936213205779E-5</v>
      </c>
      <c r="L168" s="72">
        <f t="shared" si="29"/>
        <v>1.1391392701961756E-4</v>
      </c>
      <c r="M168">
        <f t="shared" si="25"/>
        <v>4.1135049169675995</v>
      </c>
      <c r="N168">
        <f t="shared" si="26"/>
        <v>1.4978962201044851E-2</v>
      </c>
      <c r="O168" s="63">
        <f t="shared" si="27"/>
        <v>1.0673046754306735E-2</v>
      </c>
    </row>
    <row r="169" spans="2:15" x14ac:dyDescent="0.15">
      <c r="B169" s="82">
        <v>44756</v>
      </c>
      <c r="C169" s="83">
        <v>-9.6587563726783197E-3</v>
      </c>
      <c r="E169" s="62">
        <f t="shared" si="20"/>
        <v>9.3291574666754055E-5</v>
      </c>
      <c r="F169" s="3">
        <f t="shared" si="21"/>
        <v>9.3291574666754055E-5</v>
      </c>
      <c r="G169" s="63">
        <f t="shared" si="22"/>
        <v>9.6587563726783197E-3</v>
      </c>
      <c r="I169" s="77">
        <f t="shared" si="23"/>
        <v>-9.7345781278337703E-3</v>
      </c>
      <c r="J169" s="72">
        <f t="shared" si="24"/>
        <v>9.4762011326899635E-5</v>
      </c>
      <c r="K169" s="72">
        <f t="shared" si="28"/>
        <v>2.2436930862033042E-4</v>
      </c>
      <c r="L169" s="72">
        <f t="shared" si="29"/>
        <v>1.2269005585862969E-4</v>
      </c>
      <c r="M169">
        <f t="shared" si="25"/>
        <v>3.7770783754679078</v>
      </c>
      <c r="N169">
        <f t="shared" si="26"/>
        <v>9.7345781278337703E-3</v>
      </c>
      <c r="O169" s="63">
        <f t="shared" si="27"/>
        <v>1.1076554331498116E-2</v>
      </c>
    </row>
    <row r="170" spans="2:15" x14ac:dyDescent="0.15">
      <c r="B170" s="82">
        <v>44757</v>
      </c>
      <c r="C170" s="83">
        <v>1.6904605484265801E-2</v>
      </c>
      <c r="E170" s="62">
        <f t="shared" si="20"/>
        <v>2.8576568657866941E-4</v>
      </c>
      <c r="F170" s="3">
        <f t="shared" si="21"/>
        <v>2.8576568657866941E-4</v>
      </c>
      <c r="G170" s="63">
        <f t="shared" si="22"/>
        <v>1.6904605484265801E-2</v>
      </c>
      <c r="I170" s="77">
        <f t="shared" si="23"/>
        <v>1.6828783729110348E-2</v>
      </c>
      <c r="J170" s="72">
        <f t="shared" si="24"/>
        <v>2.832079618011692E-4</v>
      </c>
      <c r="K170" s="72">
        <f t="shared" si="28"/>
        <v>9.4762011326899635E-5</v>
      </c>
      <c r="L170" s="72">
        <f t="shared" si="29"/>
        <v>1.201880929237764E-4</v>
      </c>
      <c r="M170">
        <f t="shared" si="25"/>
        <v>4.1833809856516684</v>
      </c>
      <c r="N170">
        <f t="shared" si="26"/>
        <v>1.6828783729110348E-2</v>
      </c>
      <c r="O170" s="63">
        <f t="shared" si="27"/>
        <v>1.0963033016632597E-2</v>
      </c>
    </row>
    <row r="171" spans="2:15" x14ac:dyDescent="0.15">
      <c r="B171" s="82">
        <v>44760</v>
      </c>
      <c r="C171" s="83">
        <v>2.5582003602153602E-3</v>
      </c>
      <c r="E171" s="62">
        <f t="shared" si="20"/>
        <v>6.5443890830059985E-6</v>
      </c>
      <c r="F171" s="3">
        <f t="shared" si="21"/>
        <v>6.5443890830059985E-6</v>
      </c>
      <c r="G171" s="63">
        <f t="shared" si="22"/>
        <v>2.5582003602153602E-3</v>
      </c>
      <c r="I171" s="77">
        <f t="shared" si="23"/>
        <v>2.4823786050599092E-3</v>
      </c>
      <c r="J171" s="72">
        <f t="shared" si="24"/>
        <v>6.1622035388591811E-6</v>
      </c>
      <c r="K171" s="72">
        <f t="shared" si="28"/>
        <v>2.832079618011692E-4</v>
      </c>
      <c r="L171" s="72">
        <f t="shared" si="29"/>
        <v>1.3310911470889978E-4</v>
      </c>
      <c r="M171">
        <f t="shared" si="25"/>
        <v>3.55480573842148</v>
      </c>
      <c r="N171">
        <f t="shared" si="26"/>
        <v>2.4823786050599092E-3</v>
      </c>
      <c r="O171" s="63">
        <f t="shared" si="27"/>
        <v>1.1537292347379423E-2</v>
      </c>
    </row>
    <row r="172" spans="2:15" x14ac:dyDescent="0.15">
      <c r="B172" s="82">
        <v>44761</v>
      </c>
      <c r="C172" s="83">
        <v>1.0163575274876699E-2</v>
      </c>
      <c r="E172" s="62">
        <f t="shared" si="20"/>
        <v>1.0329826236808497E-4</v>
      </c>
      <c r="F172" s="3">
        <f t="shared" si="21"/>
        <v>1.0329826236808497E-4</v>
      </c>
      <c r="G172" s="63">
        <f t="shared" si="22"/>
        <v>1.0163575274876699E-2</v>
      </c>
      <c r="I172" s="77">
        <f t="shared" si="23"/>
        <v>1.0087753519721248E-2</v>
      </c>
      <c r="J172" s="72">
        <f t="shared" si="24"/>
        <v>1.0176277107464843E-4</v>
      </c>
      <c r="K172" s="72">
        <f t="shared" si="28"/>
        <v>6.1622035388591811E-6</v>
      </c>
      <c r="L172" s="72">
        <f t="shared" si="29"/>
        <v>1.2247731744272484E-4</v>
      </c>
      <c r="M172">
        <f t="shared" si="25"/>
        <v>3.7925714076297816</v>
      </c>
      <c r="N172">
        <f t="shared" si="26"/>
        <v>1.0087753519721248E-2</v>
      </c>
      <c r="O172" s="63">
        <f t="shared" si="27"/>
        <v>1.1066947069663107E-2</v>
      </c>
    </row>
    <row r="173" spans="2:15" x14ac:dyDescent="0.15">
      <c r="B173" s="82">
        <v>44762</v>
      </c>
      <c r="C173" s="83">
        <v>-5.6275188863024097E-3</v>
      </c>
      <c r="E173" s="62">
        <f t="shared" si="20"/>
        <v>3.1668968815690313E-5</v>
      </c>
      <c r="F173" s="3">
        <f t="shared" si="21"/>
        <v>3.1668968815690313E-5</v>
      </c>
      <c r="G173" s="63">
        <f t="shared" si="22"/>
        <v>5.6275188863024097E-3</v>
      </c>
      <c r="I173" s="77">
        <f t="shared" si="23"/>
        <v>-5.7033406414578602E-3</v>
      </c>
      <c r="J173" s="72">
        <f t="shared" si="24"/>
        <v>3.2528094472504958E-5</v>
      </c>
      <c r="K173" s="72">
        <f t="shared" si="28"/>
        <v>1.0176277107464843E-4</v>
      </c>
      <c r="L173" s="72">
        <f t="shared" si="29"/>
        <v>1.2055970436649033E-4</v>
      </c>
      <c r="M173">
        <f t="shared" si="25"/>
        <v>3.6601964471867623</v>
      </c>
      <c r="N173">
        <f t="shared" si="26"/>
        <v>5.7033406414578602E-3</v>
      </c>
      <c r="O173" s="63">
        <f t="shared" si="27"/>
        <v>1.0979968322654229E-2</v>
      </c>
    </row>
    <row r="174" spans="2:15" x14ac:dyDescent="0.15">
      <c r="B174" s="82">
        <v>44763</v>
      </c>
      <c r="C174" s="83">
        <v>6.8038747888492504E-3</v>
      </c>
      <c r="E174" s="62">
        <f t="shared" si="20"/>
        <v>4.6292712142338429E-5</v>
      </c>
      <c r="F174" s="3">
        <f t="shared" si="21"/>
        <v>4.6292712142338429E-5</v>
      </c>
      <c r="G174" s="63">
        <f t="shared" si="22"/>
        <v>6.8038747888492504E-3</v>
      </c>
      <c r="I174" s="77">
        <f t="shared" si="23"/>
        <v>6.7280530336937998E-3</v>
      </c>
      <c r="J174" s="72">
        <f t="shared" si="24"/>
        <v>4.5266697624196343E-5</v>
      </c>
      <c r="K174" s="72">
        <f t="shared" si="28"/>
        <v>3.2528094472504958E-5</v>
      </c>
      <c r="L174" s="72">
        <f t="shared" si="29"/>
        <v>1.1324536860832689E-4</v>
      </c>
      <c r="M174">
        <f t="shared" si="25"/>
        <v>3.7239688831707647</v>
      </c>
      <c r="N174">
        <f t="shared" si="26"/>
        <v>6.7280530336937998E-3</v>
      </c>
      <c r="O174" s="63">
        <f t="shared" si="27"/>
        <v>1.0641680722908713E-2</v>
      </c>
    </row>
    <row r="175" spans="2:15" x14ac:dyDescent="0.15">
      <c r="B175" s="82">
        <v>44764</v>
      </c>
      <c r="C175" s="83">
        <v>-3.4681942642972303E-3</v>
      </c>
      <c r="E175" s="62">
        <f t="shared" si="20"/>
        <v>1.2028371454904207E-5</v>
      </c>
      <c r="F175" s="3">
        <f t="shared" si="21"/>
        <v>1.2028371454904207E-5</v>
      </c>
      <c r="G175" s="63">
        <f t="shared" si="22"/>
        <v>3.4681942642972303E-3</v>
      </c>
      <c r="I175" s="77">
        <f t="shared" si="23"/>
        <v>-3.5440160194526813E-3</v>
      </c>
      <c r="J175" s="72">
        <f t="shared" si="24"/>
        <v>1.2560049546137228E-5</v>
      </c>
      <c r="K175" s="72">
        <f t="shared" si="28"/>
        <v>4.5266697624196343E-5</v>
      </c>
      <c r="L175" s="72">
        <f t="shared" si="29"/>
        <v>1.0765277910188635E-4</v>
      </c>
      <c r="M175">
        <f t="shared" si="25"/>
        <v>3.6785291900058912</v>
      </c>
      <c r="N175">
        <f t="shared" si="26"/>
        <v>3.5440160194526813E-3</v>
      </c>
      <c r="O175" s="63">
        <f t="shared" si="27"/>
        <v>1.0375585723316363E-2</v>
      </c>
    </row>
    <row r="176" spans="2:15" x14ac:dyDescent="0.15">
      <c r="B176" s="82">
        <v>44767</v>
      </c>
      <c r="C176" s="83">
        <v>2.9945834182421001E-3</v>
      </c>
      <c r="E176" s="62">
        <f t="shared" si="20"/>
        <v>8.9675298488105402E-6</v>
      </c>
      <c r="F176" s="3">
        <f t="shared" si="21"/>
        <v>8.9675298488105402E-6</v>
      </c>
      <c r="G176" s="63">
        <f t="shared" si="22"/>
        <v>2.9945834182421001E-3</v>
      </c>
      <c r="I176" s="77">
        <f t="shared" si="23"/>
        <v>2.9187616630866491E-3</v>
      </c>
      <c r="J176" s="72">
        <f t="shared" si="24"/>
        <v>8.5191696459043419E-6</v>
      </c>
      <c r="K176" s="72">
        <f t="shared" si="28"/>
        <v>1.2560049546137228E-5</v>
      </c>
      <c r="L176" s="72">
        <f t="shared" si="29"/>
        <v>9.9956253189612928E-5</v>
      </c>
      <c r="M176">
        <f t="shared" si="25"/>
        <v>3.707757680048883</v>
      </c>
      <c r="N176">
        <f t="shared" si="26"/>
        <v>2.9187616630866491E-3</v>
      </c>
      <c r="O176" s="63">
        <f t="shared" si="27"/>
        <v>9.9978124202053792E-3</v>
      </c>
    </row>
    <row r="177" spans="2:15" x14ac:dyDescent="0.15">
      <c r="B177" s="82">
        <v>44768</v>
      </c>
      <c r="C177" s="83">
        <v>-2.4296043525465698E-3</v>
      </c>
      <c r="E177" s="62">
        <f t="shared" si="20"/>
        <v>5.9029773099132369E-6</v>
      </c>
      <c r="F177" s="3">
        <f t="shared" si="21"/>
        <v>5.9029773099132369E-6</v>
      </c>
      <c r="G177" s="63">
        <f t="shared" si="22"/>
        <v>2.4296043525465698E-3</v>
      </c>
      <c r="I177" s="77">
        <f t="shared" si="23"/>
        <v>-2.5054261077020207E-3</v>
      </c>
      <c r="J177" s="72">
        <f t="shared" si="24"/>
        <v>6.277159981154898E-6</v>
      </c>
      <c r="K177" s="72">
        <f t="shared" si="28"/>
        <v>8.5191696459043419E-6</v>
      </c>
      <c r="L177" s="72">
        <f t="shared" si="29"/>
        <v>9.2665694708164077E-5</v>
      </c>
      <c r="M177">
        <f t="shared" si="25"/>
        <v>3.7412525394226979</v>
      </c>
      <c r="N177">
        <f t="shared" si="26"/>
        <v>2.5054261077020207E-3</v>
      </c>
      <c r="O177" s="63">
        <f t="shared" si="27"/>
        <v>9.6263022344077725E-3</v>
      </c>
    </row>
    <row r="178" spans="2:15" x14ac:dyDescent="0.15">
      <c r="B178" s="82">
        <v>44769</v>
      </c>
      <c r="C178" s="83">
        <v>-4.1042594066187299E-3</v>
      </c>
      <c r="E178" s="62">
        <f t="shared" si="20"/>
        <v>1.6844945276818328E-5</v>
      </c>
      <c r="F178" s="3">
        <f t="shared" si="21"/>
        <v>1.6844945276818328E-5</v>
      </c>
      <c r="G178" s="63">
        <f t="shared" si="22"/>
        <v>4.1042594066187299E-3</v>
      </c>
      <c r="I178" s="77">
        <f t="shared" si="23"/>
        <v>-4.1800811617741804E-3</v>
      </c>
      <c r="J178" s="72">
        <f t="shared" si="24"/>
        <v>1.7473078519019381E-5</v>
      </c>
      <c r="K178" s="72">
        <f t="shared" si="28"/>
        <v>6.277159981154898E-6</v>
      </c>
      <c r="L178" s="72">
        <f t="shared" si="29"/>
        <v>8.5887469591815695E-5</v>
      </c>
      <c r="M178">
        <f t="shared" si="25"/>
        <v>3.8131581559879995</v>
      </c>
      <c r="N178">
        <f t="shared" si="26"/>
        <v>4.1800811617741804E-3</v>
      </c>
      <c r="O178" s="63">
        <f t="shared" si="27"/>
        <v>9.267549276470867E-3</v>
      </c>
    </row>
    <row r="179" spans="2:15" x14ac:dyDescent="0.15">
      <c r="B179" s="82">
        <v>44770</v>
      </c>
      <c r="C179" s="83">
        <v>6.5647644502211302E-3</v>
      </c>
      <c r="E179" s="62">
        <f t="shared" si="20"/>
        <v>4.3096132286887135E-5</v>
      </c>
      <c r="F179" s="3">
        <f t="shared" si="21"/>
        <v>4.3096132286887135E-5</v>
      </c>
      <c r="G179" s="63">
        <f t="shared" si="22"/>
        <v>6.5647644502211302E-3</v>
      </c>
      <c r="I179" s="77">
        <f t="shared" si="23"/>
        <v>6.4889426950656796E-3</v>
      </c>
      <c r="J179" s="72">
        <f t="shared" si="24"/>
        <v>4.2106377299846246E-5</v>
      </c>
      <c r="K179" s="72">
        <f t="shared" si="28"/>
        <v>1.7473078519019381E-5</v>
      </c>
      <c r="L179" s="72">
        <f t="shared" si="29"/>
        <v>8.0655720197376352E-5</v>
      </c>
      <c r="M179">
        <f t="shared" si="25"/>
        <v>3.9242345631992079</v>
      </c>
      <c r="N179">
        <f t="shared" si="26"/>
        <v>6.4889426950656796E-3</v>
      </c>
      <c r="O179" s="63">
        <f t="shared" si="27"/>
        <v>8.9808529771607075E-3</v>
      </c>
    </row>
    <row r="180" spans="2:15" x14ac:dyDescent="0.15">
      <c r="B180" s="82">
        <v>44771</v>
      </c>
      <c r="C180" s="83">
        <v>1.4896109030837401E-3</v>
      </c>
      <c r="E180" s="62">
        <f t="shared" si="20"/>
        <v>2.2189406425859557E-6</v>
      </c>
      <c r="F180" s="3">
        <f t="shared" si="21"/>
        <v>2.2189406425859557E-6</v>
      </c>
      <c r="G180" s="63">
        <f t="shared" si="22"/>
        <v>1.4896109030837401E-3</v>
      </c>
      <c r="I180" s="77">
        <f t="shared" si="23"/>
        <v>1.4137891479282893E-3</v>
      </c>
      <c r="J180" s="72">
        <f t="shared" si="24"/>
        <v>1.9987997547997986E-6</v>
      </c>
      <c r="K180" s="72">
        <f t="shared" si="28"/>
        <v>4.2106377299846246E-5</v>
      </c>
      <c r="L180" s="72">
        <f t="shared" si="29"/>
        <v>7.790624535893385E-5</v>
      </c>
      <c r="M180">
        <f t="shared" si="25"/>
        <v>3.8174778043317326</v>
      </c>
      <c r="N180">
        <f t="shared" si="26"/>
        <v>1.4137891479282893E-3</v>
      </c>
      <c r="O180" s="63">
        <f t="shared" si="27"/>
        <v>8.8264514590481857E-3</v>
      </c>
    </row>
    <row r="181" spans="2:15" x14ac:dyDescent="0.15">
      <c r="B181" s="82">
        <v>44775</v>
      </c>
      <c r="C181" s="83">
        <v>-2.4951921782794201E-3</v>
      </c>
      <c r="E181" s="62">
        <f t="shared" si="20"/>
        <v>6.2259840065467979E-6</v>
      </c>
      <c r="F181" s="3">
        <f t="shared" si="21"/>
        <v>6.2259840065467979E-6</v>
      </c>
      <c r="G181" s="63">
        <f t="shared" si="22"/>
        <v>2.4951921782794201E-3</v>
      </c>
      <c r="I181" s="77">
        <f t="shared" si="23"/>
        <v>-2.5710139334348711E-3</v>
      </c>
      <c r="J181" s="72">
        <f t="shared" si="24"/>
        <v>6.6101126459162479E-6</v>
      </c>
      <c r="K181" s="72">
        <f t="shared" si="28"/>
        <v>1.9987997547997986E-6</v>
      </c>
      <c r="L181" s="72">
        <f t="shared" si="29"/>
        <v>7.2186210395627288E-5</v>
      </c>
      <c r="M181">
        <f t="shared" si="25"/>
        <v>3.8720848017991631</v>
      </c>
      <c r="N181">
        <f t="shared" si="26"/>
        <v>2.5710139334348711E-3</v>
      </c>
      <c r="O181" s="63">
        <f t="shared" si="27"/>
        <v>8.4962468417311941E-3</v>
      </c>
    </row>
    <row r="182" spans="2:15" x14ac:dyDescent="0.15">
      <c r="B182" s="82">
        <v>44776</v>
      </c>
      <c r="C182" s="83">
        <v>5.4773343209864002E-3</v>
      </c>
      <c r="E182" s="62">
        <f t="shared" si="20"/>
        <v>3.0001191263855549E-5</v>
      </c>
      <c r="F182" s="3">
        <f t="shared" si="21"/>
        <v>3.0001191263855549E-5</v>
      </c>
      <c r="G182" s="63">
        <f t="shared" si="22"/>
        <v>5.4773343209864002E-3</v>
      </c>
      <c r="I182" s="77">
        <f t="shared" si="23"/>
        <v>5.4015125658309496E-3</v>
      </c>
      <c r="J182" s="72">
        <f t="shared" si="24"/>
        <v>2.9176337998829649E-5</v>
      </c>
      <c r="K182" s="72">
        <f t="shared" si="28"/>
        <v>6.6101126459162479E-6</v>
      </c>
      <c r="L182" s="72">
        <f t="shared" si="29"/>
        <v>6.7381471839801914E-5</v>
      </c>
      <c r="M182">
        <f t="shared" si="25"/>
        <v>3.9918823011769211</v>
      </c>
      <c r="N182">
        <f t="shared" si="26"/>
        <v>5.4015125658309496E-3</v>
      </c>
      <c r="O182" s="63">
        <f t="shared" si="27"/>
        <v>8.2086217990477491E-3</v>
      </c>
    </row>
    <row r="183" spans="2:15" x14ac:dyDescent="0.15">
      <c r="B183" s="82">
        <v>44777</v>
      </c>
      <c r="C183" s="83">
        <v>2.11657566227274E-3</v>
      </c>
      <c r="E183" s="62">
        <f t="shared" si="20"/>
        <v>4.4798925341252884E-6</v>
      </c>
      <c r="F183" s="3">
        <f t="shared" si="21"/>
        <v>4.4798925341252884E-6</v>
      </c>
      <c r="G183" s="63">
        <f t="shared" si="22"/>
        <v>2.11657566227274E-3</v>
      </c>
      <c r="I183" s="77">
        <f t="shared" si="23"/>
        <v>2.040753907117289E-3</v>
      </c>
      <c r="J183" s="72">
        <f t="shared" si="24"/>
        <v>4.1646765094144807E-6</v>
      </c>
      <c r="K183" s="72">
        <f t="shared" si="28"/>
        <v>2.9176337998829649E-5</v>
      </c>
      <c r="L183" s="72">
        <f t="shared" si="29"/>
        <v>6.4851851907825079E-5</v>
      </c>
      <c r="M183">
        <f t="shared" si="25"/>
        <v>3.9188185903972093</v>
      </c>
      <c r="N183">
        <f t="shared" si="26"/>
        <v>2.040753907117289E-3</v>
      </c>
      <c r="O183" s="63">
        <f t="shared" si="27"/>
        <v>8.0530647524917551E-3</v>
      </c>
    </row>
    <row r="184" spans="2:15" x14ac:dyDescent="0.15">
      <c r="B184" s="82">
        <v>44778</v>
      </c>
      <c r="C184" s="83">
        <v>-7.1041662501476399E-3</v>
      </c>
      <c r="E184" s="62">
        <f t="shared" si="20"/>
        <v>5.0469178109736779E-5</v>
      </c>
      <c r="F184" s="3">
        <f t="shared" si="21"/>
        <v>5.0469178109736779E-5</v>
      </c>
      <c r="G184" s="63">
        <f t="shared" si="22"/>
        <v>7.1041662501476399E-3</v>
      </c>
      <c r="I184" s="77">
        <f t="shared" si="23"/>
        <v>-7.1799880053030904E-3</v>
      </c>
      <c r="J184" s="72">
        <f t="shared" si="24"/>
        <v>5.1552227756296248E-5</v>
      </c>
      <c r="K184" s="72">
        <f t="shared" si="28"/>
        <v>4.1646765094144807E-6</v>
      </c>
      <c r="L184" s="72">
        <f t="shared" si="29"/>
        <v>6.0547217774383801E-5</v>
      </c>
      <c r="M184">
        <f t="shared" si="25"/>
        <v>4.1499645922360928</v>
      </c>
      <c r="N184">
        <f t="shared" si="26"/>
        <v>7.1799880053030904E-3</v>
      </c>
      <c r="O184" s="63">
        <f t="shared" si="27"/>
        <v>7.7812092745526262E-3</v>
      </c>
    </row>
    <row r="185" spans="2:15" x14ac:dyDescent="0.15">
      <c r="B185" s="82">
        <v>44781</v>
      </c>
      <c r="C185" s="83">
        <v>3.8880785888672996E-3</v>
      </c>
      <c r="E185" s="62">
        <f t="shared" si="20"/>
        <v>1.5117155113208332E-5</v>
      </c>
      <c r="F185" s="3">
        <f t="shared" si="21"/>
        <v>1.5117155113208332E-5</v>
      </c>
      <c r="G185" s="63">
        <f t="shared" si="22"/>
        <v>3.8880785888672996E-3</v>
      </c>
      <c r="I185" s="77">
        <f t="shared" si="23"/>
        <v>3.8122568337118487E-3</v>
      </c>
      <c r="J185" s="72">
        <f t="shared" si="24"/>
        <v>1.453330216618269E-5</v>
      </c>
      <c r="K185" s="72">
        <f t="shared" si="28"/>
        <v>5.1552227756296248E-5</v>
      </c>
      <c r="L185" s="72">
        <f t="shared" si="29"/>
        <v>6.0470292600887633E-5</v>
      </c>
      <c r="M185">
        <f t="shared" si="25"/>
        <v>3.997825110242085</v>
      </c>
      <c r="N185">
        <f t="shared" si="26"/>
        <v>3.8122568337118487E-3</v>
      </c>
      <c r="O185" s="63">
        <f t="shared" si="27"/>
        <v>7.7762646946260535E-3</v>
      </c>
    </row>
    <row r="186" spans="2:15" x14ac:dyDescent="0.15">
      <c r="B186" s="82">
        <v>44782</v>
      </c>
      <c r="C186" s="83">
        <v>-3.03025155442027E-3</v>
      </c>
      <c r="E186" s="62">
        <f t="shared" si="20"/>
        <v>9.182424483066462E-6</v>
      </c>
      <c r="F186" s="3">
        <f t="shared" si="21"/>
        <v>9.182424483066462E-6</v>
      </c>
      <c r="G186" s="63">
        <f t="shared" si="22"/>
        <v>3.03025155442027E-3</v>
      </c>
      <c r="I186" s="77">
        <f t="shared" si="23"/>
        <v>-3.106073309575721E-3</v>
      </c>
      <c r="J186" s="72">
        <f t="shared" si="24"/>
        <v>9.6476914044586723E-6</v>
      </c>
      <c r="K186" s="72">
        <f t="shared" si="28"/>
        <v>1.453330216618269E-5</v>
      </c>
      <c r="L186" s="72">
        <f t="shared" si="29"/>
        <v>5.7417657429856027E-5</v>
      </c>
      <c r="M186">
        <f t="shared" si="25"/>
        <v>4.0056474471558392</v>
      </c>
      <c r="N186">
        <f t="shared" si="26"/>
        <v>3.106073309575721E-3</v>
      </c>
      <c r="O186" s="63">
        <f t="shared" si="27"/>
        <v>7.5774439905456261E-3</v>
      </c>
    </row>
    <row r="187" spans="2:15" x14ac:dyDescent="0.15">
      <c r="B187" s="82">
        <v>44783</v>
      </c>
      <c r="C187" s="83">
        <v>2.0314349110426202E-3</v>
      </c>
      <c r="E187" s="62">
        <f t="shared" si="20"/>
        <v>4.1267277978027379E-6</v>
      </c>
      <c r="F187" s="3">
        <f t="shared" si="21"/>
        <v>4.1267277978027379E-6</v>
      </c>
      <c r="G187" s="63">
        <f t="shared" si="22"/>
        <v>2.0314349110426202E-3</v>
      </c>
      <c r="I187" s="77">
        <f t="shared" si="23"/>
        <v>1.9556131558871692E-3</v>
      </c>
      <c r="J187" s="72">
        <f t="shared" si="24"/>
        <v>3.8244228154789739E-6</v>
      </c>
      <c r="K187" s="72">
        <f t="shared" si="28"/>
        <v>9.6476914044586723E-6</v>
      </c>
      <c r="L187" s="72">
        <f t="shared" si="29"/>
        <v>5.4261500041581175E-5</v>
      </c>
      <c r="M187">
        <f t="shared" si="25"/>
        <v>4.0095296027078513</v>
      </c>
      <c r="N187">
        <f t="shared" si="26"/>
        <v>1.9556131558871692E-3</v>
      </c>
      <c r="O187" s="63">
        <f t="shared" si="27"/>
        <v>7.3662405636512563E-3</v>
      </c>
    </row>
    <row r="188" spans="2:15" x14ac:dyDescent="0.15">
      <c r="B188" s="82">
        <v>44784</v>
      </c>
      <c r="C188" s="83">
        <v>-4.64310578399684E-5</v>
      </c>
      <c r="E188" s="62">
        <f t="shared" si="20"/>
        <v>2.155843132138491E-9</v>
      </c>
      <c r="F188" s="3">
        <f t="shared" si="21"/>
        <v>2.155843132138491E-9</v>
      </c>
      <c r="G188" s="63">
        <f t="shared" si="22"/>
        <v>4.64310578399684E-5</v>
      </c>
      <c r="I188" s="77">
        <f t="shared" si="23"/>
        <v>-1.2225281299541922E-4</v>
      </c>
      <c r="J188" s="72">
        <f t="shared" si="24"/>
        <v>1.4945750285292942E-8</v>
      </c>
      <c r="K188" s="72">
        <f t="shared" si="28"/>
        <v>3.8244228154789739E-6</v>
      </c>
      <c r="L188" s="72">
        <f t="shared" si="29"/>
        <v>5.0936103231522826E-5</v>
      </c>
      <c r="M188">
        <f t="shared" si="25"/>
        <v>4.0236041164628542</v>
      </c>
      <c r="N188">
        <f t="shared" si="26"/>
        <v>1.2225281299541922E-4</v>
      </c>
      <c r="O188" s="63">
        <f t="shared" si="27"/>
        <v>7.1369533578077154E-3</v>
      </c>
    </row>
    <row r="189" spans="2:15" x14ac:dyDescent="0.15">
      <c r="B189" s="82">
        <v>44785</v>
      </c>
      <c r="C189" s="83">
        <v>-2.3610431565388402E-3</v>
      </c>
      <c r="E189" s="62">
        <f t="shared" si="20"/>
        <v>5.5745247870388906E-6</v>
      </c>
      <c r="F189" s="3">
        <f t="shared" si="21"/>
        <v>5.5745247870388906E-6</v>
      </c>
      <c r="G189" s="63">
        <f t="shared" si="22"/>
        <v>2.3610431565388402E-3</v>
      </c>
      <c r="I189" s="77">
        <f t="shared" si="23"/>
        <v>-2.4368649116942912E-3</v>
      </c>
      <c r="J189" s="72">
        <f t="shared" si="24"/>
        <v>5.938310597846826E-6</v>
      </c>
      <c r="K189" s="72">
        <f t="shared" si="28"/>
        <v>1.4945750285292942E-8</v>
      </c>
      <c r="L189" s="72">
        <f t="shared" si="29"/>
        <v>4.7619827218457395E-5</v>
      </c>
      <c r="M189">
        <f t="shared" si="25"/>
        <v>4.0883677596656085</v>
      </c>
      <c r="N189">
        <f t="shared" si="26"/>
        <v>2.4368649116942912E-3</v>
      </c>
      <c r="O189" s="63">
        <f t="shared" si="27"/>
        <v>6.9007120805361383E-3</v>
      </c>
    </row>
    <row r="190" spans="2:15" x14ac:dyDescent="0.15">
      <c r="B190" s="82">
        <v>44788</v>
      </c>
      <c r="C190" s="83">
        <v>3.8912875299648097E-3</v>
      </c>
      <c r="E190" s="62">
        <f t="shared" si="20"/>
        <v>1.514211864085963E-5</v>
      </c>
      <c r="F190" s="3">
        <f t="shared" si="21"/>
        <v>1.514211864085963E-5</v>
      </c>
      <c r="G190" s="63">
        <f t="shared" si="22"/>
        <v>3.8912875299648097E-3</v>
      </c>
      <c r="I190" s="77">
        <f t="shared" si="23"/>
        <v>3.8154657748093587E-3</v>
      </c>
      <c r="J190" s="72">
        <f t="shared" si="24"/>
        <v>1.4557779078741579E-5</v>
      </c>
      <c r="K190" s="72">
        <f t="shared" si="28"/>
        <v>5.938310597846826E-6</v>
      </c>
      <c r="L190" s="72">
        <f t="shared" si="29"/>
        <v>4.5096087168319244E-5</v>
      </c>
      <c r="M190">
        <f t="shared" si="25"/>
        <v>4.1651232290075768</v>
      </c>
      <c r="N190">
        <f t="shared" si="26"/>
        <v>3.8154657748093587E-3</v>
      </c>
      <c r="O190" s="63">
        <f t="shared" si="27"/>
        <v>6.7153620280904621E-3</v>
      </c>
    </row>
    <row r="191" spans="2:15" x14ac:dyDescent="0.15">
      <c r="B191" s="82">
        <v>44789</v>
      </c>
      <c r="C191" s="83">
        <v>-3.67919911887426E-3</v>
      </c>
      <c r="E191" s="62">
        <f t="shared" si="20"/>
        <v>1.3536506156325131E-5</v>
      </c>
      <c r="F191" s="3">
        <f t="shared" si="21"/>
        <v>1.3536506156325131E-5</v>
      </c>
      <c r="G191" s="63">
        <f t="shared" si="22"/>
        <v>3.67919911887426E-3</v>
      </c>
      <c r="I191" s="77">
        <f t="shared" si="23"/>
        <v>-3.755020874029711E-3</v>
      </c>
      <c r="J191" s="72">
        <f t="shared" si="24"/>
        <v>1.4100181764398855E-5</v>
      </c>
      <c r="K191" s="72">
        <f t="shared" si="28"/>
        <v>1.4557779078741579E-5</v>
      </c>
      <c r="L191" s="72">
        <f t="shared" si="29"/>
        <v>4.3506804094565908E-5</v>
      </c>
      <c r="M191">
        <f t="shared" si="25"/>
        <v>4.1833809289760042</v>
      </c>
      <c r="N191">
        <f t="shared" si="26"/>
        <v>3.755020874029711E-3</v>
      </c>
      <c r="O191" s="63">
        <f t="shared" si="27"/>
        <v>6.595968776045404E-3</v>
      </c>
    </row>
    <row r="192" spans="2:15" x14ac:dyDescent="0.15">
      <c r="B192" s="82">
        <v>44790</v>
      </c>
      <c r="C192" s="83">
        <v>-2.0263878455295498E-4</v>
      </c>
      <c r="E192" s="62">
        <f t="shared" si="20"/>
        <v>4.1062477005098911E-8</v>
      </c>
      <c r="F192" s="3">
        <f t="shared" si="21"/>
        <v>4.1062477005098911E-8</v>
      </c>
      <c r="G192" s="63">
        <f t="shared" si="22"/>
        <v>2.0263878455295498E-4</v>
      </c>
      <c r="I192" s="77">
        <f t="shared" si="23"/>
        <v>-2.784605397084058E-4</v>
      </c>
      <c r="J192" s="72">
        <f t="shared" si="24"/>
        <v>7.754027217469664E-8</v>
      </c>
      <c r="K192" s="72">
        <f t="shared" si="28"/>
        <v>1.4100181764398855E-5</v>
      </c>
      <c r="L192" s="72">
        <f t="shared" si="29"/>
        <v>4.2031715084918062E-5</v>
      </c>
      <c r="M192">
        <f t="shared" si="25"/>
        <v>4.1200657195578367</v>
      </c>
      <c r="N192">
        <f t="shared" si="26"/>
        <v>2.784605397084058E-4</v>
      </c>
      <c r="O192" s="63">
        <f t="shared" si="27"/>
        <v>6.48318710858464E-3</v>
      </c>
    </row>
    <row r="193" spans="2:15" x14ac:dyDescent="0.15">
      <c r="B193" s="82">
        <v>44791</v>
      </c>
      <c r="C193" s="83">
        <v>3.5405880176353401E-3</v>
      </c>
      <c r="E193" s="62">
        <f t="shared" si="20"/>
        <v>1.2535763510622948E-5</v>
      </c>
      <c r="F193" s="3">
        <f t="shared" si="21"/>
        <v>1.2535763510622948E-5</v>
      </c>
      <c r="G193" s="63">
        <f t="shared" si="22"/>
        <v>3.5405880176353401E-3</v>
      </c>
      <c r="I193" s="77">
        <f t="shared" si="23"/>
        <v>3.4647662624798892E-3</v>
      </c>
      <c r="J193" s="72">
        <f t="shared" si="24"/>
        <v>1.200460525361886E-5</v>
      </c>
      <c r="K193" s="72">
        <f t="shared" si="28"/>
        <v>7.754027217469664E-8</v>
      </c>
      <c r="L193" s="72">
        <f t="shared" si="29"/>
        <v>3.9566880711908371E-5</v>
      </c>
      <c r="M193">
        <f t="shared" si="25"/>
        <v>4.2256706206615</v>
      </c>
      <c r="N193">
        <f t="shared" si="26"/>
        <v>3.4647662624798892E-3</v>
      </c>
      <c r="O193" s="63">
        <f t="shared" si="27"/>
        <v>6.2902210383982832E-3</v>
      </c>
    </row>
    <row r="194" spans="2:15" x14ac:dyDescent="0.15">
      <c r="B194" s="82">
        <v>44792</v>
      </c>
      <c r="C194" s="83">
        <v>-9.7265583290617698E-4</v>
      </c>
      <c r="E194" s="62">
        <f t="shared" si="20"/>
        <v>9.4605936928640887E-7</v>
      </c>
      <c r="F194" s="3">
        <f t="shared" si="21"/>
        <v>9.4605936928640887E-7</v>
      </c>
      <c r="G194" s="63">
        <f t="shared" si="22"/>
        <v>9.7265583290617698E-4</v>
      </c>
      <c r="I194" s="77">
        <f t="shared" si="23"/>
        <v>-1.0484775880616277E-3</v>
      </c>
      <c r="J194" s="72">
        <f t="shared" si="24"/>
        <v>1.0993052526675285E-6</v>
      </c>
      <c r="K194" s="72">
        <f t="shared" si="28"/>
        <v>1.200460525361886E-5</v>
      </c>
      <c r="L194" s="72">
        <f t="shared" si="29"/>
        <v>3.8297433528660497E-5</v>
      </c>
      <c r="M194">
        <f t="shared" si="25"/>
        <v>4.1733014062767193</v>
      </c>
      <c r="N194">
        <f t="shared" si="26"/>
        <v>1.0484775880616277E-3</v>
      </c>
      <c r="O194" s="63">
        <f t="shared" si="27"/>
        <v>6.1884920238019616E-3</v>
      </c>
    </row>
    <row r="195" spans="2:15" x14ac:dyDescent="0.15">
      <c r="B195" s="82">
        <v>44795</v>
      </c>
      <c r="C195" s="83">
        <v>-6.3539548489914797E-3</v>
      </c>
      <c r="E195" s="62">
        <f t="shared" si="20"/>
        <v>4.0372742223022341E-5</v>
      </c>
      <c r="F195" s="3">
        <f t="shared" si="21"/>
        <v>4.0372742223022341E-5</v>
      </c>
      <c r="G195" s="63">
        <f t="shared" si="22"/>
        <v>6.3539548489914797E-3</v>
      </c>
      <c r="I195" s="77">
        <f t="shared" si="23"/>
        <v>-6.4297766041469303E-3</v>
      </c>
      <c r="J195" s="72">
        <f t="shared" si="24"/>
        <v>4.1342027179235233E-5</v>
      </c>
      <c r="K195" s="72">
        <f t="shared" si="28"/>
        <v>1.0993052526675285E-6</v>
      </c>
      <c r="L195" s="72">
        <f t="shared" si="29"/>
        <v>3.6269892398592408E-5</v>
      </c>
      <c r="M195">
        <f t="shared" si="25"/>
        <v>4.4782838072553144</v>
      </c>
      <c r="N195">
        <f t="shared" si="26"/>
        <v>6.4297766041469303E-3</v>
      </c>
      <c r="O195" s="63">
        <f t="shared" si="27"/>
        <v>6.0224490366122992E-3</v>
      </c>
    </row>
    <row r="196" spans="2:15" x14ac:dyDescent="0.15">
      <c r="B196" s="82">
        <v>44796</v>
      </c>
      <c r="C196" s="83">
        <v>-1.3781016116322299E-2</v>
      </c>
      <c r="E196" s="62">
        <f t="shared" si="20"/>
        <v>1.8991640519833494E-4</v>
      </c>
      <c r="F196" s="3">
        <f t="shared" si="21"/>
        <v>1.8991640519833494E-4</v>
      </c>
      <c r="G196" s="63">
        <f t="shared" si="22"/>
        <v>1.3781016116322299E-2</v>
      </c>
      <c r="I196" s="77">
        <f t="shared" si="23"/>
        <v>-1.385683787147775E-2</v>
      </c>
      <c r="J196" s="72">
        <f t="shared" si="24"/>
        <v>1.9201195579642E-4</v>
      </c>
      <c r="K196" s="72">
        <f t="shared" si="28"/>
        <v>4.1342027179235233E-5</v>
      </c>
      <c r="L196" s="72">
        <f t="shared" si="29"/>
        <v>3.7677875938666563E-5</v>
      </c>
      <c r="M196">
        <f t="shared" si="25"/>
        <v>5.4483167008957905</v>
      </c>
      <c r="N196">
        <f t="shared" si="26"/>
        <v>1.385683787147775E-2</v>
      </c>
      <c r="O196" s="63">
        <f t="shared" si="27"/>
        <v>6.1382306847060225E-3</v>
      </c>
    </row>
    <row r="197" spans="2:15" x14ac:dyDescent="0.15">
      <c r="B197" s="82">
        <v>44797</v>
      </c>
      <c r="C197" s="83">
        <v>7.2999964074984504E-3</v>
      </c>
      <c r="E197" s="62">
        <f t="shared" si="20"/>
        <v>5.3289947549490278E-5</v>
      </c>
      <c r="F197" s="3">
        <f t="shared" si="21"/>
        <v>5.3289947549490278E-5</v>
      </c>
      <c r="G197" s="63">
        <f t="shared" si="22"/>
        <v>7.2999964074984504E-3</v>
      </c>
      <c r="I197" s="77">
        <f t="shared" si="23"/>
        <v>7.2241746523429998E-3</v>
      </c>
      <c r="J197" s="72">
        <f t="shared" si="24"/>
        <v>5.2188699407555101E-5</v>
      </c>
      <c r="K197" s="72">
        <f t="shared" si="28"/>
        <v>1.9201195579642E-4</v>
      </c>
      <c r="L197" s="72">
        <f t="shared" si="29"/>
        <v>5.1093158529223867E-5</v>
      </c>
      <c r="M197">
        <f t="shared" si="25"/>
        <v>4.2773519503572182</v>
      </c>
      <c r="N197">
        <f t="shared" si="26"/>
        <v>7.2241746523429998E-3</v>
      </c>
      <c r="O197" s="63">
        <f t="shared" si="27"/>
        <v>7.1479478544001608E-3</v>
      </c>
    </row>
    <row r="198" spans="2:15" x14ac:dyDescent="0.15">
      <c r="B198" s="82">
        <v>44798</v>
      </c>
      <c r="C198" s="83">
        <v>4.6312013288856103E-3</v>
      </c>
      <c r="E198" s="62">
        <f t="shared" si="20"/>
        <v>2.1448025748671843E-5</v>
      </c>
      <c r="F198" s="3">
        <f t="shared" si="21"/>
        <v>2.1448025748671843E-5</v>
      </c>
      <c r="G198" s="63">
        <f t="shared" si="22"/>
        <v>4.6312013288856103E-3</v>
      </c>
      <c r="I198" s="77">
        <f t="shared" si="23"/>
        <v>4.5553795737301598E-3</v>
      </c>
      <c r="J198" s="72">
        <f t="shared" si="24"/>
        <v>2.0751483060757971E-5</v>
      </c>
      <c r="K198" s="72">
        <f t="shared" si="28"/>
        <v>5.2188699407555101E-5</v>
      </c>
      <c r="L198" s="72">
        <f t="shared" si="29"/>
        <v>5.1966167025347217E-5</v>
      </c>
      <c r="M198">
        <f t="shared" si="25"/>
        <v>4.113352008822929</v>
      </c>
      <c r="N198">
        <f t="shared" si="26"/>
        <v>4.5553795737301598E-3</v>
      </c>
      <c r="O198" s="63">
        <f t="shared" si="27"/>
        <v>7.2087562745141564E-3</v>
      </c>
    </row>
    <row r="199" spans="2:15" x14ac:dyDescent="0.15">
      <c r="B199" s="82">
        <v>44799</v>
      </c>
      <c r="C199" s="83">
        <v>-1.10011627256274E-2</v>
      </c>
      <c r="E199" s="62">
        <f t="shared" si="20"/>
        <v>1.210255813157337E-4</v>
      </c>
      <c r="F199" s="3">
        <f t="shared" si="21"/>
        <v>1.210255813157337E-4</v>
      </c>
      <c r="G199" s="63">
        <f t="shared" si="22"/>
        <v>1.10011627256274E-2</v>
      </c>
      <c r="I199" s="77">
        <f t="shared" si="23"/>
        <v>-1.1076984480782851E-2</v>
      </c>
      <c r="J199" s="72">
        <f t="shared" si="24"/>
        <v>1.2269958518750412E-4</v>
      </c>
      <c r="K199" s="72">
        <f t="shared" si="28"/>
        <v>2.0751483060757971E-5</v>
      </c>
      <c r="L199" s="72">
        <f t="shared" si="29"/>
        <v>5.0222950241438807E-5</v>
      </c>
      <c r="M199">
        <f t="shared" si="25"/>
        <v>4.6413551761868286</v>
      </c>
      <c r="N199">
        <f t="shared" si="26"/>
        <v>1.1076984480782851E-2</v>
      </c>
      <c r="O199" s="63">
        <f t="shared" si="27"/>
        <v>7.0868152396855108E-3</v>
      </c>
    </row>
    <row r="200" spans="2:15" x14ac:dyDescent="0.15">
      <c r="B200" s="82">
        <v>44802</v>
      </c>
      <c r="C200" s="83">
        <v>-4.1513031626062499E-3</v>
      </c>
      <c r="E200" s="62">
        <f t="shared" ref="E200:E263" si="30">C200^2</f>
        <v>1.7233317947864654E-5</v>
      </c>
      <c r="F200" s="3">
        <f t="shared" ref="F200:F263" si="31">E200</f>
        <v>1.7233317947864654E-5</v>
      </c>
      <c r="G200" s="63">
        <f t="shared" ref="G200:G263" si="32">SQRT(F200)</f>
        <v>4.1513031626062499E-3</v>
      </c>
      <c r="I200" s="77">
        <f t="shared" ref="I200:I263" si="33">C200-$I$4</f>
        <v>-4.2271249177617005E-3</v>
      </c>
      <c r="J200" s="72">
        <f t="shared" ref="J200:J263" si="34">I200^2</f>
        <v>1.7868585070361864E-5</v>
      </c>
      <c r="K200" s="72">
        <f t="shared" si="28"/>
        <v>1.2269958518750412E-4</v>
      </c>
      <c r="L200" s="72">
        <f t="shared" si="29"/>
        <v>5.6860513203183354E-5</v>
      </c>
      <c r="M200">
        <f t="shared" ref="M200:M263" si="35">LN(1/SQRT(2*PI()*L200*EXP(-J200/(2*L200))))</f>
        <v>4.0470794219704844</v>
      </c>
      <c r="N200">
        <f t="shared" ref="N200:N263" si="36">SQRT(J200)</f>
        <v>4.2271249177617005E-3</v>
      </c>
      <c r="O200" s="63">
        <f t="shared" ref="O200:O263" si="37">SQRT(L200)</f>
        <v>7.5405910380542023E-3</v>
      </c>
    </row>
    <row r="201" spans="2:15" x14ac:dyDescent="0.15">
      <c r="B201" s="82">
        <v>44803</v>
      </c>
      <c r="C201" s="83">
        <v>-1.08150562128284E-3</v>
      </c>
      <c r="E201" s="62">
        <f t="shared" si="30"/>
        <v>1.1696544088663817E-6</v>
      </c>
      <c r="F201" s="3">
        <f t="shared" si="31"/>
        <v>1.1696544088663817E-6</v>
      </c>
      <c r="G201" s="63">
        <f t="shared" si="32"/>
        <v>1.08150562128284E-3</v>
      </c>
      <c r="I201" s="77">
        <f t="shared" si="33"/>
        <v>-1.1573273764382908E-3</v>
      </c>
      <c r="J201" s="72">
        <f t="shared" si="34"/>
        <v>1.3394066562535373E-6</v>
      </c>
      <c r="K201" s="72">
        <f t="shared" ref="K201:K264" si="38">J200</f>
        <v>1.7868585070361864E-5</v>
      </c>
      <c r="L201" s="72">
        <f t="shared" ref="L201:L264" si="39" xml:space="preserve"> $J$4+$K$4*K201+$L$4*L200</f>
        <v>5.4419762434722794E-5</v>
      </c>
      <c r="M201">
        <f t="shared" si="35"/>
        <v>3.9966061879703729</v>
      </c>
      <c r="N201">
        <f t="shared" si="36"/>
        <v>1.1573273764382908E-3</v>
      </c>
      <c r="O201" s="63">
        <f t="shared" si="37"/>
        <v>7.376975154812628E-3</v>
      </c>
    </row>
    <row r="202" spans="2:15" x14ac:dyDescent="0.15">
      <c r="B202" s="82">
        <v>44804</v>
      </c>
      <c r="C202" s="83">
        <v>-2.74843666904256E-3</v>
      </c>
      <c r="E202" s="62">
        <f t="shared" si="30"/>
        <v>7.5539041237377628E-6</v>
      </c>
      <c r="F202" s="3">
        <f t="shared" si="31"/>
        <v>7.5539041237377628E-6</v>
      </c>
      <c r="G202" s="63">
        <f t="shared" si="32"/>
        <v>2.74843666904256E-3</v>
      </c>
      <c r="I202" s="77">
        <f t="shared" si="33"/>
        <v>-2.824258424198011E-3</v>
      </c>
      <c r="J202" s="72">
        <f t="shared" si="34"/>
        <v>7.976435646653432E-6</v>
      </c>
      <c r="K202" s="72">
        <f t="shared" si="38"/>
        <v>1.3394066562535373E-6</v>
      </c>
      <c r="L202" s="72">
        <f t="shared" si="39"/>
        <v>5.0879077064020223E-5</v>
      </c>
      <c r="M202">
        <f t="shared" si="35"/>
        <v>4.0632839591499677</v>
      </c>
      <c r="N202">
        <f t="shared" si="36"/>
        <v>2.824258424198011E-3</v>
      </c>
      <c r="O202" s="63">
        <f t="shared" si="37"/>
        <v>7.1329571051577355E-3</v>
      </c>
    </row>
    <row r="203" spans="2:15" x14ac:dyDescent="0.15">
      <c r="B203" s="82">
        <v>44805</v>
      </c>
      <c r="C203" s="83">
        <v>-1.76502237242506E-2</v>
      </c>
      <c r="E203" s="62">
        <f t="shared" si="30"/>
        <v>3.1153039751609873E-4</v>
      </c>
      <c r="F203" s="3">
        <f t="shared" si="31"/>
        <v>3.1153039751609873E-4</v>
      </c>
      <c r="G203" s="63">
        <f t="shared" si="32"/>
        <v>1.76502237242506E-2</v>
      </c>
      <c r="I203" s="77">
        <f t="shared" si="33"/>
        <v>-1.7726045479406052E-2</v>
      </c>
      <c r="J203" s="72">
        <f t="shared" si="34"/>
        <v>3.1421268833797177E-4</v>
      </c>
      <c r="K203" s="72">
        <f t="shared" si="38"/>
        <v>7.976435646653432E-6</v>
      </c>
      <c r="L203" s="72">
        <f t="shared" si="39"/>
        <v>4.8209766433619829E-5</v>
      </c>
      <c r="M203">
        <f t="shared" si="35"/>
        <v>5.6804396397971022</v>
      </c>
      <c r="N203">
        <f t="shared" si="36"/>
        <v>1.7726045479406052E-2</v>
      </c>
      <c r="O203" s="63">
        <f t="shared" si="37"/>
        <v>6.9433253152664416E-3</v>
      </c>
    </row>
    <row r="204" spans="2:15" x14ac:dyDescent="0.15">
      <c r="B204" s="82">
        <v>44806</v>
      </c>
      <c r="C204" s="83">
        <v>2.1406979244576498E-2</v>
      </c>
      <c r="E204" s="62">
        <f t="shared" si="30"/>
        <v>4.5825876037772895E-4</v>
      </c>
      <c r="F204" s="3">
        <f t="shared" si="31"/>
        <v>4.5825876037772895E-4</v>
      </c>
      <c r="G204" s="63">
        <f t="shared" si="32"/>
        <v>2.1406979244576498E-2</v>
      </c>
      <c r="I204" s="77">
        <f t="shared" si="33"/>
        <v>2.1331157489421045E-2</v>
      </c>
      <c r="J204" s="72">
        <f t="shared" si="34"/>
        <v>4.5501827983848356E-4</v>
      </c>
      <c r="K204" s="72">
        <f t="shared" si="38"/>
        <v>3.1421268833797177E-4</v>
      </c>
      <c r="L204" s="72">
        <f t="shared" si="39"/>
        <v>7.0471007934000635E-5</v>
      </c>
      <c r="M204">
        <f t="shared" si="35"/>
        <v>5.4754198671472221</v>
      </c>
      <c r="N204">
        <f t="shared" si="36"/>
        <v>2.1331157489421045E-2</v>
      </c>
      <c r="O204" s="63">
        <f t="shared" si="37"/>
        <v>8.3947011819361754E-3</v>
      </c>
    </row>
    <row r="205" spans="2:15" x14ac:dyDescent="0.15">
      <c r="B205" s="82">
        <v>44810</v>
      </c>
      <c r="C205" s="83">
        <v>-5.2822604957600801E-3</v>
      </c>
      <c r="E205" s="62">
        <f t="shared" si="30"/>
        <v>2.7902275945067528E-5</v>
      </c>
      <c r="F205" s="3">
        <f t="shared" si="31"/>
        <v>2.7902275945067528E-5</v>
      </c>
      <c r="G205" s="63">
        <f t="shared" si="32"/>
        <v>5.2822604957600801E-3</v>
      </c>
      <c r="I205" s="77">
        <f t="shared" si="33"/>
        <v>-5.3580822509155307E-3</v>
      </c>
      <c r="J205" s="72">
        <f t="shared" si="34"/>
        <v>2.8709045407576041E-5</v>
      </c>
      <c r="K205" s="72">
        <f t="shared" si="38"/>
        <v>4.5501827983848356E-4</v>
      </c>
      <c r="L205" s="72">
        <f t="shared" si="39"/>
        <v>1.0196248475350699E-4</v>
      </c>
      <c r="M205">
        <f t="shared" si="35"/>
        <v>3.7469054682391301</v>
      </c>
      <c r="N205">
        <f t="shared" si="36"/>
        <v>5.3580822509155307E-3</v>
      </c>
      <c r="O205" s="63">
        <f t="shared" si="37"/>
        <v>1.0097647486098284E-2</v>
      </c>
    </row>
    <row r="206" spans="2:15" x14ac:dyDescent="0.15">
      <c r="B206" s="82">
        <v>44811</v>
      </c>
      <c r="C206" s="83">
        <v>-2.6784177944726402E-3</v>
      </c>
      <c r="E206" s="62">
        <f t="shared" si="30"/>
        <v>7.173921881747682E-6</v>
      </c>
      <c r="F206" s="3">
        <f t="shared" si="31"/>
        <v>7.173921881747682E-6</v>
      </c>
      <c r="G206" s="63">
        <f t="shared" si="32"/>
        <v>2.6784177944726402E-3</v>
      </c>
      <c r="I206" s="77">
        <f t="shared" si="33"/>
        <v>-2.7542395496280912E-3</v>
      </c>
      <c r="J206" s="72">
        <f t="shared" si="34"/>
        <v>7.585835496735551E-6</v>
      </c>
      <c r="K206" s="72">
        <f t="shared" si="38"/>
        <v>2.8709045407576041E-5</v>
      </c>
      <c r="L206" s="72">
        <f t="shared" si="39"/>
        <v>9.6108146315735022E-5</v>
      </c>
      <c r="M206">
        <f t="shared" si="35"/>
        <v>3.7258122557535143</v>
      </c>
      <c r="N206">
        <f t="shared" si="36"/>
        <v>2.7542395496280912E-3</v>
      </c>
      <c r="O206" s="63">
        <f t="shared" si="37"/>
        <v>9.8034762363018463E-3</v>
      </c>
    </row>
    <row r="207" spans="2:15" x14ac:dyDescent="0.15">
      <c r="B207" s="82">
        <v>44812</v>
      </c>
      <c r="C207" s="83">
        <v>-1.3731735892534799E-3</v>
      </c>
      <c r="E207" s="62">
        <f t="shared" si="30"/>
        <v>1.8856057062232846E-6</v>
      </c>
      <c r="F207" s="3">
        <f t="shared" si="31"/>
        <v>1.8856057062232846E-6</v>
      </c>
      <c r="G207" s="63">
        <f t="shared" si="32"/>
        <v>1.3731735892534799E-3</v>
      </c>
      <c r="I207" s="77">
        <f t="shared" si="33"/>
        <v>-1.4489953444089306E-3</v>
      </c>
      <c r="J207" s="72">
        <f t="shared" si="34"/>
        <v>2.0995875081187555E-6</v>
      </c>
      <c r="K207" s="72">
        <f t="shared" si="38"/>
        <v>7.585835496735551E-6</v>
      </c>
      <c r="L207" s="72">
        <f t="shared" si="39"/>
        <v>8.9108156786001596E-5</v>
      </c>
      <c r="M207">
        <f t="shared" si="35"/>
        <v>3.7497818666722749</v>
      </c>
      <c r="N207">
        <f t="shared" si="36"/>
        <v>1.4489953444089306E-3</v>
      </c>
      <c r="O207" s="63">
        <f t="shared" si="37"/>
        <v>9.4397116897711238E-3</v>
      </c>
    </row>
    <row r="208" spans="2:15" x14ac:dyDescent="0.15">
      <c r="B208" s="82">
        <v>44813</v>
      </c>
      <c r="C208" s="83">
        <v>1.01864131174216E-2</v>
      </c>
      <c r="E208" s="62">
        <f t="shared" si="30"/>
        <v>1.0376301219877884E-4</v>
      </c>
      <c r="F208" s="3">
        <f t="shared" si="31"/>
        <v>1.0376301219877884E-4</v>
      </c>
      <c r="G208" s="63">
        <f t="shared" si="32"/>
        <v>1.01864131174216E-2</v>
      </c>
      <c r="I208" s="77">
        <f t="shared" si="33"/>
        <v>1.011059136226615E-2</v>
      </c>
      <c r="J208" s="72">
        <f t="shared" si="34"/>
        <v>1.0222405769473087E-4</v>
      </c>
      <c r="K208" s="72">
        <f t="shared" si="38"/>
        <v>2.0995875081187555E-6</v>
      </c>
      <c r="L208" s="72">
        <f t="shared" si="39"/>
        <v>8.233145691185672E-5</v>
      </c>
      <c r="M208">
        <f t="shared" si="35"/>
        <v>4.0938441277958821</v>
      </c>
      <c r="N208">
        <f t="shared" si="36"/>
        <v>1.011059136226615E-2</v>
      </c>
      <c r="O208" s="63">
        <f t="shared" si="37"/>
        <v>9.0736683271903165E-3</v>
      </c>
    </row>
    <row r="209" spans="2:15" x14ac:dyDescent="0.15">
      <c r="B209" s="82">
        <v>44816</v>
      </c>
      <c r="C209" s="83">
        <v>8.303569927271541E-3</v>
      </c>
      <c r="E209" s="62">
        <f t="shared" si="30"/>
        <v>6.8949273537088305E-5</v>
      </c>
      <c r="F209" s="3">
        <f t="shared" si="31"/>
        <v>6.8949273537088305E-5</v>
      </c>
      <c r="G209" s="63">
        <f t="shared" si="32"/>
        <v>8.303569927271541E-3</v>
      </c>
      <c r="I209" s="77">
        <f t="shared" si="33"/>
        <v>8.2277481721160905E-3</v>
      </c>
      <c r="J209" s="72">
        <f t="shared" si="34"/>
        <v>6.7695839983759667E-5</v>
      </c>
      <c r="K209" s="72">
        <f t="shared" si="38"/>
        <v>1.0222405769473087E-4</v>
      </c>
      <c r="L209" s="72">
        <f t="shared" si="39"/>
        <v>8.4267039399656197E-5</v>
      </c>
      <c r="M209">
        <f t="shared" si="35"/>
        <v>3.9726585918611343</v>
      </c>
      <c r="N209">
        <f t="shared" si="36"/>
        <v>8.2277481721160905E-3</v>
      </c>
      <c r="O209" s="63">
        <f t="shared" si="37"/>
        <v>9.179708023660459E-3</v>
      </c>
    </row>
    <row r="210" spans="2:15" x14ac:dyDescent="0.15">
      <c r="B210" s="82">
        <v>44817</v>
      </c>
      <c r="C210" s="83">
        <v>-9.0264368747104903E-3</v>
      </c>
      <c r="E210" s="62">
        <f t="shared" si="30"/>
        <v>8.147656265313329E-5</v>
      </c>
      <c r="F210" s="3">
        <f t="shared" si="31"/>
        <v>8.147656265313329E-5</v>
      </c>
      <c r="G210" s="63">
        <f t="shared" si="32"/>
        <v>9.0264368747104903E-3</v>
      </c>
      <c r="I210" s="77">
        <f t="shared" si="33"/>
        <v>-9.1022586298659409E-3</v>
      </c>
      <c r="J210" s="72">
        <f t="shared" si="34"/>
        <v>8.2851112164969001E-5</v>
      </c>
      <c r="K210" s="72">
        <f t="shared" si="38"/>
        <v>6.7695839983759667E-5</v>
      </c>
      <c r="L210" s="72">
        <f t="shared" si="39"/>
        <v>8.3236318718292617E-5</v>
      </c>
      <c r="M210">
        <f t="shared" si="35"/>
        <v>4.0268178913879478</v>
      </c>
      <c r="N210">
        <f t="shared" si="36"/>
        <v>9.1022586298659409E-3</v>
      </c>
      <c r="O210" s="63">
        <f t="shared" si="37"/>
        <v>9.1233940350229654E-3</v>
      </c>
    </row>
    <row r="211" spans="2:15" x14ac:dyDescent="0.15">
      <c r="B211" s="82">
        <v>44818</v>
      </c>
      <c r="C211" s="83">
        <v>-1.2591616888051301E-2</v>
      </c>
      <c r="E211" s="62">
        <f t="shared" si="30"/>
        <v>1.5854881585545871E-4</v>
      </c>
      <c r="F211" s="3">
        <f t="shared" si="31"/>
        <v>1.5854881585545871E-4</v>
      </c>
      <c r="G211" s="63">
        <f t="shared" si="32"/>
        <v>1.2591616888051301E-2</v>
      </c>
      <c r="I211" s="77">
        <f t="shared" si="33"/>
        <v>-1.2667438643206751E-2</v>
      </c>
      <c r="J211" s="72">
        <f t="shared" si="34"/>
        <v>1.604640017794077E-4</v>
      </c>
      <c r="K211" s="72">
        <f t="shared" si="38"/>
        <v>8.2851112164969001E-5</v>
      </c>
      <c r="L211" s="72">
        <f t="shared" si="39"/>
        <v>8.3524799148209408E-5</v>
      </c>
      <c r="M211">
        <f t="shared" si="35"/>
        <v>4.256533453394133</v>
      </c>
      <c r="N211">
        <f t="shared" si="36"/>
        <v>1.2667438643206751E-2</v>
      </c>
      <c r="O211" s="63">
        <f t="shared" si="37"/>
        <v>9.1391902895283563E-3</v>
      </c>
    </row>
    <row r="212" spans="2:15" x14ac:dyDescent="0.15">
      <c r="B212" s="82">
        <v>44819</v>
      </c>
      <c r="C212" s="83">
        <v>-7.1568006035171994E-4</v>
      </c>
      <c r="E212" s="62">
        <f t="shared" si="30"/>
        <v>5.1219794878504148E-7</v>
      </c>
      <c r="F212" s="3">
        <f t="shared" si="31"/>
        <v>5.1219794878504148E-7</v>
      </c>
      <c r="G212" s="63">
        <f t="shared" si="32"/>
        <v>7.1568006035171994E-4</v>
      </c>
      <c r="I212" s="77">
        <f t="shared" si="33"/>
        <v>-7.915018155071707E-4</v>
      </c>
      <c r="J212" s="72">
        <f t="shared" si="34"/>
        <v>6.264751239511473E-7</v>
      </c>
      <c r="K212" s="72">
        <f t="shared" si="38"/>
        <v>1.604640017794077E-4</v>
      </c>
      <c r="L212" s="72">
        <f t="shared" si="39"/>
        <v>9.0039982617361958E-5</v>
      </c>
      <c r="M212">
        <f t="shared" si="35"/>
        <v>3.7404292702164796</v>
      </c>
      <c r="N212">
        <f t="shared" si="36"/>
        <v>7.915018155071707E-4</v>
      </c>
      <c r="O212" s="63">
        <f t="shared" si="37"/>
        <v>9.4889400154791765E-3</v>
      </c>
    </row>
    <row r="213" spans="2:15" x14ac:dyDescent="0.15">
      <c r="B213" s="82">
        <v>44820</v>
      </c>
      <c r="C213" s="83">
        <v>-1.2659966709259601E-2</v>
      </c>
      <c r="E213" s="62">
        <f t="shared" si="30"/>
        <v>1.6027475707956136E-4</v>
      </c>
      <c r="F213" s="3">
        <f t="shared" si="31"/>
        <v>1.6027475707956136E-4</v>
      </c>
      <c r="G213" s="63">
        <f t="shared" si="32"/>
        <v>1.2659966709259601E-2</v>
      </c>
      <c r="I213" s="77">
        <f t="shared" si="33"/>
        <v>-1.2735788464415051E-2</v>
      </c>
      <c r="J213" s="72">
        <f t="shared" si="34"/>
        <v>1.6220030781032748E-4</v>
      </c>
      <c r="K213" s="72">
        <f t="shared" si="38"/>
        <v>6.264751239511473E-7</v>
      </c>
      <c r="L213" s="72">
        <f t="shared" si="39"/>
        <v>8.3056004101614338E-5</v>
      </c>
      <c r="M213">
        <f t="shared" si="35"/>
        <v>4.2672848961221055</v>
      </c>
      <c r="N213">
        <f t="shared" si="36"/>
        <v>1.2735788464415051E-2</v>
      </c>
      <c r="O213" s="63">
        <f t="shared" si="37"/>
        <v>9.1135066852235502E-3</v>
      </c>
    </row>
    <row r="214" spans="2:15" x14ac:dyDescent="0.15">
      <c r="B214" s="82">
        <v>44823</v>
      </c>
      <c r="C214" s="83">
        <v>5.9922419816960104E-4</v>
      </c>
      <c r="E214" s="62">
        <f t="shared" si="30"/>
        <v>3.5906963967200128E-7</v>
      </c>
      <c r="F214" s="3">
        <f t="shared" si="31"/>
        <v>3.5906963967200128E-7</v>
      </c>
      <c r="G214" s="63">
        <f t="shared" si="32"/>
        <v>5.9922419816960104E-4</v>
      </c>
      <c r="I214" s="77">
        <f t="shared" si="33"/>
        <v>5.2340244301415017E-4</v>
      </c>
      <c r="J214" s="72">
        <f t="shared" si="34"/>
        <v>2.739501173531807E-7</v>
      </c>
      <c r="K214" s="72">
        <f t="shared" si="38"/>
        <v>1.6220030781032748E-4</v>
      </c>
      <c r="L214" s="72">
        <f t="shared" si="39"/>
        <v>8.975566169140349E-5</v>
      </c>
      <c r="M214">
        <f t="shared" si="35"/>
        <v>3.7410342357456545</v>
      </c>
      <c r="N214">
        <f t="shared" si="36"/>
        <v>5.2340244301415017E-4</v>
      </c>
      <c r="O214" s="63">
        <f t="shared" si="37"/>
        <v>9.4739464686794325E-3</v>
      </c>
    </row>
    <row r="215" spans="2:15" x14ac:dyDescent="0.15">
      <c r="B215" s="82">
        <v>44824</v>
      </c>
      <c r="C215" s="83">
        <v>-1.3230836335006499E-2</v>
      </c>
      <c r="E215" s="62">
        <f t="shared" si="30"/>
        <v>1.7505503012372822E-4</v>
      </c>
      <c r="F215" s="3">
        <f t="shared" si="31"/>
        <v>1.7505503012372822E-4</v>
      </c>
      <c r="G215" s="63">
        <f t="shared" si="32"/>
        <v>1.3230836335006499E-2</v>
      </c>
      <c r="I215" s="77">
        <f t="shared" si="33"/>
        <v>-1.330665809016195E-2</v>
      </c>
      <c r="J215" s="72">
        <f t="shared" si="34"/>
        <v>1.7706714952847247E-4</v>
      </c>
      <c r="K215" s="72">
        <f t="shared" si="38"/>
        <v>2.739501173531807E-7</v>
      </c>
      <c r="L215" s="72">
        <f t="shared" si="39"/>
        <v>8.2770302199395264E-5</v>
      </c>
      <c r="M215">
        <f t="shared" si="35"/>
        <v>4.3155969393690414</v>
      </c>
      <c r="N215">
        <f t="shared" si="36"/>
        <v>1.330665809016195E-2</v>
      </c>
      <c r="O215" s="63">
        <f t="shared" si="37"/>
        <v>9.0978185406939867E-3</v>
      </c>
    </row>
    <row r="216" spans="2:15" x14ac:dyDescent="0.15">
      <c r="B216" s="82">
        <v>44825</v>
      </c>
      <c r="C216" s="83">
        <v>-4.4989427082441306E-3</v>
      </c>
      <c r="E216" s="62">
        <f t="shared" si="30"/>
        <v>2.0240485492063031E-5</v>
      </c>
      <c r="F216" s="3">
        <f t="shared" si="31"/>
        <v>2.0240485492063031E-5</v>
      </c>
      <c r="G216" s="63">
        <f t="shared" si="32"/>
        <v>4.4989427082441306E-3</v>
      </c>
      <c r="I216" s="77">
        <f t="shared" si="33"/>
        <v>-4.5747644633995811E-3</v>
      </c>
      <c r="J216" s="72">
        <f t="shared" si="34"/>
        <v>2.0928469895583656E-5</v>
      </c>
      <c r="K216" s="72">
        <f t="shared" si="38"/>
        <v>1.7706714952847247E-4</v>
      </c>
      <c r="L216" s="72">
        <f t="shared" si="39"/>
        <v>9.0695101870287784E-5</v>
      </c>
      <c r="M216">
        <f t="shared" si="35"/>
        <v>3.7927541551276871</v>
      </c>
      <c r="N216">
        <f t="shared" si="36"/>
        <v>4.5747644633995811E-3</v>
      </c>
      <c r="O216" s="63">
        <f t="shared" si="37"/>
        <v>9.5233976011866572E-3</v>
      </c>
    </row>
    <row r="217" spans="2:15" x14ac:dyDescent="0.15">
      <c r="B217" s="82">
        <v>44826</v>
      </c>
      <c r="C217" s="83">
        <v>-1.26333029281229E-2</v>
      </c>
      <c r="E217" s="62">
        <f t="shared" si="30"/>
        <v>1.5960034287371865E-4</v>
      </c>
      <c r="F217" s="3">
        <f t="shared" si="31"/>
        <v>1.5960034287371865E-4</v>
      </c>
      <c r="G217" s="63">
        <f t="shared" si="32"/>
        <v>1.26333029281229E-2</v>
      </c>
      <c r="I217" s="77">
        <f t="shared" si="33"/>
        <v>-1.2709124683278351E-2</v>
      </c>
      <c r="J217" s="72">
        <f t="shared" si="34"/>
        <v>1.6152185021511505E-4</v>
      </c>
      <c r="K217" s="72">
        <f t="shared" si="38"/>
        <v>2.0928469895583656E-5</v>
      </c>
      <c r="L217" s="72">
        <f t="shared" si="39"/>
        <v>8.5284806689765475E-5</v>
      </c>
      <c r="M217">
        <f t="shared" si="35"/>
        <v>4.2392963834830244</v>
      </c>
      <c r="N217">
        <f t="shared" si="36"/>
        <v>1.2709124683278351E-2</v>
      </c>
      <c r="O217" s="63">
        <f t="shared" si="37"/>
        <v>9.2349773518815674E-3</v>
      </c>
    </row>
    <row r="218" spans="2:15" x14ac:dyDescent="0.15">
      <c r="B218" s="82">
        <v>44827</v>
      </c>
      <c r="C218" s="83">
        <v>-1.5524389787561701E-2</v>
      </c>
      <c r="E218" s="62">
        <f t="shared" si="30"/>
        <v>2.4100667827615005E-4</v>
      </c>
      <c r="F218" s="3">
        <f t="shared" si="31"/>
        <v>2.4100667827615005E-4</v>
      </c>
      <c r="G218" s="63">
        <f t="shared" si="32"/>
        <v>1.5524389787561701E-2</v>
      </c>
      <c r="I218" s="77">
        <f t="shared" si="33"/>
        <v>-1.5600211542717152E-2</v>
      </c>
      <c r="J218" s="72">
        <f t="shared" si="34"/>
        <v>2.4336660017752545E-4</v>
      </c>
      <c r="K218" s="72">
        <f t="shared" si="38"/>
        <v>1.6152185021511505E-4</v>
      </c>
      <c r="L218" s="72">
        <f t="shared" si="39"/>
        <v>9.1717936886860697E-5</v>
      </c>
      <c r="M218">
        <f t="shared" si="35"/>
        <v>4.3928138324299555</v>
      </c>
      <c r="N218">
        <f t="shared" si="36"/>
        <v>1.5600211542717152E-2</v>
      </c>
      <c r="O218" s="63">
        <f t="shared" si="37"/>
        <v>9.5769482032044377E-3</v>
      </c>
    </row>
    <row r="219" spans="2:15" x14ac:dyDescent="0.15">
      <c r="B219" s="82">
        <v>44830</v>
      </c>
      <c r="C219" s="83">
        <v>-6.4275676063383306E-3</v>
      </c>
      <c r="E219" s="62">
        <f t="shared" si="30"/>
        <v>4.1313625334049857E-5</v>
      </c>
      <c r="F219" s="3">
        <f t="shared" si="31"/>
        <v>4.1313625334049857E-5</v>
      </c>
      <c r="G219" s="63">
        <f t="shared" si="32"/>
        <v>6.4275676063383306E-3</v>
      </c>
      <c r="I219" s="77">
        <f t="shared" si="33"/>
        <v>-6.5033893614937811E-3</v>
      </c>
      <c r="J219" s="72">
        <f t="shared" si="34"/>
        <v>4.2294073187190492E-5</v>
      </c>
      <c r="K219" s="72">
        <f t="shared" si="38"/>
        <v>2.4336660017752545E-4</v>
      </c>
      <c r="L219" s="72">
        <f t="shared" si="39"/>
        <v>1.0413470412292222E-4</v>
      </c>
      <c r="M219">
        <f t="shared" si="35"/>
        <v>3.7675110305597337</v>
      </c>
      <c r="N219">
        <f t="shared" si="36"/>
        <v>6.5033893614937811E-3</v>
      </c>
      <c r="O219" s="63">
        <f t="shared" si="37"/>
        <v>1.0204641303001406E-2</v>
      </c>
    </row>
    <row r="220" spans="2:15" x14ac:dyDescent="0.15">
      <c r="B220" s="82">
        <v>44831</v>
      </c>
      <c r="C220" s="83">
        <v>5.3419723324579201E-3</v>
      </c>
      <c r="E220" s="62">
        <f t="shared" si="30"/>
        <v>2.853666840074591E-5</v>
      </c>
      <c r="F220" s="3">
        <f t="shared" si="31"/>
        <v>2.853666840074591E-5</v>
      </c>
      <c r="G220" s="63">
        <f t="shared" si="32"/>
        <v>5.3419723324579201E-3</v>
      </c>
      <c r="I220" s="77">
        <f t="shared" si="33"/>
        <v>5.2661505773024695E-3</v>
      </c>
      <c r="J220" s="72">
        <f t="shared" si="34"/>
        <v>2.7732341902823132E-5</v>
      </c>
      <c r="K220" s="72">
        <f t="shared" si="38"/>
        <v>4.2294073187190492E-5</v>
      </c>
      <c r="L220" s="72">
        <f t="shared" si="39"/>
        <v>9.9168582668718975E-5</v>
      </c>
      <c r="M220">
        <f t="shared" si="35"/>
        <v>3.7603182334053273</v>
      </c>
      <c r="N220">
        <f t="shared" si="36"/>
        <v>5.2661505773024695E-3</v>
      </c>
      <c r="O220" s="63">
        <f t="shared" si="37"/>
        <v>9.9583423655103861E-3</v>
      </c>
    </row>
    <row r="221" spans="2:15" x14ac:dyDescent="0.15">
      <c r="B221" s="82">
        <v>44832</v>
      </c>
      <c r="C221" s="83">
        <v>9.3153913100136806E-3</v>
      </c>
      <c r="E221" s="62">
        <f t="shared" si="30"/>
        <v>8.67765152586784E-5</v>
      </c>
      <c r="F221" s="3">
        <f t="shared" si="31"/>
        <v>8.67765152586784E-5</v>
      </c>
      <c r="G221" s="63">
        <f t="shared" si="32"/>
        <v>9.3153913100136806E-3</v>
      </c>
      <c r="I221" s="77">
        <f t="shared" si="33"/>
        <v>9.2395695548582301E-3</v>
      </c>
      <c r="J221" s="72">
        <f t="shared" si="34"/>
        <v>8.5369645559063117E-5</v>
      </c>
      <c r="K221" s="72">
        <f t="shared" si="38"/>
        <v>2.7732341902823132E-5</v>
      </c>
      <c r="L221" s="72">
        <f t="shared" si="39"/>
        <v>9.3501112054597953E-5</v>
      </c>
      <c r="M221">
        <f t="shared" si="35"/>
        <v>3.948088450410935</v>
      </c>
      <c r="N221">
        <f t="shared" si="36"/>
        <v>9.2395695548582301E-3</v>
      </c>
      <c r="O221" s="63">
        <f t="shared" si="37"/>
        <v>9.6695973057102005E-3</v>
      </c>
    </row>
    <row r="222" spans="2:15" x14ac:dyDescent="0.15">
      <c r="B222" s="82">
        <v>44833</v>
      </c>
      <c r="C222" s="83">
        <v>-9.1746153973963889E-3</v>
      </c>
      <c r="E222" s="62">
        <f t="shared" si="30"/>
        <v>8.4173567690142896E-5</v>
      </c>
      <c r="F222" s="3">
        <f t="shared" si="31"/>
        <v>8.4173567690142896E-5</v>
      </c>
      <c r="G222" s="63">
        <f t="shared" si="32"/>
        <v>9.1746153973963889E-3</v>
      </c>
      <c r="I222" s="77">
        <f t="shared" si="33"/>
        <v>-9.2504371525518395E-3</v>
      </c>
      <c r="J222" s="72">
        <f t="shared" si="34"/>
        <v>8.557058751331138E-5</v>
      </c>
      <c r="K222" s="72">
        <f t="shared" si="38"/>
        <v>8.5369645559063117E-5</v>
      </c>
      <c r="L222" s="72">
        <f t="shared" si="39"/>
        <v>9.3016828758155071E-5</v>
      </c>
      <c r="M222">
        <f t="shared" si="35"/>
        <v>3.9524133741201113</v>
      </c>
      <c r="N222">
        <f t="shared" si="36"/>
        <v>9.2504371525518395E-3</v>
      </c>
      <c r="O222" s="63">
        <f t="shared" si="37"/>
        <v>9.6445232519889266E-3</v>
      </c>
    </row>
    <row r="223" spans="2:15" x14ac:dyDescent="0.15">
      <c r="B223" s="82">
        <v>44834</v>
      </c>
      <c r="C223" s="83">
        <v>1.3880033800654099E-2</v>
      </c>
      <c r="E223" s="62">
        <f t="shared" si="30"/>
        <v>1.9265533830730027E-4</v>
      </c>
      <c r="F223" s="3">
        <f t="shared" si="31"/>
        <v>1.9265533830730027E-4</v>
      </c>
      <c r="G223" s="63">
        <f t="shared" si="32"/>
        <v>1.3880033800654099E-2</v>
      </c>
      <c r="I223" s="77">
        <f t="shared" si="33"/>
        <v>1.3804212045498648E-2</v>
      </c>
      <c r="J223" s="72">
        <f t="shared" si="34"/>
        <v>1.9055627019708997E-4</v>
      </c>
      <c r="K223" s="72">
        <f t="shared" si="38"/>
        <v>8.557058751331138E-5</v>
      </c>
      <c r="L223" s="72">
        <f t="shared" si="39"/>
        <v>9.2594770629787551E-5</v>
      </c>
      <c r="M223">
        <f t="shared" si="35"/>
        <v>4.2391902393789147</v>
      </c>
      <c r="N223">
        <f t="shared" si="36"/>
        <v>1.3804212045498648E-2</v>
      </c>
      <c r="O223" s="63">
        <f t="shared" si="37"/>
        <v>9.6226176599607006E-3</v>
      </c>
    </row>
    <row r="224" spans="2:15" x14ac:dyDescent="0.15">
      <c r="B224" s="82">
        <v>44837</v>
      </c>
      <c r="C224" s="83">
        <v>2.2554221487360803E-3</v>
      </c>
      <c r="E224" s="62">
        <f t="shared" si="30"/>
        <v>5.0869290690092774E-6</v>
      </c>
      <c r="F224" s="3">
        <f t="shared" si="31"/>
        <v>5.0869290690092774E-6</v>
      </c>
      <c r="G224" s="63">
        <f t="shared" si="32"/>
        <v>2.2554221487360803E-3</v>
      </c>
      <c r="I224" s="77">
        <f t="shared" si="33"/>
        <v>2.1796003935806293E-3</v>
      </c>
      <c r="J224" s="72">
        <f t="shared" si="34"/>
        <v>4.7506578756968344E-6</v>
      </c>
      <c r="K224" s="72">
        <f t="shared" si="38"/>
        <v>1.9055627019708997E-4</v>
      </c>
      <c r="L224" s="72">
        <f t="shared" si="39"/>
        <v>1.0067268211109543E-4</v>
      </c>
      <c r="M224">
        <f t="shared" si="35"/>
        <v>3.6946767907351772</v>
      </c>
      <c r="N224">
        <f t="shared" si="36"/>
        <v>2.1796003935806293E-3</v>
      </c>
      <c r="O224" s="63">
        <f t="shared" si="37"/>
        <v>1.0033577732349286E-2</v>
      </c>
    </row>
    <row r="225" spans="2:15" x14ac:dyDescent="0.15">
      <c r="B225" s="82">
        <v>44838</v>
      </c>
      <c r="C225" s="83">
        <v>2.9172916552215801E-2</v>
      </c>
      <c r="E225" s="62">
        <f t="shared" si="30"/>
        <v>8.5105906016254664E-4</v>
      </c>
      <c r="F225" s="3">
        <f t="shared" si="31"/>
        <v>8.5105906016254664E-4</v>
      </c>
      <c r="G225" s="63">
        <f t="shared" si="32"/>
        <v>2.9172916552215801E-2</v>
      </c>
      <c r="I225" s="77">
        <f t="shared" si="33"/>
        <v>2.9097094797060349E-2</v>
      </c>
      <c r="J225" s="72">
        <f t="shared" si="34"/>
        <v>8.4664092562911639E-4</v>
      </c>
      <c r="K225" s="72">
        <f t="shared" si="38"/>
        <v>4.7506578756968344E-6</v>
      </c>
      <c r="L225" s="72">
        <f t="shared" si="39"/>
        <v>9.3010353747988901E-5</v>
      </c>
      <c r="M225">
        <f t="shared" si="35"/>
        <v>5.9981244527387654</v>
      </c>
      <c r="N225">
        <f t="shared" si="36"/>
        <v>2.9097094797060349E-2</v>
      </c>
      <c r="O225" s="63">
        <f t="shared" si="37"/>
        <v>9.6441875628789434E-3</v>
      </c>
    </row>
    <row r="226" spans="2:15" x14ac:dyDescent="0.15">
      <c r="B226" s="82">
        <v>44839</v>
      </c>
      <c r="C226" s="83">
        <v>-1.0691354454764499E-2</v>
      </c>
      <c r="E226" s="62">
        <f t="shared" si="30"/>
        <v>1.1430506007741269E-4</v>
      </c>
      <c r="F226" s="3">
        <f t="shared" si="31"/>
        <v>1.1430506007741269E-4</v>
      </c>
      <c r="G226" s="63">
        <f t="shared" si="32"/>
        <v>1.0691354454764499E-2</v>
      </c>
      <c r="I226" s="77">
        <f t="shared" si="33"/>
        <v>-1.0767176209919949E-2</v>
      </c>
      <c r="J226" s="72">
        <f t="shared" si="34"/>
        <v>1.1593208353546613E-4</v>
      </c>
      <c r="K226" s="72">
        <f t="shared" si="38"/>
        <v>8.4664092562911639E-4</v>
      </c>
      <c r="L226" s="72">
        <f t="shared" si="39"/>
        <v>1.5391672001094738E-4</v>
      </c>
      <c r="M226">
        <f t="shared" si="35"/>
        <v>3.6589141720726257</v>
      </c>
      <c r="N226">
        <f t="shared" si="36"/>
        <v>1.0767176209919949E-2</v>
      </c>
      <c r="O226" s="63">
        <f t="shared" si="37"/>
        <v>1.2406317745848177E-2</v>
      </c>
    </row>
    <row r="227" spans="2:15" x14ac:dyDescent="0.15">
      <c r="B227" s="82">
        <v>44840</v>
      </c>
      <c r="C227" s="83">
        <v>-8.2613577668720888E-3</v>
      </c>
      <c r="E227" s="62">
        <f t="shared" si="30"/>
        <v>6.825003215225779E-5</v>
      </c>
      <c r="F227" s="3">
        <f t="shared" si="31"/>
        <v>6.825003215225779E-5</v>
      </c>
      <c r="G227" s="63">
        <f t="shared" si="32"/>
        <v>8.2613577668720888E-3</v>
      </c>
      <c r="I227" s="77">
        <f t="shared" si="33"/>
        <v>-8.3371795220275394E-3</v>
      </c>
      <c r="J227" s="72">
        <f t="shared" si="34"/>
        <v>6.9508562382515352E-5</v>
      </c>
      <c r="K227" s="72">
        <f t="shared" si="38"/>
        <v>1.1593208353546613E-4</v>
      </c>
      <c r="L227" s="72">
        <f t="shared" si="39"/>
        <v>1.5015244333039818E-4</v>
      </c>
      <c r="M227">
        <f t="shared" si="35"/>
        <v>3.5987212012019536</v>
      </c>
      <c r="N227">
        <f t="shared" si="36"/>
        <v>8.3371795220275394E-3</v>
      </c>
      <c r="O227" s="63">
        <f t="shared" si="37"/>
        <v>1.2253670606410073E-2</v>
      </c>
    </row>
    <row r="228" spans="2:15" x14ac:dyDescent="0.15">
      <c r="B228" s="82">
        <v>44841</v>
      </c>
      <c r="C228" s="83">
        <v>-7.944648523626861E-3</v>
      </c>
      <c r="E228" s="62">
        <f t="shared" si="30"/>
        <v>6.3117440163966459E-5</v>
      </c>
      <c r="F228" s="3">
        <f t="shared" si="31"/>
        <v>6.3117440163966459E-5</v>
      </c>
      <c r="G228" s="63">
        <f t="shared" si="32"/>
        <v>7.944648523626861E-3</v>
      </c>
      <c r="I228" s="77">
        <f t="shared" si="33"/>
        <v>-8.0204702787823115E-3</v>
      </c>
      <c r="J228" s="72">
        <f t="shared" si="34"/>
        <v>6.4327943492830408E-5</v>
      </c>
      <c r="K228" s="72">
        <f t="shared" si="38"/>
        <v>6.9508562382515352E-5</v>
      </c>
      <c r="L228" s="72">
        <f t="shared" si="39"/>
        <v>1.4300512244741598E-4</v>
      </c>
      <c r="M228">
        <f t="shared" si="35"/>
        <v>3.6198339316139148</v>
      </c>
      <c r="N228">
        <f t="shared" si="36"/>
        <v>8.0204702787823115E-3</v>
      </c>
      <c r="O228" s="63">
        <f t="shared" si="37"/>
        <v>1.1958474921469543E-2</v>
      </c>
    </row>
    <row r="229" spans="2:15" x14ac:dyDescent="0.15">
      <c r="B229" s="82">
        <v>44844</v>
      </c>
      <c r="C229" s="83">
        <v>-4.4670956661631003E-3</v>
      </c>
      <c r="E229" s="62">
        <f t="shared" si="30"/>
        <v>1.9954943690653154E-5</v>
      </c>
      <c r="F229" s="3">
        <f t="shared" si="31"/>
        <v>1.9954943690653154E-5</v>
      </c>
      <c r="G229" s="63">
        <f t="shared" si="32"/>
        <v>4.4670956661631003E-3</v>
      </c>
      <c r="I229" s="77">
        <f t="shared" si="33"/>
        <v>-4.5429174213185508E-3</v>
      </c>
      <c r="J229" s="72">
        <f t="shared" si="34"/>
        <v>2.0638098696919592E-5</v>
      </c>
      <c r="K229" s="72">
        <f t="shared" si="38"/>
        <v>6.4327943492830408E-5</v>
      </c>
      <c r="L229" s="72">
        <f t="shared" si="39"/>
        <v>1.3611972355289506E-4</v>
      </c>
      <c r="M229">
        <f t="shared" si="35"/>
        <v>3.569953649909543</v>
      </c>
      <c r="N229">
        <f t="shared" si="36"/>
        <v>4.5429174213185508E-3</v>
      </c>
      <c r="O229" s="63">
        <f t="shared" si="37"/>
        <v>1.1667035765475953E-2</v>
      </c>
    </row>
    <row r="230" spans="2:15" x14ac:dyDescent="0.15">
      <c r="B230" s="82">
        <v>44845</v>
      </c>
      <c r="C230" s="83">
        <v>-5.32965439736343E-3</v>
      </c>
      <c r="E230" s="62">
        <f t="shared" si="30"/>
        <v>2.8405215995335346E-5</v>
      </c>
      <c r="F230" s="3">
        <f t="shared" si="31"/>
        <v>2.8405215995335346E-5</v>
      </c>
      <c r="G230" s="63">
        <f t="shared" si="32"/>
        <v>5.32965439736343E-3</v>
      </c>
      <c r="I230" s="77">
        <f t="shared" si="33"/>
        <v>-5.4054761525188805E-3</v>
      </c>
      <c r="J230" s="72">
        <f t="shared" si="34"/>
        <v>2.9219172435450321E-5</v>
      </c>
      <c r="K230" s="72">
        <f t="shared" si="38"/>
        <v>2.0638098696919592E-5</v>
      </c>
      <c r="L230" s="72">
        <f t="shared" si="39"/>
        <v>1.2636823798139465E-4</v>
      </c>
      <c r="M230">
        <f t="shared" si="35"/>
        <v>3.6270222718251293</v>
      </c>
      <c r="N230">
        <f t="shared" si="36"/>
        <v>5.4054761525188805E-3</v>
      </c>
      <c r="O230" s="63">
        <f t="shared" si="37"/>
        <v>1.1241362816909463E-2</v>
      </c>
    </row>
    <row r="231" spans="2:15" x14ac:dyDescent="0.15">
      <c r="B231" s="82">
        <v>44846</v>
      </c>
      <c r="C231" s="83">
        <v>-8.3351338106296593E-4</v>
      </c>
      <c r="E231" s="62">
        <f t="shared" si="30"/>
        <v>6.9474455641101707E-7</v>
      </c>
      <c r="F231" s="3">
        <f t="shared" si="31"/>
        <v>6.9474455641101707E-7</v>
      </c>
      <c r="G231" s="63">
        <f t="shared" si="32"/>
        <v>8.3351338106296593E-4</v>
      </c>
      <c r="I231" s="77">
        <f t="shared" si="33"/>
        <v>-9.093351362184168E-4</v>
      </c>
      <c r="J231" s="72">
        <f t="shared" si="34"/>
        <v>8.2689038996136667E-7</v>
      </c>
      <c r="K231" s="72">
        <f t="shared" si="38"/>
        <v>2.9219172435450321E-5</v>
      </c>
      <c r="L231" s="72">
        <f t="shared" si="39"/>
        <v>1.1823514162233218E-4</v>
      </c>
      <c r="M231">
        <f t="shared" si="35"/>
        <v>3.6042274644934107</v>
      </c>
      <c r="N231">
        <f t="shared" si="36"/>
        <v>9.093351362184168E-4</v>
      </c>
      <c r="O231" s="63">
        <f t="shared" si="37"/>
        <v>1.0873598375070332E-2</v>
      </c>
    </row>
    <row r="232" spans="2:15" x14ac:dyDescent="0.15">
      <c r="B232" s="82">
        <v>44847</v>
      </c>
      <c r="C232" s="83">
        <v>2.8017059285754199E-3</v>
      </c>
      <c r="E232" s="62">
        <f t="shared" si="30"/>
        <v>7.8495561102146564E-6</v>
      </c>
      <c r="F232" s="3">
        <f t="shared" si="31"/>
        <v>7.8495561102146564E-6</v>
      </c>
      <c r="G232" s="63">
        <f t="shared" si="32"/>
        <v>2.8017059285754199E-3</v>
      </c>
      <c r="I232" s="77">
        <f t="shared" si="33"/>
        <v>2.725884173419969E-3</v>
      </c>
      <c r="J232" s="72">
        <f t="shared" si="34"/>
        <v>7.4304445269014675E-6</v>
      </c>
      <c r="K232" s="72">
        <f t="shared" si="38"/>
        <v>8.2689038996136667E-7</v>
      </c>
      <c r="L232" s="72">
        <f t="shared" si="39"/>
        <v>1.085872501250765E-4</v>
      </c>
      <c r="M232">
        <f t="shared" si="35"/>
        <v>3.6621468298415829</v>
      </c>
      <c r="N232">
        <f t="shared" si="36"/>
        <v>2.725884173419969E-3</v>
      </c>
      <c r="O232" s="63">
        <f t="shared" si="37"/>
        <v>1.0420520626392739E-2</v>
      </c>
    </row>
    <row r="233" spans="2:15" x14ac:dyDescent="0.15">
      <c r="B233" s="82">
        <v>44848</v>
      </c>
      <c r="C233" s="83">
        <v>9.9189401077057707E-3</v>
      </c>
      <c r="E233" s="62">
        <f t="shared" si="30"/>
        <v>9.8385372860254161E-5</v>
      </c>
      <c r="F233" s="3">
        <f t="shared" si="31"/>
        <v>9.8385372860254161E-5</v>
      </c>
      <c r="G233" s="63">
        <f t="shared" si="32"/>
        <v>9.9189401077057707E-3</v>
      </c>
      <c r="I233" s="77">
        <f t="shared" si="33"/>
        <v>9.8431183525503202E-3</v>
      </c>
      <c r="J233" s="72">
        <f t="shared" si="34"/>
        <v>9.6886978902312935E-5</v>
      </c>
      <c r="K233" s="72">
        <f t="shared" si="38"/>
        <v>7.4304445269014675E-6</v>
      </c>
      <c r="L233" s="72">
        <f t="shared" si="39"/>
        <v>1.0038855030210972E-4</v>
      </c>
      <c r="M233">
        <f t="shared" si="35"/>
        <v>3.9255726190764717</v>
      </c>
      <c r="N233">
        <f t="shared" si="36"/>
        <v>9.8431183525503202E-3</v>
      </c>
      <c r="O233" s="63">
        <f t="shared" si="37"/>
        <v>1.001940868026201E-2</v>
      </c>
    </row>
    <row r="234" spans="2:15" x14ac:dyDescent="0.15">
      <c r="B234" s="82">
        <v>44851</v>
      </c>
      <c r="C234" s="83">
        <v>1.6396707282694201E-2</v>
      </c>
      <c r="E234" s="62">
        <f t="shared" si="30"/>
        <v>2.6885200971435707E-4</v>
      </c>
      <c r="F234" s="3">
        <f t="shared" si="31"/>
        <v>2.6885200971435707E-4</v>
      </c>
      <c r="G234" s="63">
        <f t="shared" si="32"/>
        <v>1.6396707282694201E-2</v>
      </c>
      <c r="I234" s="77">
        <f t="shared" si="33"/>
        <v>1.6320885527538749E-2</v>
      </c>
      <c r="J234" s="72">
        <f t="shared" si="34"/>
        <v>2.6637130440302379E-4</v>
      </c>
      <c r="K234" s="72">
        <f t="shared" si="38"/>
        <v>9.6886978902312935E-5</v>
      </c>
      <c r="L234" s="72">
        <f t="shared" si="39"/>
        <v>1.0017766668862026E-4</v>
      </c>
      <c r="M234">
        <f t="shared" si="35"/>
        <v>4.3500913341655032</v>
      </c>
      <c r="N234">
        <f t="shared" si="36"/>
        <v>1.6320885527538749E-2</v>
      </c>
      <c r="O234" s="63">
        <f t="shared" si="37"/>
        <v>1.0008879392250676E-2</v>
      </c>
    </row>
    <row r="235" spans="2:15" x14ac:dyDescent="0.15">
      <c r="B235" s="82">
        <v>44852</v>
      </c>
      <c r="C235" s="83">
        <v>7.6247919082117399E-3</v>
      </c>
      <c r="E235" s="62">
        <f t="shared" si="30"/>
        <v>5.8137451643531225E-5</v>
      </c>
      <c r="F235" s="3">
        <f t="shared" si="31"/>
        <v>5.8137451643531225E-5</v>
      </c>
      <c r="G235" s="63">
        <f t="shared" si="32"/>
        <v>7.6247919082117399E-3</v>
      </c>
      <c r="I235" s="77">
        <f t="shared" si="33"/>
        <v>7.5489701530562893E-3</v>
      </c>
      <c r="J235" s="72">
        <f t="shared" si="34"/>
        <v>5.6986950371734698E-5</v>
      </c>
      <c r="K235" s="72">
        <f t="shared" si="38"/>
        <v>2.6637130440302379E-4</v>
      </c>
      <c r="L235" s="72">
        <f t="shared" si="39"/>
        <v>1.1364404483930021E-4</v>
      </c>
      <c r="M235">
        <f t="shared" si="35"/>
        <v>3.747643987847884</v>
      </c>
      <c r="N235">
        <f t="shared" si="36"/>
        <v>7.5489701530562893E-3</v>
      </c>
      <c r="O235" s="63">
        <f t="shared" si="37"/>
        <v>1.0660396092045558E-2</v>
      </c>
    </row>
    <row r="236" spans="2:15" x14ac:dyDescent="0.15">
      <c r="B236" s="82">
        <v>44853</v>
      </c>
      <c r="C236" s="83">
        <v>-8.9445644749569491E-3</v>
      </c>
      <c r="E236" s="62">
        <f t="shared" si="30"/>
        <v>8.0005233646661877E-5</v>
      </c>
      <c r="F236" s="3">
        <f t="shared" si="31"/>
        <v>8.0005233646661877E-5</v>
      </c>
      <c r="G236" s="63">
        <f t="shared" si="32"/>
        <v>8.9445644749569491E-3</v>
      </c>
      <c r="I236" s="77">
        <f t="shared" si="33"/>
        <v>-9.0203862301123997E-3</v>
      </c>
      <c r="J236" s="72">
        <f t="shared" si="34"/>
        <v>8.1367367740401385E-5</v>
      </c>
      <c r="K236" s="72">
        <f t="shared" si="38"/>
        <v>5.6986950371734698E-5</v>
      </c>
      <c r="L236" s="72">
        <f t="shared" si="39"/>
        <v>1.0895798924905013E-4</v>
      </c>
      <c r="M236">
        <f t="shared" si="35"/>
        <v>3.8300299104405862</v>
      </c>
      <c r="N236">
        <f t="shared" si="36"/>
        <v>9.0203862301123997E-3</v>
      </c>
      <c r="O236" s="63">
        <f t="shared" si="37"/>
        <v>1.0438294364935784E-2</v>
      </c>
    </row>
    <row r="237" spans="2:15" x14ac:dyDescent="0.15">
      <c r="B237" s="82">
        <v>44854</v>
      </c>
      <c r="C237" s="83">
        <v>-1.02000587563066E-3</v>
      </c>
      <c r="E237" s="62">
        <f t="shared" si="30"/>
        <v>1.0404119863210694E-6</v>
      </c>
      <c r="F237" s="3">
        <f t="shared" si="31"/>
        <v>1.0404119863210694E-6</v>
      </c>
      <c r="G237" s="63">
        <f t="shared" si="32"/>
        <v>1.02000587563066E-3</v>
      </c>
      <c r="I237" s="77">
        <f t="shared" si="33"/>
        <v>-1.0958276307861108E-3</v>
      </c>
      <c r="J237" s="72">
        <f t="shared" si="34"/>
        <v>1.2008381963943007E-6</v>
      </c>
      <c r="K237" s="72">
        <f t="shared" si="38"/>
        <v>8.1367367740401385E-5</v>
      </c>
      <c r="L237" s="72">
        <f t="shared" si="39"/>
        <v>1.066819603988602E-4</v>
      </c>
      <c r="M237">
        <f t="shared" si="35"/>
        <v>3.6567047690301244</v>
      </c>
      <c r="N237">
        <f t="shared" si="36"/>
        <v>1.0958276307861108E-3</v>
      </c>
      <c r="O237" s="63">
        <f t="shared" si="37"/>
        <v>1.0328695967974864E-2</v>
      </c>
    </row>
    <row r="238" spans="2:15" x14ac:dyDescent="0.15">
      <c r="B238" s="82">
        <v>44855</v>
      </c>
      <c r="C238" s="83">
        <v>-5.2362732056844196E-3</v>
      </c>
      <c r="E238" s="62">
        <f t="shared" si="30"/>
        <v>2.7418557084568587E-5</v>
      </c>
      <c r="F238" s="3">
        <f t="shared" si="31"/>
        <v>2.7418557084568587E-5</v>
      </c>
      <c r="G238" s="63">
        <f t="shared" si="32"/>
        <v>5.2362732056844196E-3</v>
      </c>
      <c r="I238" s="77">
        <f t="shared" si="33"/>
        <v>-5.3120949608398702E-3</v>
      </c>
      <c r="J238" s="72">
        <f t="shared" si="34"/>
        <v>2.8218352872980341E-5</v>
      </c>
      <c r="K238" s="72">
        <f t="shared" si="38"/>
        <v>1.2008381963943007E-6</v>
      </c>
      <c r="L238" s="72">
        <f t="shared" si="39"/>
        <v>9.8162378077810595E-5</v>
      </c>
      <c r="M238">
        <f t="shared" si="35"/>
        <v>3.7673717495041434</v>
      </c>
      <c r="N238">
        <f t="shared" si="36"/>
        <v>5.3120949608398702E-3</v>
      </c>
      <c r="O238" s="63">
        <f t="shared" si="37"/>
        <v>9.9076928736114237E-3</v>
      </c>
    </row>
    <row r="239" spans="2:15" x14ac:dyDescent="0.15">
      <c r="B239" s="82">
        <v>44858</v>
      </c>
      <c r="C239" s="83">
        <v>1.6981564576388799E-2</v>
      </c>
      <c r="E239" s="62">
        <f t="shared" si="30"/>
        <v>2.883735354620629E-4</v>
      </c>
      <c r="F239" s="3">
        <f t="shared" si="31"/>
        <v>2.883735354620629E-4</v>
      </c>
      <c r="G239" s="63">
        <f t="shared" si="32"/>
        <v>1.6981564576388799E-2</v>
      </c>
      <c r="I239" s="77">
        <f t="shared" si="33"/>
        <v>1.6905742821233347E-2</v>
      </c>
      <c r="J239" s="72">
        <f t="shared" si="34"/>
        <v>2.8580414033768284E-4</v>
      </c>
      <c r="K239" s="72">
        <f t="shared" si="38"/>
        <v>2.8218352872980341E-5</v>
      </c>
      <c r="L239" s="72">
        <f t="shared" si="39"/>
        <v>9.2629714484860026E-5</v>
      </c>
      <c r="M239">
        <f t="shared" si="35"/>
        <v>4.4958736825426326</v>
      </c>
      <c r="N239">
        <f t="shared" si="36"/>
        <v>1.6905742821233347E-2</v>
      </c>
      <c r="O239" s="63">
        <f t="shared" si="37"/>
        <v>9.624433203303976E-3</v>
      </c>
    </row>
    <row r="240" spans="2:15" x14ac:dyDescent="0.15">
      <c r="B240" s="82">
        <v>44859</v>
      </c>
      <c r="C240" s="83">
        <v>1.6781481628177199E-2</v>
      </c>
      <c r="E240" s="62">
        <f t="shared" si="30"/>
        <v>2.8161812563684882E-4</v>
      </c>
      <c r="F240" s="3">
        <f t="shared" si="31"/>
        <v>2.8161812563684882E-4</v>
      </c>
      <c r="G240" s="63">
        <f t="shared" si="32"/>
        <v>1.6781481628177199E-2</v>
      </c>
      <c r="I240" s="77">
        <f t="shared" si="33"/>
        <v>1.6705659873021746E-2</v>
      </c>
      <c r="J240" s="72">
        <f t="shared" si="34"/>
        <v>2.7907907179308895E-4</v>
      </c>
      <c r="K240" s="72">
        <f t="shared" si="38"/>
        <v>2.8580414033768284E-4</v>
      </c>
      <c r="L240" s="72">
        <f t="shared" si="39"/>
        <v>1.0837947303676696E-4</v>
      </c>
      <c r="M240">
        <f t="shared" si="35"/>
        <v>4.2897518408104833</v>
      </c>
      <c r="N240">
        <f t="shared" si="36"/>
        <v>1.6705659873021746E-2</v>
      </c>
      <c r="O240" s="63">
        <f t="shared" si="37"/>
        <v>1.0410546241036872E-2</v>
      </c>
    </row>
    <row r="241" spans="2:15" x14ac:dyDescent="0.15">
      <c r="B241" s="82">
        <v>44860</v>
      </c>
      <c r="C241" s="83">
        <v>4.0724491703063494E-3</v>
      </c>
      <c r="E241" s="62">
        <f t="shared" si="30"/>
        <v>1.6584842244728875E-5</v>
      </c>
      <c r="F241" s="3">
        <f t="shared" si="31"/>
        <v>1.6584842244728875E-5</v>
      </c>
      <c r="G241" s="63">
        <f t="shared" si="32"/>
        <v>4.0724491703063494E-3</v>
      </c>
      <c r="I241" s="77">
        <f t="shared" si="33"/>
        <v>3.9966274151508989E-3</v>
      </c>
      <c r="J241" s="72">
        <f t="shared" si="34"/>
        <v>1.5973030695535755E-5</v>
      </c>
      <c r="K241" s="72">
        <f t="shared" si="38"/>
        <v>2.7907907179308895E-4</v>
      </c>
      <c r="L241" s="72">
        <f t="shared" si="39"/>
        <v>1.2209024129088901E-4</v>
      </c>
      <c r="M241">
        <f t="shared" si="35"/>
        <v>3.619143945929256</v>
      </c>
      <c r="N241">
        <f t="shared" si="36"/>
        <v>3.9966274151508989E-3</v>
      </c>
      <c r="O241" s="63">
        <f t="shared" si="37"/>
        <v>1.1049445293356993E-2</v>
      </c>
    </row>
    <row r="242" spans="2:15" x14ac:dyDescent="0.15">
      <c r="B242" s="82">
        <v>44861</v>
      </c>
      <c r="C242" s="83">
        <v>-1.0224000450326801E-2</v>
      </c>
      <c r="E242" s="62">
        <f t="shared" si="30"/>
        <v>1.0453018520828262E-4</v>
      </c>
      <c r="F242" s="3">
        <f t="shared" si="31"/>
        <v>1.0453018520828262E-4</v>
      </c>
      <c r="G242" s="63">
        <f t="shared" si="32"/>
        <v>1.0224000450326801E-2</v>
      </c>
      <c r="I242" s="77">
        <f t="shared" si="33"/>
        <v>-1.0299822205482251E-2</v>
      </c>
      <c r="J242" s="72">
        <f t="shared" si="34"/>
        <v>1.0608633746454527E-4</v>
      </c>
      <c r="K242" s="72">
        <f t="shared" si="38"/>
        <v>1.5973030695535755E-5</v>
      </c>
      <c r="L242" s="72">
        <f t="shared" si="39"/>
        <v>1.132963982817018E-4</v>
      </c>
      <c r="M242">
        <f t="shared" si="35"/>
        <v>3.8579033257597404</v>
      </c>
      <c r="N242">
        <f t="shared" si="36"/>
        <v>1.0299822205482251E-2</v>
      </c>
      <c r="O242" s="63">
        <f t="shared" si="37"/>
        <v>1.0644078085099798E-2</v>
      </c>
    </row>
    <row r="243" spans="2:15" x14ac:dyDescent="0.15">
      <c r="B243" s="82">
        <v>44862</v>
      </c>
      <c r="C243" s="83">
        <v>6.1417928264482198E-3</v>
      </c>
      <c r="E243" s="62">
        <f t="shared" si="30"/>
        <v>3.7721619123010814E-5</v>
      </c>
      <c r="F243" s="3">
        <f t="shared" si="31"/>
        <v>3.7721619123010814E-5</v>
      </c>
      <c r="G243" s="63">
        <f t="shared" si="32"/>
        <v>6.1417928264482198E-3</v>
      </c>
      <c r="I243" s="77">
        <f t="shared" si="33"/>
        <v>6.0659710712927693E-3</v>
      </c>
      <c r="J243" s="72">
        <f t="shared" si="34"/>
        <v>3.6796005037760748E-5</v>
      </c>
      <c r="K243" s="72">
        <f t="shared" si="38"/>
        <v>1.0608633746454527E-4</v>
      </c>
      <c r="L243" s="72">
        <f t="shared" si="39"/>
        <v>1.1259986559866344E-4</v>
      </c>
      <c r="M243">
        <f t="shared" si="35"/>
        <v>3.7085928634153538</v>
      </c>
      <c r="N243">
        <f t="shared" si="36"/>
        <v>6.0659710712927693E-3</v>
      </c>
      <c r="O243" s="63">
        <f t="shared" si="37"/>
        <v>1.0611308382978201E-2</v>
      </c>
    </row>
    <row r="244" spans="2:15" x14ac:dyDescent="0.15">
      <c r="B244" s="82">
        <v>44865</v>
      </c>
      <c r="C244" s="83">
        <v>5.1575234794680701E-3</v>
      </c>
      <c r="E244" s="62">
        <f t="shared" si="30"/>
        <v>2.6600048441264427E-5</v>
      </c>
      <c r="F244" s="3">
        <f t="shared" si="31"/>
        <v>2.6600048441264427E-5</v>
      </c>
      <c r="G244" s="63">
        <f t="shared" si="32"/>
        <v>5.1575234794680701E-3</v>
      </c>
      <c r="I244" s="77">
        <f t="shared" si="33"/>
        <v>5.0817017243126195E-3</v>
      </c>
      <c r="J244" s="72">
        <f t="shared" si="34"/>
        <v>2.582369241488185E-5</v>
      </c>
      <c r="K244" s="72">
        <f t="shared" si="38"/>
        <v>3.6796005037760748E-5</v>
      </c>
      <c r="L244" s="72">
        <f t="shared" si="39"/>
        <v>1.0638605685599588E-4</v>
      </c>
      <c r="M244">
        <f t="shared" si="35"/>
        <v>3.7159634052297967</v>
      </c>
      <c r="N244">
        <f t="shared" si="36"/>
        <v>5.0817017243126195E-3</v>
      </c>
      <c r="O244" s="63">
        <f t="shared" si="37"/>
        <v>1.0314361679522193E-2</v>
      </c>
    </row>
    <row r="245" spans="2:15" x14ac:dyDescent="0.15">
      <c r="B245" s="82">
        <v>44866</v>
      </c>
      <c r="C245" s="83">
        <v>-4.0895287069447799E-3</v>
      </c>
      <c r="E245" s="62">
        <f t="shared" si="30"/>
        <v>1.6724245044925443E-5</v>
      </c>
      <c r="F245" s="3">
        <f t="shared" si="31"/>
        <v>1.6724245044925443E-5</v>
      </c>
      <c r="G245" s="63">
        <f t="shared" si="32"/>
        <v>4.0895287069447799E-3</v>
      </c>
      <c r="I245" s="77">
        <f t="shared" si="33"/>
        <v>-4.1653504621002304E-3</v>
      </c>
      <c r="J245" s="72">
        <f t="shared" si="34"/>
        <v>1.7350144472118603E-5</v>
      </c>
      <c r="K245" s="72">
        <f t="shared" si="38"/>
        <v>2.582369241488185E-5</v>
      </c>
      <c r="L245" s="72">
        <f t="shared" si="39"/>
        <v>9.9878735566089654E-5</v>
      </c>
      <c r="M245">
        <f t="shared" si="35"/>
        <v>3.7302663668046852</v>
      </c>
      <c r="N245">
        <f t="shared" si="36"/>
        <v>4.1653504621002304E-3</v>
      </c>
      <c r="O245" s="63">
        <f t="shared" si="37"/>
        <v>9.9939349390562697E-3</v>
      </c>
    </row>
    <row r="246" spans="2:15" x14ac:dyDescent="0.15">
      <c r="B246" s="82">
        <v>44867</v>
      </c>
      <c r="C246" s="83">
        <v>2.0932980802203997E-3</v>
      </c>
      <c r="E246" s="62">
        <f t="shared" si="30"/>
        <v>4.3818968526544112E-6</v>
      </c>
      <c r="F246" s="3">
        <f t="shared" si="31"/>
        <v>4.3818968526544112E-6</v>
      </c>
      <c r="G246" s="63">
        <f t="shared" si="32"/>
        <v>2.0932980802203997E-3</v>
      </c>
      <c r="I246" s="77">
        <f t="shared" si="33"/>
        <v>2.0174763250649487E-3</v>
      </c>
      <c r="J246" s="72">
        <f t="shared" si="34"/>
        <v>4.0702107221975706E-6</v>
      </c>
      <c r="K246" s="72">
        <f t="shared" si="38"/>
        <v>1.7350144472118603E-5</v>
      </c>
      <c r="L246" s="72">
        <f t="shared" si="39"/>
        <v>9.3307154227298351E-5</v>
      </c>
      <c r="M246">
        <f t="shared" si="35"/>
        <v>3.7317737624217111</v>
      </c>
      <c r="N246">
        <f t="shared" si="36"/>
        <v>2.0174763250649487E-3</v>
      </c>
      <c r="O246" s="63">
        <f t="shared" si="37"/>
        <v>9.6595628383120084E-3</v>
      </c>
    </row>
    <row r="247" spans="2:15" x14ac:dyDescent="0.15">
      <c r="B247" s="82">
        <v>44868</v>
      </c>
      <c r="C247" s="83">
        <v>-8.8498761030009199E-3</v>
      </c>
      <c r="E247" s="62">
        <f t="shared" si="30"/>
        <v>7.832030703846675E-5</v>
      </c>
      <c r="F247" s="3">
        <f t="shared" si="31"/>
        <v>7.832030703846675E-5</v>
      </c>
      <c r="G247" s="63">
        <f t="shared" si="32"/>
        <v>8.8498761030009199E-3</v>
      </c>
      <c r="I247" s="77">
        <f t="shared" si="33"/>
        <v>-8.9256978581563704E-3</v>
      </c>
      <c r="J247" s="72">
        <f t="shared" si="34"/>
        <v>7.9668082255097221E-5</v>
      </c>
      <c r="K247" s="72">
        <f t="shared" si="38"/>
        <v>4.0702107221975706E-6</v>
      </c>
      <c r="L247" s="72">
        <f t="shared" si="39"/>
        <v>8.6290117639582133E-5</v>
      </c>
      <c r="M247">
        <f t="shared" si="35"/>
        <v>3.9907738241390747</v>
      </c>
      <c r="N247">
        <f t="shared" si="36"/>
        <v>8.9256978581563704E-3</v>
      </c>
      <c r="O247" s="63">
        <f t="shared" si="37"/>
        <v>9.289247420517021E-3</v>
      </c>
    </row>
    <row r="248" spans="2:15" x14ac:dyDescent="0.15">
      <c r="B248" s="82">
        <v>44869</v>
      </c>
      <c r="C248" s="83">
        <v>7.2054927882798606E-3</v>
      </c>
      <c r="E248" s="62">
        <f t="shared" si="30"/>
        <v>5.1919126321953083E-5</v>
      </c>
      <c r="F248" s="3">
        <f t="shared" si="31"/>
        <v>5.1919126321953083E-5</v>
      </c>
      <c r="G248" s="63">
        <f t="shared" si="32"/>
        <v>7.2054927882798606E-3</v>
      </c>
      <c r="I248" s="77">
        <f t="shared" si="33"/>
        <v>7.1296710331244101E-3</v>
      </c>
      <c r="J248" s="72">
        <f t="shared" si="34"/>
        <v>5.0832209040573294E-5</v>
      </c>
      <c r="K248" s="72">
        <f t="shared" si="38"/>
        <v>7.9668082255097221E-5</v>
      </c>
      <c r="L248" s="72">
        <f t="shared" si="39"/>
        <v>8.6031830533667288E-5</v>
      </c>
      <c r="M248">
        <f t="shared" si="35"/>
        <v>3.9091714481419517</v>
      </c>
      <c r="N248">
        <f t="shared" si="36"/>
        <v>7.1296710331244101E-3</v>
      </c>
      <c r="O248" s="63">
        <f t="shared" si="37"/>
        <v>9.2753345240841473E-3</v>
      </c>
    </row>
    <row r="249" spans="2:15" x14ac:dyDescent="0.15">
      <c r="B249" s="82">
        <v>44872</v>
      </c>
      <c r="C249" s="83">
        <v>-3.46444475472196E-3</v>
      </c>
      <c r="E249" s="62">
        <f t="shared" si="30"/>
        <v>1.2002377458520501E-5</v>
      </c>
      <c r="F249" s="3">
        <f t="shared" si="31"/>
        <v>1.2002377458520501E-5</v>
      </c>
      <c r="G249" s="63">
        <f t="shared" si="32"/>
        <v>3.46444475472196E-3</v>
      </c>
      <c r="I249" s="77">
        <f t="shared" si="33"/>
        <v>-3.5402665098774109E-3</v>
      </c>
      <c r="J249" s="72">
        <f t="shared" si="34"/>
        <v>1.2533486960959585E-5</v>
      </c>
      <c r="K249" s="72">
        <f t="shared" si="38"/>
        <v>5.0832209040573294E-5</v>
      </c>
      <c r="L249" s="72">
        <f t="shared" si="39"/>
        <v>8.3474471150818522E-5</v>
      </c>
      <c r="M249">
        <f t="shared" si="35"/>
        <v>3.8140832069748534</v>
      </c>
      <c r="N249">
        <f t="shared" si="36"/>
        <v>3.5402665098774109E-3</v>
      </c>
      <c r="O249" s="63">
        <f t="shared" si="37"/>
        <v>9.1364364579861503E-3</v>
      </c>
    </row>
    <row r="250" spans="2:15" x14ac:dyDescent="0.15">
      <c r="B250" s="82">
        <v>44873</v>
      </c>
      <c r="C250" s="83">
        <v>7.1297207947771304E-3</v>
      </c>
      <c r="E250" s="62">
        <f t="shared" si="30"/>
        <v>5.0832918611477437E-5</v>
      </c>
      <c r="F250" s="3">
        <f t="shared" si="31"/>
        <v>5.0832918611477437E-5</v>
      </c>
      <c r="G250" s="63">
        <f t="shared" si="32"/>
        <v>7.1297207947771304E-3</v>
      </c>
      <c r="I250" s="77">
        <f t="shared" si="33"/>
        <v>7.0538990396216798E-3</v>
      </c>
      <c r="J250" s="72">
        <f t="shared" si="34"/>
        <v>4.9757491661175658E-5</v>
      </c>
      <c r="K250" s="72">
        <f t="shared" si="38"/>
        <v>1.2533486960959585E-5</v>
      </c>
      <c r="L250" s="72">
        <f t="shared" si="39"/>
        <v>7.8074049682849697E-5</v>
      </c>
      <c r="M250">
        <f t="shared" si="35"/>
        <v>3.9693157613882684</v>
      </c>
      <c r="N250">
        <f t="shared" si="36"/>
        <v>7.0538990396216798E-3</v>
      </c>
      <c r="O250" s="63">
        <f t="shared" si="37"/>
        <v>8.8359521095833071E-3</v>
      </c>
    </row>
    <row r="251" spans="2:15" x14ac:dyDescent="0.15">
      <c r="B251" s="82">
        <v>44874</v>
      </c>
      <c r="C251" s="83">
        <v>7.1389532407539705E-3</v>
      </c>
      <c r="E251" s="62">
        <f t="shared" si="30"/>
        <v>5.0964653373671615E-5</v>
      </c>
      <c r="F251" s="3">
        <f t="shared" si="31"/>
        <v>5.0964653373671615E-5</v>
      </c>
      <c r="G251" s="63">
        <f t="shared" si="32"/>
        <v>7.1389532407539705E-3</v>
      </c>
      <c r="I251" s="77">
        <f t="shared" si="33"/>
        <v>7.06313148559852E-3</v>
      </c>
      <c r="J251" s="72">
        <f t="shared" si="34"/>
        <v>4.9887826382853158E-5</v>
      </c>
      <c r="K251" s="72">
        <f t="shared" si="38"/>
        <v>4.9757491661175658E-5</v>
      </c>
      <c r="L251" s="72">
        <f t="shared" si="39"/>
        <v>7.6186507399845303E-5</v>
      </c>
      <c r="M251">
        <f t="shared" si="35"/>
        <v>3.9859275140596528</v>
      </c>
      <c r="N251">
        <f t="shared" si="36"/>
        <v>7.06313148559852E-3</v>
      </c>
      <c r="O251" s="63">
        <f t="shared" si="37"/>
        <v>8.7284882654355047E-3</v>
      </c>
    </row>
    <row r="252" spans="2:15" x14ac:dyDescent="0.15">
      <c r="B252" s="82">
        <v>44875</v>
      </c>
      <c r="C252" s="83">
        <v>1.9823023434097201E-2</v>
      </c>
      <c r="E252" s="62">
        <f t="shared" si="30"/>
        <v>3.9295225806876678E-4</v>
      </c>
      <c r="F252" s="3">
        <f t="shared" si="31"/>
        <v>3.9295225806876678E-4</v>
      </c>
      <c r="G252" s="63">
        <f t="shared" si="32"/>
        <v>1.9823023434097201E-2</v>
      </c>
      <c r="I252" s="77">
        <f t="shared" si="33"/>
        <v>1.9747201678941749E-2</v>
      </c>
      <c r="J252" s="72">
        <f t="shared" si="34"/>
        <v>3.8995197414879986E-4</v>
      </c>
      <c r="K252" s="72">
        <f t="shared" si="38"/>
        <v>4.9887826382853158E-5</v>
      </c>
      <c r="L252" s="72">
        <f t="shared" si="39"/>
        <v>7.4488886063217111E-5</v>
      </c>
      <c r="M252">
        <f t="shared" si="35"/>
        <v>5.1422506915940822</v>
      </c>
      <c r="N252">
        <f t="shared" si="36"/>
        <v>1.9747201678941749E-2</v>
      </c>
      <c r="O252" s="63">
        <f t="shared" si="37"/>
        <v>8.6306944137315572E-3</v>
      </c>
    </row>
    <row r="253" spans="2:15" x14ac:dyDescent="0.15">
      <c r="B253" s="82">
        <v>44876</v>
      </c>
      <c r="C253" s="83">
        <v>5.9857989482714393E-4</v>
      </c>
      <c r="E253" s="62">
        <f t="shared" si="30"/>
        <v>3.5829789049127471E-7</v>
      </c>
      <c r="F253" s="3">
        <f t="shared" si="31"/>
        <v>3.5829789049127471E-7</v>
      </c>
      <c r="G253" s="63">
        <f t="shared" si="32"/>
        <v>5.9857989482714393E-4</v>
      </c>
      <c r="I253" s="77">
        <f t="shared" si="33"/>
        <v>5.2275813967169317E-4</v>
      </c>
      <c r="J253" s="72">
        <f t="shared" si="34"/>
        <v>2.7327607259300947E-7</v>
      </c>
      <c r="K253" s="72">
        <f t="shared" si="38"/>
        <v>3.8995197414879986E-4</v>
      </c>
      <c r="L253" s="72">
        <f t="shared" si="39"/>
        <v>1.0035533951624853E-4</v>
      </c>
      <c r="M253">
        <f t="shared" si="35"/>
        <v>3.6851388755310834</v>
      </c>
      <c r="N253">
        <f t="shared" si="36"/>
        <v>5.2275813967169317E-4</v>
      </c>
      <c r="O253" s="63">
        <f t="shared" si="37"/>
        <v>1.0017751220520928E-2</v>
      </c>
    </row>
    <row r="254" spans="2:15" x14ac:dyDescent="0.15">
      <c r="B254" s="82">
        <v>44879</v>
      </c>
      <c r="C254" s="83">
        <v>-1.14639349161387E-2</v>
      </c>
      <c r="E254" s="62">
        <f t="shared" si="30"/>
        <v>1.3142180376146402E-4</v>
      </c>
      <c r="F254" s="3">
        <f t="shared" si="31"/>
        <v>1.3142180376146402E-4</v>
      </c>
      <c r="G254" s="63">
        <f t="shared" si="32"/>
        <v>1.14639349161387E-2</v>
      </c>
      <c r="I254" s="77">
        <f t="shared" si="33"/>
        <v>-1.153975667129415E-2</v>
      </c>
      <c r="J254" s="72">
        <f t="shared" si="34"/>
        <v>1.3316598403267786E-4</v>
      </c>
      <c r="K254" s="72">
        <f t="shared" si="38"/>
        <v>2.7327607259300947E-7</v>
      </c>
      <c r="L254" s="72">
        <f t="shared" si="39"/>
        <v>9.236238393307665E-5</v>
      </c>
      <c r="M254">
        <f t="shared" si="35"/>
        <v>4.0864011608740132</v>
      </c>
      <c r="N254">
        <f t="shared" si="36"/>
        <v>1.153975667129415E-2</v>
      </c>
      <c r="O254" s="63">
        <f t="shared" si="37"/>
        <v>9.6105350492611315E-3</v>
      </c>
    </row>
    <row r="255" spans="2:15" x14ac:dyDescent="0.15">
      <c r="B255" s="82">
        <v>44880</v>
      </c>
      <c r="C255" s="83">
        <v>2.42134200886989E-3</v>
      </c>
      <c r="E255" s="62">
        <f t="shared" si="30"/>
        <v>5.8628971239180745E-6</v>
      </c>
      <c r="F255" s="3">
        <f t="shared" si="31"/>
        <v>5.8628971239180745E-6</v>
      </c>
      <c r="G255" s="63">
        <f t="shared" si="32"/>
        <v>2.42134200886989E-3</v>
      </c>
      <c r="I255" s="77">
        <f t="shared" si="33"/>
        <v>2.345520253714439E-3</v>
      </c>
      <c r="J255" s="72">
        <f t="shared" si="34"/>
        <v>5.5014652605846462E-6</v>
      </c>
      <c r="K255" s="72">
        <f t="shared" si="38"/>
        <v>1.3316598403267786E-4</v>
      </c>
      <c r="L255" s="72">
        <f t="shared" si="39"/>
        <v>9.5837818050039205E-5</v>
      </c>
      <c r="M255">
        <f t="shared" si="35"/>
        <v>3.7218390389409226</v>
      </c>
      <c r="N255">
        <f t="shared" si="36"/>
        <v>2.345520253714439E-3</v>
      </c>
      <c r="O255" s="63">
        <f t="shared" si="37"/>
        <v>9.7896791597089222E-3</v>
      </c>
    </row>
    <row r="256" spans="2:15" x14ac:dyDescent="0.15">
      <c r="B256" s="82">
        <v>44881</v>
      </c>
      <c r="C256" s="83">
        <v>-8.1257187089511795E-3</v>
      </c>
      <c r="E256" s="62">
        <f t="shared" si="30"/>
        <v>6.6027304536999225E-5</v>
      </c>
      <c r="F256" s="3">
        <f t="shared" si="31"/>
        <v>6.6027304536999225E-5</v>
      </c>
      <c r="G256" s="63">
        <f t="shared" si="32"/>
        <v>8.1257187089511795E-3</v>
      </c>
      <c r="I256" s="77">
        <f t="shared" si="33"/>
        <v>-8.2015404641066301E-3</v>
      </c>
      <c r="J256" s="72">
        <f t="shared" si="34"/>
        <v>6.7265265984378403E-5</v>
      </c>
      <c r="K256" s="72">
        <f t="shared" si="38"/>
        <v>5.5014652605846462E-6</v>
      </c>
      <c r="L256" s="72">
        <f t="shared" si="39"/>
        <v>8.8695563665273951E-5</v>
      </c>
      <c r="M256">
        <f t="shared" si="35"/>
        <v>3.9358077236661382</v>
      </c>
      <c r="N256">
        <f t="shared" si="36"/>
        <v>8.2015404641066301E-3</v>
      </c>
      <c r="O256" s="63">
        <f t="shared" si="37"/>
        <v>9.4178322168784658E-3</v>
      </c>
    </row>
    <row r="257" spans="2:15" x14ac:dyDescent="0.15">
      <c r="B257" s="82">
        <v>44882</v>
      </c>
      <c r="C257" s="83">
        <v>-1.7138826629714498E-3</v>
      </c>
      <c r="E257" s="62">
        <f t="shared" si="30"/>
        <v>2.9373937824341079E-6</v>
      </c>
      <c r="F257" s="3">
        <f t="shared" si="31"/>
        <v>2.9373937824341079E-6</v>
      </c>
      <c r="G257" s="63">
        <f t="shared" si="32"/>
        <v>1.7138826629714498E-3</v>
      </c>
      <c r="I257" s="77">
        <f t="shared" si="33"/>
        <v>-1.7897044181269005E-3</v>
      </c>
      <c r="J257" s="72">
        <f t="shared" si="34"/>
        <v>3.2030419042629474E-6</v>
      </c>
      <c r="K257" s="72">
        <f t="shared" si="38"/>
        <v>6.7265265984378403E-5</v>
      </c>
      <c r="L257" s="72">
        <f t="shared" si="39"/>
        <v>8.72091979549222E-5</v>
      </c>
      <c r="M257">
        <f t="shared" si="35"/>
        <v>3.7638439069819856</v>
      </c>
      <c r="N257">
        <f t="shared" si="36"/>
        <v>1.7897044181269005E-3</v>
      </c>
      <c r="O257" s="63">
        <f t="shared" si="37"/>
        <v>9.3385865073319415E-3</v>
      </c>
    </row>
    <row r="258" spans="2:15" x14ac:dyDescent="0.15">
      <c r="B258" s="82">
        <v>44883</v>
      </c>
      <c r="C258" s="83">
        <v>1.1688557139026098E-2</v>
      </c>
      <c r="E258" s="62">
        <f t="shared" si="30"/>
        <v>1.3662236799227796E-4</v>
      </c>
      <c r="F258" s="3">
        <f t="shared" si="31"/>
        <v>1.3662236799227796E-4</v>
      </c>
      <c r="G258" s="63">
        <f t="shared" si="32"/>
        <v>1.1688557139026098E-2</v>
      </c>
      <c r="I258" s="77">
        <f t="shared" si="33"/>
        <v>1.1612735383870648E-2</v>
      </c>
      <c r="J258" s="72">
        <f t="shared" si="34"/>
        <v>1.3485562309580135E-4</v>
      </c>
      <c r="K258" s="72">
        <f t="shared" si="38"/>
        <v>3.2030419042629474E-6</v>
      </c>
      <c r="L258" s="72">
        <f t="shared" si="39"/>
        <v>8.0701919172202448E-5</v>
      </c>
      <c r="M258">
        <f t="shared" si="35"/>
        <v>4.2111939816701618</v>
      </c>
      <c r="N258">
        <f t="shared" si="36"/>
        <v>1.1612735383870648E-2</v>
      </c>
      <c r="O258" s="63">
        <f t="shared" si="37"/>
        <v>8.9834246906289831E-3</v>
      </c>
    </row>
    <row r="259" spans="2:15" x14ac:dyDescent="0.15">
      <c r="B259" s="82">
        <v>44886</v>
      </c>
      <c r="C259" s="83">
        <v>3.5805560355346398E-3</v>
      </c>
      <c r="E259" s="62">
        <f t="shared" si="30"/>
        <v>1.2820381523603536E-5</v>
      </c>
      <c r="F259" s="3">
        <f t="shared" si="31"/>
        <v>1.2820381523603536E-5</v>
      </c>
      <c r="G259" s="63">
        <f t="shared" si="32"/>
        <v>3.5805560355346398E-3</v>
      </c>
      <c r="I259" s="77">
        <f t="shared" si="33"/>
        <v>3.5047342803791889E-3</v>
      </c>
      <c r="J259" s="72">
        <f t="shared" si="34"/>
        <v>1.2283162376065031E-5</v>
      </c>
      <c r="K259" s="72">
        <f t="shared" si="38"/>
        <v>1.3485562309580135E-4</v>
      </c>
      <c r="L259" s="72">
        <f t="shared" si="39"/>
        <v>8.5421879911890686E-5</v>
      </c>
      <c r="M259">
        <f t="shared" si="35"/>
        <v>3.8009641343580225</v>
      </c>
      <c r="N259">
        <f t="shared" si="36"/>
        <v>3.5047342803791889E-3</v>
      </c>
      <c r="O259" s="63">
        <f t="shared" si="37"/>
        <v>9.2423957885328992E-3</v>
      </c>
    </row>
    <row r="260" spans="2:15" x14ac:dyDescent="0.15">
      <c r="B260" s="82">
        <v>44887</v>
      </c>
      <c r="C260" s="83">
        <v>-9.6931540111055894E-4</v>
      </c>
      <c r="E260" s="62">
        <f t="shared" si="30"/>
        <v>9.3957234683012376E-7</v>
      </c>
      <c r="F260" s="3">
        <f t="shared" si="31"/>
        <v>9.3957234683012376E-7</v>
      </c>
      <c r="G260" s="63">
        <f t="shared" si="32"/>
        <v>9.6931540111055894E-4</v>
      </c>
      <c r="I260" s="77">
        <f t="shared" si="33"/>
        <v>-1.0451371562660097E-3</v>
      </c>
      <c r="J260" s="72">
        <f t="shared" si="34"/>
        <v>1.0923116754078015E-6</v>
      </c>
      <c r="K260" s="72">
        <f t="shared" si="38"/>
        <v>1.2283162376065031E-5</v>
      </c>
      <c r="L260" s="72">
        <f t="shared" si="39"/>
        <v>7.9816178046171525E-5</v>
      </c>
      <c r="M260">
        <f t="shared" si="35"/>
        <v>3.8023749730619412</v>
      </c>
      <c r="N260">
        <f t="shared" si="36"/>
        <v>1.0451371562660097E-3</v>
      </c>
      <c r="O260" s="63">
        <f t="shared" si="37"/>
        <v>8.9339900406353451E-3</v>
      </c>
    </row>
    <row r="261" spans="2:15" x14ac:dyDescent="0.15">
      <c r="B261" s="82">
        <v>44888</v>
      </c>
      <c r="C261" s="83">
        <v>1.8201749358361899E-3</v>
      </c>
      <c r="E261" s="62">
        <f t="shared" si="30"/>
        <v>3.3130367970462783E-6</v>
      </c>
      <c r="F261" s="3">
        <f t="shared" si="31"/>
        <v>3.3130367970462783E-6</v>
      </c>
      <c r="G261" s="63">
        <f t="shared" si="32"/>
        <v>1.8201749358361899E-3</v>
      </c>
      <c r="I261" s="77">
        <f t="shared" si="33"/>
        <v>1.7443531806807392E-3</v>
      </c>
      <c r="J261" s="72">
        <f t="shared" si="34"/>
        <v>3.0427680189510115E-6</v>
      </c>
      <c r="K261" s="72">
        <f t="shared" si="38"/>
        <v>1.0923116754078015E-6</v>
      </c>
      <c r="L261" s="72">
        <f t="shared" si="39"/>
        <v>7.3841550625286767E-5</v>
      </c>
      <c r="M261">
        <f t="shared" si="35"/>
        <v>3.8481576306123149</v>
      </c>
      <c r="N261">
        <f t="shared" si="36"/>
        <v>1.7443531806807392E-3</v>
      </c>
      <c r="O261" s="63">
        <f t="shared" si="37"/>
        <v>8.5931106489609901E-3</v>
      </c>
    </row>
    <row r="262" spans="2:15" x14ac:dyDescent="0.15">
      <c r="B262" s="82">
        <v>44890</v>
      </c>
      <c r="C262" s="83">
        <v>6.6316308587941394E-3</v>
      </c>
      <c r="E262" s="62">
        <f t="shared" si="30"/>
        <v>4.3978527847310692E-5</v>
      </c>
      <c r="F262" s="3">
        <f t="shared" si="31"/>
        <v>4.3978527847310692E-5</v>
      </c>
      <c r="G262" s="63">
        <f t="shared" si="32"/>
        <v>6.6316308587941394E-3</v>
      </c>
      <c r="I262" s="77">
        <f t="shared" si="33"/>
        <v>6.5558091036386889E-3</v>
      </c>
      <c r="J262" s="72">
        <f t="shared" si="34"/>
        <v>4.2978633003351912E-5</v>
      </c>
      <c r="K262" s="72">
        <f t="shared" si="38"/>
        <v>3.0427680189510115E-6</v>
      </c>
      <c r="L262" s="72">
        <f t="shared" si="39"/>
        <v>6.8592005161885849E-5</v>
      </c>
      <c r="M262">
        <f t="shared" si="35"/>
        <v>4.031374680476822</v>
      </c>
      <c r="N262">
        <f t="shared" si="36"/>
        <v>6.5558091036386889E-3</v>
      </c>
      <c r="O262" s="63">
        <f t="shared" si="37"/>
        <v>8.2820290486019087E-3</v>
      </c>
    </row>
    <row r="263" spans="2:15" x14ac:dyDescent="0.15">
      <c r="B263" s="82">
        <v>44893</v>
      </c>
      <c r="C263" s="83">
        <v>-5.2568915089978808E-4</v>
      </c>
      <c r="E263" s="62">
        <f t="shared" si="30"/>
        <v>2.7634908337374018E-7</v>
      </c>
      <c r="F263" s="3">
        <f t="shared" si="31"/>
        <v>2.7634908337374018E-7</v>
      </c>
      <c r="G263" s="63">
        <f t="shared" si="32"/>
        <v>5.2568915089978808E-4</v>
      </c>
      <c r="I263" s="77">
        <f t="shared" si="33"/>
        <v>-6.0151090605523884E-4</v>
      </c>
      <c r="J263" s="72">
        <f t="shared" si="34"/>
        <v>3.6181537010339438E-7</v>
      </c>
      <c r="K263" s="72">
        <f t="shared" si="38"/>
        <v>4.2978633003351912E-5</v>
      </c>
      <c r="L263" s="72">
        <f t="shared" si="39"/>
        <v>6.7059521929271052E-5</v>
      </c>
      <c r="M263">
        <f t="shared" si="35"/>
        <v>3.887375298813335</v>
      </c>
      <c r="N263">
        <f t="shared" si="36"/>
        <v>6.0151090605523884E-4</v>
      </c>
      <c r="O263" s="63">
        <f t="shared" si="37"/>
        <v>8.1889878452267254E-3</v>
      </c>
    </row>
    <row r="264" spans="2:15" x14ac:dyDescent="0.15">
      <c r="B264" s="82">
        <v>44894</v>
      </c>
      <c r="C264" s="83">
        <v>-7.5570144796535095E-3</v>
      </c>
      <c r="E264" s="62">
        <f t="shared" ref="E264:E327" si="40">C264^2</f>
        <v>5.7108467845692806E-5</v>
      </c>
      <c r="F264" s="3">
        <f t="shared" ref="F264:F327" si="41">E264</f>
        <v>5.7108467845692806E-5</v>
      </c>
      <c r="G264" s="63">
        <f t="shared" ref="G264:G327" si="42">SQRT(F264)</f>
        <v>7.5570144796535095E-3</v>
      </c>
      <c r="I264" s="77">
        <f t="shared" ref="I264:I327" si="43">C264-$I$4</f>
        <v>-7.6328362348089601E-3</v>
      </c>
      <c r="J264" s="72">
        <f t="shared" ref="J264:J327" si="44">I264^2</f>
        <v>5.8260188987412621E-5</v>
      </c>
      <c r="K264" s="72">
        <f t="shared" si="38"/>
        <v>3.6181537010339438E-7</v>
      </c>
      <c r="L264" s="72">
        <f t="shared" si="39"/>
        <v>6.2238601576144431E-5</v>
      </c>
      <c r="M264">
        <f t="shared" ref="M264:M327" si="45">LN(1/SQRT(2*PI()*L264*EXP(-J264/(2*L264))))</f>
        <v>4.1573485533537413</v>
      </c>
      <c r="N264">
        <f t="shared" ref="N264:N327" si="46">SQRT(J264)</f>
        <v>7.6328362348089601E-3</v>
      </c>
      <c r="O264" s="63">
        <f t="shared" ref="O264:O327" si="47">SQRT(L264)</f>
        <v>7.8891445401985394E-3</v>
      </c>
    </row>
    <row r="265" spans="2:15" x14ac:dyDescent="0.15">
      <c r="B265" s="82">
        <v>44895</v>
      </c>
      <c r="C265" s="83">
        <v>4.50986148419896E-3</v>
      </c>
      <c r="E265" s="62">
        <f t="shared" si="40"/>
        <v>2.0338850606661246E-5</v>
      </c>
      <c r="F265" s="3">
        <f t="shared" si="41"/>
        <v>2.0338850606661246E-5</v>
      </c>
      <c r="G265" s="63">
        <f t="shared" si="42"/>
        <v>4.50986148419896E-3</v>
      </c>
      <c r="I265" s="77">
        <f t="shared" si="43"/>
        <v>4.4340397290435095E-3</v>
      </c>
      <c r="J265" s="72">
        <f t="shared" si="44"/>
        <v>1.966070831873624E-5</v>
      </c>
      <c r="K265" s="72">
        <f t="shared" ref="K265:K328" si="48">J264</f>
        <v>5.8260188987412621E-5</v>
      </c>
      <c r="L265" s="72">
        <f t="shared" ref="L265:L328" si="49" xml:space="preserve"> $J$4+$K$4*K265+$L$4*L264</f>
        <v>6.2541437830720297E-5</v>
      </c>
      <c r="M265">
        <f t="shared" si="45"/>
        <v>3.9994928018129206</v>
      </c>
      <c r="N265">
        <f t="shared" si="46"/>
        <v>4.4340397290435095E-3</v>
      </c>
      <c r="O265" s="63">
        <f t="shared" si="47"/>
        <v>7.9083144746981519E-3</v>
      </c>
    </row>
    <row r="266" spans="2:15" x14ac:dyDescent="0.15">
      <c r="B266" s="82">
        <v>44896</v>
      </c>
      <c r="C266" s="83">
        <v>9.9241895086656894E-3</v>
      </c>
      <c r="E266" s="62">
        <f t="shared" si="40"/>
        <v>9.8489537403910135E-5</v>
      </c>
      <c r="F266" s="3">
        <f t="shared" si="41"/>
        <v>9.8489537403910135E-5</v>
      </c>
      <c r="G266" s="63">
        <f t="shared" si="42"/>
        <v>9.9241895086656894E-3</v>
      </c>
      <c r="I266" s="77">
        <f t="shared" si="43"/>
        <v>9.8483677535102388E-3</v>
      </c>
      <c r="J266" s="72">
        <f t="shared" si="44"/>
        <v>9.6990347408380307E-5</v>
      </c>
      <c r="K266" s="72">
        <f t="shared" si="48"/>
        <v>1.966070831873624E-5</v>
      </c>
      <c r="L266" s="72">
        <f t="shared" si="49"/>
        <v>5.9705103536191094E-5</v>
      </c>
      <c r="M266">
        <f t="shared" si="45"/>
        <v>4.3502305099853347</v>
      </c>
      <c r="N266">
        <f t="shared" si="46"/>
        <v>9.8483677535102388E-3</v>
      </c>
      <c r="O266" s="63">
        <f t="shared" si="47"/>
        <v>7.7269077603004353E-3</v>
      </c>
    </row>
    <row r="267" spans="2:15" x14ac:dyDescent="0.15">
      <c r="B267" s="82">
        <v>44897</v>
      </c>
      <c r="C267" s="83">
        <v>-3.5655804774693501E-3</v>
      </c>
      <c r="E267" s="62">
        <f t="shared" si="40"/>
        <v>1.2713364141310558E-5</v>
      </c>
      <c r="F267" s="3">
        <f t="shared" si="41"/>
        <v>1.2713364141310558E-5</v>
      </c>
      <c r="G267" s="63">
        <f t="shared" si="42"/>
        <v>3.5655804774693501E-3</v>
      </c>
      <c r="I267" s="77">
        <f t="shared" si="43"/>
        <v>-3.6414022326248011E-3</v>
      </c>
      <c r="J267" s="72">
        <f t="shared" si="44"/>
        <v>1.3259810219764886E-5</v>
      </c>
      <c r="K267" s="72">
        <f t="shared" si="48"/>
        <v>9.6990347408380307E-5</v>
      </c>
      <c r="L267" s="72">
        <f t="shared" si="49"/>
        <v>6.336967380917669E-5</v>
      </c>
      <c r="M267">
        <f t="shared" si="45"/>
        <v>3.966635377858398</v>
      </c>
      <c r="N267">
        <f t="shared" si="46"/>
        <v>3.6414022326248011E-3</v>
      </c>
      <c r="O267" s="63">
        <f t="shared" si="47"/>
        <v>7.9605071326628862E-3</v>
      </c>
    </row>
    <row r="268" spans="2:15" x14ac:dyDescent="0.15">
      <c r="B268" s="82">
        <v>44900</v>
      </c>
      <c r="C268" s="83">
        <v>-3.0845605525375798E-4</v>
      </c>
      <c r="E268" s="62">
        <f t="shared" si="40"/>
        <v>9.5145138022709397E-8</v>
      </c>
      <c r="F268" s="3">
        <f t="shared" si="41"/>
        <v>9.5145138022709397E-8</v>
      </c>
      <c r="G268" s="63">
        <f t="shared" si="42"/>
        <v>3.0845605525375798E-4</v>
      </c>
      <c r="I268" s="77">
        <f t="shared" si="43"/>
        <v>-3.842778104092088E-4</v>
      </c>
      <c r="J268" s="72">
        <f t="shared" si="44"/>
        <v>1.4766943557289583E-7</v>
      </c>
      <c r="K268" s="72">
        <f t="shared" si="48"/>
        <v>1.3259810219764886E-5</v>
      </c>
      <c r="L268" s="72">
        <f t="shared" si="49"/>
        <v>5.9938821602238081E-5</v>
      </c>
      <c r="M268">
        <f t="shared" si="45"/>
        <v>3.9427704620698019</v>
      </c>
      <c r="N268">
        <f t="shared" si="46"/>
        <v>3.842778104092088E-4</v>
      </c>
      <c r="O268" s="63">
        <f t="shared" si="47"/>
        <v>7.7420166366546951E-3</v>
      </c>
    </row>
    <row r="269" spans="2:15" x14ac:dyDescent="0.15">
      <c r="B269" s="82">
        <v>44901</v>
      </c>
      <c r="C269" s="83">
        <v>-7.62384651954672E-3</v>
      </c>
      <c r="E269" s="62">
        <f t="shared" si="40"/>
        <v>5.8123035753604639E-5</v>
      </c>
      <c r="F269" s="3">
        <f t="shared" si="41"/>
        <v>5.8123035753604639E-5</v>
      </c>
      <c r="G269" s="63">
        <f t="shared" si="42"/>
        <v>7.62384651954672E-3</v>
      </c>
      <c r="I269" s="77">
        <f t="shared" si="43"/>
        <v>-7.6996682747021705E-3</v>
      </c>
      <c r="J269" s="72">
        <f t="shared" si="44"/>
        <v>5.9284891540455099E-5</v>
      </c>
      <c r="K269" s="72">
        <f t="shared" si="48"/>
        <v>1.4766943557289583E-7</v>
      </c>
      <c r="L269" s="72">
        <f t="shared" si="49"/>
        <v>5.577749620444684E-5</v>
      </c>
      <c r="M269">
        <f t="shared" si="45"/>
        <v>4.2438519754511219</v>
      </c>
      <c r="N269">
        <f t="shared" si="46"/>
        <v>7.6996682747021705E-3</v>
      </c>
      <c r="O269" s="63">
        <f t="shared" si="47"/>
        <v>7.4684333165963819E-3</v>
      </c>
    </row>
    <row r="270" spans="2:15" x14ac:dyDescent="0.15">
      <c r="B270" s="82">
        <v>44902</v>
      </c>
      <c r="C270" s="83">
        <v>-8.9457313236667099E-3</v>
      </c>
      <c r="E270" s="62">
        <f t="shared" si="40"/>
        <v>8.0026108915231742E-5</v>
      </c>
      <c r="F270" s="3">
        <f t="shared" si="41"/>
        <v>8.0026108915231742E-5</v>
      </c>
      <c r="G270" s="63">
        <f t="shared" si="42"/>
        <v>8.9457313236667099E-3</v>
      </c>
      <c r="I270" s="77">
        <f t="shared" si="43"/>
        <v>-9.0215530788221605E-3</v>
      </c>
      <c r="J270" s="72">
        <f t="shared" si="44"/>
        <v>8.1388419954005599E-5</v>
      </c>
      <c r="K270" s="72">
        <f t="shared" si="48"/>
        <v>5.9284891540455099E-5</v>
      </c>
      <c r="L270" s="72">
        <f t="shared" si="49"/>
        <v>5.6777057925450761E-5</v>
      </c>
      <c r="M270">
        <f t="shared" si="45"/>
        <v>4.3276190064741327</v>
      </c>
      <c r="N270">
        <f t="shared" si="46"/>
        <v>9.0215530788221605E-3</v>
      </c>
      <c r="O270" s="63">
        <f t="shared" si="47"/>
        <v>7.5350552702319815E-3</v>
      </c>
    </row>
    <row r="271" spans="2:15" x14ac:dyDescent="0.15">
      <c r="B271" s="82">
        <v>44903</v>
      </c>
      <c r="C271" s="83">
        <v>-4.9245697903155207E-4</v>
      </c>
      <c r="E271" s="62">
        <f t="shared" si="40"/>
        <v>2.4251387619688254E-7</v>
      </c>
      <c r="F271" s="3">
        <f t="shared" si="41"/>
        <v>2.4251387619688254E-7</v>
      </c>
      <c r="G271" s="63">
        <f t="shared" si="42"/>
        <v>4.9245697903155207E-4</v>
      </c>
      <c r="I271" s="77">
        <f t="shared" si="43"/>
        <v>-5.6827873418700283E-4</v>
      </c>
      <c r="J271" s="72">
        <f t="shared" si="44"/>
        <v>3.229407197291822E-7</v>
      </c>
      <c r="K271" s="72">
        <f t="shared" si="48"/>
        <v>8.1388419954005599E-5</v>
      </c>
      <c r="L271" s="72">
        <f t="shared" si="49"/>
        <v>5.9462731729718688E-5</v>
      </c>
      <c r="M271">
        <f t="shared" si="45"/>
        <v>3.9474996105790554</v>
      </c>
      <c r="N271">
        <f t="shared" si="46"/>
        <v>5.6827873418700283E-4</v>
      </c>
      <c r="O271" s="63">
        <f t="shared" si="47"/>
        <v>7.71120818871587E-3</v>
      </c>
    </row>
    <row r="272" spans="2:15" x14ac:dyDescent="0.15">
      <c r="B272" s="82">
        <v>44904</v>
      </c>
      <c r="C272" s="83">
        <v>5.7952071872311396E-3</v>
      </c>
      <c r="E272" s="62">
        <f t="shared" si="40"/>
        <v>3.3584426342935459E-5</v>
      </c>
      <c r="F272" s="3">
        <f t="shared" si="41"/>
        <v>3.3584426342935459E-5</v>
      </c>
      <c r="G272" s="63">
        <f t="shared" si="42"/>
        <v>5.7952071872311396E-3</v>
      </c>
      <c r="I272" s="77">
        <f t="shared" si="43"/>
        <v>5.719385432075689E-3</v>
      </c>
      <c r="J272" s="72">
        <f t="shared" si="44"/>
        <v>3.2711369720639614E-5</v>
      </c>
      <c r="K272" s="72">
        <f t="shared" si="48"/>
        <v>3.229407197291822E-7</v>
      </c>
      <c r="L272" s="72">
        <f t="shared" si="49"/>
        <v>5.5360784114018505E-5</v>
      </c>
      <c r="M272">
        <f t="shared" si="45"/>
        <v>4.1296000581023335</v>
      </c>
      <c r="N272">
        <f t="shared" si="46"/>
        <v>5.719385432075689E-3</v>
      </c>
      <c r="O272" s="63">
        <f t="shared" si="47"/>
        <v>7.4404827876972139E-3</v>
      </c>
    </row>
    <row r="273" spans="2:15" x14ac:dyDescent="0.15">
      <c r="B273" s="82">
        <v>44907</v>
      </c>
      <c r="C273" s="83">
        <v>-3.1317383089425298E-3</v>
      </c>
      <c r="E273" s="62">
        <f t="shared" si="40"/>
        <v>9.8077848356982157E-6</v>
      </c>
      <c r="F273" s="3">
        <f t="shared" si="41"/>
        <v>9.8077848356982157E-6</v>
      </c>
      <c r="G273" s="63">
        <f t="shared" si="42"/>
        <v>3.1317383089425298E-3</v>
      </c>
      <c r="I273" s="77">
        <f t="shared" si="43"/>
        <v>-3.2075600640979808E-3</v>
      </c>
      <c r="J273" s="72">
        <f t="shared" si="44"/>
        <v>1.0288441564796243E-5</v>
      </c>
      <c r="K273" s="72">
        <f t="shared" si="48"/>
        <v>3.2711369720639614E-5</v>
      </c>
      <c r="L273" s="72">
        <f t="shared" si="49"/>
        <v>5.4258635024303454E-5</v>
      </c>
      <c r="M273">
        <f t="shared" si="45"/>
        <v>4.0393402980927124</v>
      </c>
      <c r="N273">
        <f t="shared" si="46"/>
        <v>3.2075600640979808E-3</v>
      </c>
      <c r="O273" s="63">
        <f t="shared" si="47"/>
        <v>7.3660460916494036E-3</v>
      </c>
    </row>
    <row r="274" spans="2:15" x14ac:dyDescent="0.15">
      <c r="B274" s="82">
        <v>44908</v>
      </c>
      <c r="C274" s="83">
        <v>9.3340138391559899E-3</v>
      </c>
      <c r="E274" s="62">
        <f t="shared" si="40"/>
        <v>8.7123814349555535E-5</v>
      </c>
      <c r="F274" s="3">
        <f t="shared" si="41"/>
        <v>8.7123814349555535E-5</v>
      </c>
      <c r="G274" s="63">
        <f t="shared" si="42"/>
        <v>9.3340138391559899E-3</v>
      </c>
      <c r="I274" s="77">
        <f t="shared" si="43"/>
        <v>9.2581920840005393E-3</v>
      </c>
      <c r="J274" s="72">
        <f t="shared" si="44"/>
        <v>8.5714120664250252E-5</v>
      </c>
      <c r="K274" s="72">
        <f t="shared" si="48"/>
        <v>1.0288441564796243E-5</v>
      </c>
      <c r="L274" s="72">
        <f t="shared" si="49"/>
        <v>5.1454387640436161E-5</v>
      </c>
      <c r="M274">
        <f t="shared" si="45"/>
        <v>4.434925687166908</v>
      </c>
      <c r="N274">
        <f t="shared" si="46"/>
        <v>9.2581920840005393E-3</v>
      </c>
      <c r="O274" s="63">
        <f t="shared" si="47"/>
        <v>7.1731713795528517E-3</v>
      </c>
    </row>
    <row r="275" spans="2:15" x14ac:dyDescent="0.15">
      <c r="B275" s="82">
        <v>44909</v>
      </c>
      <c r="C275" s="83">
        <v>2.1614081249641203E-3</v>
      </c>
      <c r="E275" s="62">
        <f t="shared" si="40"/>
        <v>4.671685082660914E-6</v>
      </c>
      <c r="F275" s="3">
        <f t="shared" si="41"/>
        <v>4.671685082660914E-6</v>
      </c>
      <c r="G275" s="63">
        <f t="shared" si="42"/>
        <v>2.1614081249641203E-3</v>
      </c>
      <c r="I275" s="77">
        <f t="shared" si="43"/>
        <v>2.0855863698086693E-3</v>
      </c>
      <c r="J275" s="72">
        <f t="shared" si="44"/>
        <v>4.3496705059317033E-6</v>
      </c>
      <c r="K275" s="72">
        <f t="shared" si="48"/>
        <v>8.5714120664250252E-5</v>
      </c>
      <c r="L275" s="72">
        <f t="shared" si="49"/>
        <v>5.4994571834908088E-5</v>
      </c>
      <c r="M275">
        <f t="shared" si="45"/>
        <v>4.0049726836168764</v>
      </c>
      <c r="N275">
        <f t="shared" si="46"/>
        <v>2.0855863698086693E-3</v>
      </c>
      <c r="O275" s="63">
        <f t="shared" si="47"/>
        <v>7.4158325112497038E-3</v>
      </c>
    </row>
    <row r="276" spans="2:15" x14ac:dyDescent="0.15">
      <c r="B276" s="82">
        <v>44910</v>
      </c>
      <c r="C276" s="83">
        <v>-2.5137447315674199E-2</v>
      </c>
      <c r="E276" s="62">
        <f t="shared" si="40"/>
        <v>6.3189125754829593E-4</v>
      </c>
      <c r="F276" s="3">
        <f t="shared" si="41"/>
        <v>6.3189125754829593E-4</v>
      </c>
      <c r="G276" s="63">
        <f t="shared" si="42"/>
        <v>2.5137447315674199E-2</v>
      </c>
      <c r="I276" s="77">
        <f t="shared" si="43"/>
        <v>-2.5213269070829651E-2</v>
      </c>
      <c r="J276" s="72">
        <f t="shared" si="44"/>
        <v>6.3570893723805509E-4</v>
      </c>
      <c r="K276" s="72">
        <f t="shared" si="48"/>
        <v>4.3496705059317033E-6</v>
      </c>
      <c r="L276" s="72">
        <f t="shared" si="49"/>
        <v>5.164181860275122E-5</v>
      </c>
      <c r="M276">
        <f t="shared" si="45"/>
        <v>7.0941418998615875</v>
      </c>
      <c r="N276">
        <f t="shared" si="46"/>
        <v>2.5213269070829651E-2</v>
      </c>
      <c r="O276" s="63">
        <f t="shared" si="47"/>
        <v>7.186224224358103E-3</v>
      </c>
    </row>
    <row r="277" spans="2:15" x14ac:dyDescent="0.15">
      <c r="B277" s="82">
        <v>44911</v>
      </c>
      <c r="C277" s="83">
        <v>-1.00885768534851E-2</v>
      </c>
      <c r="E277" s="62">
        <f t="shared" si="40"/>
        <v>1.0177938292867533E-4</v>
      </c>
      <c r="F277" s="3">
        <f t="shared" si="41"/>
        <v>1.0177938292867533E-4</v>
      </c>
      <c r="G277" s="63">
        <f t="shared" si="42"/>
        <v>1.00885768534851E-2</v>
      </c>
      <c r="I277" s="77">
        <f t="shared" si="43"/>
        <v>-1.0164398608640551E-2</v>
      </c>
      <c r="J277" s="72">
        <f t="shared" si="44"/>
        <v>1.0331499907533397E-4</v>
      </c>
      <c r="K277" s="72">
        <f t="shared" si="48"/>
        <v>6.3570893723805509E-4</v>
      </c>
      <c r="L277" s="72">
        <f t="shared" si="49"/>
        <v>9.9483319048865028E-5</v>
      </c>
      <c r="M277">
        <f t="shared" si="45"/>
        <v>3.948450705619365</v>
      </c>
      <c r="N277">
        <f t="shared" si="46"/>
        <v>1.0164398608640551E-2</v>
      </c>
      <c r="O277" s="63">
        <f t="shared" si="47"/>
        <v>9.9741324960552352E-3</v>
      </c>
    </row>
    <row r="278" spans="2:15" x14ac:dyDescent="0.15">
      <c r="B278" s="82">
        <v>44914</v>
      </c>
      <c r="C278" s="83">
        <v>2.6484924983694003E-4</v>
      </c>
      <c r="E278" s="62">
        <f t="shared" si="40"/>
        <v>7.0145125139189881E-8</v>
      </c>
      <c r="F278" s="3">
        <f t="shared" si="41"/>
        <v>7.0145125139189881E-8</v>
      </c>
      <c r="G278" s="63">
        <f t="shared" si="42"/>
        <v>2.6484924983694003E-4</v>
      </c>
      <c r="I278" s="77">
        <f t="shared" si="43"/>
        <v>1.8902749468148922E-4</v>
      </c>
      <c r="J278" s="72">
        <f t="shared" si="44"/>
        <v>3.5731393745560432E-8</v>
      </c>
      <c r="K278" s="72">
        <f t="shared" si="48"/>
        <v>1.0331499907533397E-4</v>
      </c>
      <c r="L278" s="72">
        <f t="shared" si="49"/>
        <v>9.9876457580483694E-5</v>
      </c>
      <c r="M278">
        <f t="shared" si="45"/>
        <v>3.6869391857432361</v>
      </c>
      <c r="N278">
        <f t="shared" si="46"/>
        <v>1.8902749468148922E-4</v>
      </c>
      <c r="O278" s="63">
        <f t="shared" si="47"/>
        <v>9.9938209700036005E-3</v>
      </c>
    </row>
    <row r="279" spans="2:15" x14ac:dyDescent="0.15">
      <c r="B279" s="82">
        <v>44915</v>
      </c>
      <c r="C279" s="83">
        <v>-1.05855106294243E-2</v>
      </c>
      <c r="E279" s="62">
        <f t="shared" si="40"/>
        <v>1.1205303528565484E-4</v>
      </c>
      <c r="F279" s="3">
        <f t="shared" si="41"/>
        <v>1.1205303528565484E-4</v>
      </c>
      <c r="G279" s="63">
        <f t="shared" si="42"/>
        <v>1.05855106294243E-2</v>
      </c>
      <c r="I279" s="77">
        <f t="shared" si="43"/>
        <v>-1.0661332384579751E-2</v>
      </c>
      <c r="J279" s="72">
        <f t="shared" si="44"/>
        <v>1.1366400821448896E-4</v>
      </c>
      <c r="K279" s="72">
        <f t="shared" si="48"/>
        <v>3.5731393745560432E-8</v>
      </c>
      <c r="L279" s="72">
        <f t="shared" si="49"/>
        <v>9.1909880053067818E-5</v>
      </c>
      <c r="M279">
        <f t="shared" si="45"/>
        <v>4.0375849215480466</v>
      </c>
      <c r="N279">
        <f t="shared" si="46"/>
        <v>1.0661332384579751E-2</v>
      </c>
      <c r="O279" s="63">
        <f t="shared" si="47"/>
        <v>9.5869640686229666E-3</v>
      </c>
    </row>
    <row r="280" spans="2:15" x14ac:dyDescent="0.15">
      <c r="B280" s="82">
        <v>44916</v>
      </c>
      <c r="C280" s="83">
        <v>1.7487297798563797E-2</v>
      </c>
      <c r="E280" s="62">
        <f t="shared" si="40"/>
        <v>3.0580558429565421E-4</v>
      </c>
      <c r="F280" s="3">
        <f t="shared" si="41"/>
        <v>3.0580558429565421E-4</v>
      </c>
      <c r="G280" s="63">
        <f t="shared" si="42"/>
        <v>1.7487297798563797E-2</v>
      </c>
      <c r="I280" s="77">
        <f t="shared" si="43"/>
        <v>1.7411476043408345E-2</v>
      </c>
      <c r="J280" s="72">
        <f t="shared" si="44"/>
        <v>3.0315949801018274E-4</v>
      </c>
      <c r="K280" s="72">
        <f t="shared" si="48"/>
        <v>1.1366400821448896E-4</v>
      </c>
      <c r="L280" s="72">
        <f t="shared" si="49"/>
        <v>9.3856837760435247E-5</v>
      </c>
      <c r="M280">
        <f t="shared" si="45"/>
        <v>4.5254365293703485</v>
      </c>
      <c r="N280">
        <f t="shared" si="46"/>
        <v>1.7411476043408345E-2</v>
      </c>
      <c r="O280" s="63">
        <f t="shared" si="47"/>
        <v>9.6879738728196021E-3</v>
      </c>
    </row>
    <row r="281" spans="2:15" x14ac:dyDescent="0.15">
      <c r="B281" s="82">
        <v>44917</v>
      </c>
      <c r="C281" s="83">
        <v>-6.5419943690684301E-3</v>
      </c>
      <c r="E281" s="62">
        <f t="shared" si="40"/>
        <v>4.2797690324923049E-5</v>
      </c>
      <c r="F281" s="3">
        <f t="shared" si="41"/>
        <v>4.2797690324923049E-5</v>
      </c>
      <c r="G281" s="63">
        <f t="shared" si="42"/>
        <v>6.5419943690684301E-3</v>
      </c>
      <c r="I281" s="77">
        <f t="shared" si="43"/>
        <v>-6.6178161242238806E-3</v>
      </c>
      <c r="J281" s="72">
        <f t="shared" si="44"/>
        <v>4.3795490254037585E-5</v>
      </c>
      <c r="K281" s="72">
        <f t="shared" si="48"/>
        <v>3.0315949801018274E-4</v>
      </c>
      <c r="L281" s="72">
        <f t="shared" si="49"/>
        <v>1.1088846541311338E-4</v>
      </c>
      <c r="M281">
        <f t="shared" si="45"/>
        <v>3.7332920105518141</v>
      </c>
      <c r="N281">
        <f t="shared" si="46"/>
        <v>6.6178161242238806E-3</v>
      </c>
      <c r="O281" s="63">
        <f t="shared" si="47"/>
        <v>1.053035922526451E-2</v>
      </c>
    </row>
    <row r="282" spans="2:15" x14ac:dyDescent="0.15">
      <c r="B282" s="82">
        <v>44918</v>
      </c>
      <c r="C282" s="83">
        <v>2.7882569466210999E-3</v>
      </c>
      <c r="E282" s="62">
        <f t="shared" si="40"/>
        <v>7.7743768003808194E-6</v>
      </c>
      <c r="F282" s="3">
        <f t="shared" si="41"/>
        <v>7.7743768003808194E-6</v>
      </c>
      <c r="G282" s="63">
        <f t="shared" si="42"/>
        <v>2.7882569466210999E-3</v>
      </c>
      <c r="I282" s="77">
        <f t="shared" si="43"/>
        <v>2.7124351914656489E-3</v>
      </c>
      <c r="J282" s="72">
        <f t="shared" si="44"/>
        <v>7.3573046679012913E-6</v>
      </c>
      <c r="K282" s="72">
        <f t="shared" si="48"/>
        <v>4.3795490254037585E-5</v>
      </c>
      <c r="L282" s="72">
        <f t="shared" si="49"/>
        <v>1.054013576218959E-4</v>
      </c>
      <c r="M282">
        <f t="shared" si="45"/>
        <v>3.6773796750574528</v>
      </c>
      <c r="N282">
        <f t="shared" si="46"/>
        <v>2.7124351914656489E-3</v>
      </c>
      <c r="O282" s="63">
        <f t="shared" si="47"/>
        <v>1.0266516333299038E-2</v>
      </c>
    </row>
    <row r="283" spans="2:15" x14ac:dyDescent="0.15">
      <c r="B283" s="82">
        <v>44922</v>
      </c>
      <c r="C283" s="83">
        <v>3.1966886248835304E-3</v>
      </c>
      <c r="E283" s="62">
        <f t="shared" si="40"/>
        <v>1.0218818164459756E-5</v>
      </c>
      <c r="F283" s="3">
        <f t="shared" si="41"/>
        <v>1.0218818164459756E-5</v>
      </c>
      <c r="G283" s="63">
        <f t="shared" si="42"/>
        <v>3.1966886248835304E-3</v>
      </c>
      <c r="I283" s="77">
        <f t="shared" si="43"/>
        <v>3.1208668697280794E-3</v>
      </c>
      <c r="J283" s="72">
        <f t="shared" si="44"/>
        <v>9.7398100185663407E-6</v>
      </c>
      <c r="K283" s="72">
        <f t="shared" si="48"/>
        <v>7.3573046679012913E-6</v>
      </c>
      <c r="L283" s="72">
        <f t="shared" si="49"/>
        <v>9.749959594194836E-5</v>
      </c>
      <c r="M283">
        <f t="shared" si="45"/>
        <v>3.7238666042116852</v>
      </c>
      <c r="N283">
        <f t="shared" si="46"/>
        <v>3.1208668697280794E-3</v>
      </c>
      <c r="O283" s="63">
        <f t="shared" si="47"/>
        <v>9.8741883687697776E-3</v>
      </c>
    </row>
    <row r="284" spans="2:15" x14ac:dyDescent="0.15">
      <c r="B284" s="82">
        <v>44923</v>
      </c>
      <c r="C284" s="83">
        <v>-2.4491821275389701E-3</v>
      </c>
      <c r="E284" s="62">
        <f t="shared" si="40"/>
        <v>5.9984930938563161E-6</v>
      </c>
      <c r="F284" s="3">
        <f t="shared" si="41"/>
        <v>5.9984930938563161E-6</v>
      </c>
      <c r="G284" s="63">
        <f t="shared" si="42"/>
        <v>2.4491821275389701E-3</v>
      </c>
      <c r="I284" s="77">
        <f t="shared" si="43"/>
        <v>-2.5250038826944211E-3</v>
      </c>
      <c r="J284" s="72">
        <f t="shared" si="44"/>
        <v>6.3756446076219019E-6</v>
      </c>
      <c r="K284" s="72">
        <f t="shared" si="48"/>
        <v>9.7398100185663407E-6</v>
      </c>
      <c r="L284" s="72">
        <f t="shared" si="49"/>
        <v>9.0540912980388485E-5</v>
      </c>
      <c r="M284">
        <f t="shared" si="45"/>
        <v>3.75352015234827</v>
      </c>
      <c r="N284">
        <f t="shared" si="46"/>
        <v>2.5250038826944211E-3</v>
      </c>
      <c r="O284" s="63">
        <f t="shared" si="47"/>
        <v>9.5152988907542205E-3</v>
      </c>
    </row>
    <row r="285" spans="2:15" x14ac:dyDescent="0.15">
      <c r="B285" s="82">
        <v>44924</v>
      </c>
      <c r="C285" s="83">
        <v>4.13164455776837E-3</v>
      </c>
      <c r="E285" s="62">
        <f t="shared" si="40"/>
        <v>1.7070486751736991E-5</v>
      </c>
      <c r="F285" s="3">
        <f t="shared" si="41"/>
        <v>1.7070486751736991E-5</v>
      </c>
      <c r="G285" s="63">
        <f t="shared" si="42"/>
        <v>4.13164455776837E-3</v>
      </c>
      <c r="I285" s="77">
        <f t="shared" si="43"/>
        <v>4.0558228026129194E-3</v>
      </c>
      <c r="J285" s="72">
        <f t="shared" si="44"/>
        <v>1.6449698606194918E-5</v>
      </c>
      <c r="K285" s="72">
        <f t="shared" si="48"/>
        <v>6.3756446076219019E-6</v>
      </c>
      <c r="L285" s="72">
        <f t="shared" si="49"/>
        <v>8.397259285607741E-5</v>
      </c>
      <c r="M285">
        <f t="shared" si="45"/>
        <v>3.8225449258915694</v>
      </c>
      <c r="N285">
        <f t="shared" si="46"/>
        <v>4.0558228026129194E-3</v>
      </c>
      <c r="O285" s="63">
        <f t="shared" si="47"/>
        <v>9.1636560856503887E-3</v>
      </c>
    </row>
    <row r="286" spans="2:15" x14ac:dyDescent="0.15">
      <c r="B286" s="82">
        <v>44925</v>
      </c>
      <c r="C286" s="83">
        <v>-1.1784797808688201E-2</v>
      </c>
      <c r="E286" s="62">
        <f t="shared" si="40"/>
        <v>1.3888145939166223E-4</v>
      </c>
      <c r="F286" s="3">
        <f t="shared" si="41"/>
        <v>1.3888145939166223E-4</v>
      </c>
      <c r="G286" s="63">
        <f t="shared" si="42"/>
        <v>1.1784797808688201E-2</v>
      </c>
      <c r="I286" s="77">
        <f t="shared" si="43"/>
        <v>-1.1860619563843652E-2</v>
      </c>
      <c r="J286" s="72">
        <f t="shared" si="44"/>
        <v>1.4067429643823076E-4</v>
      </c>
      <c r="K286" s="72">
        <f t="shared" si="48"/>
        <v>1.6449698606194918E-5</v>
      </c>
      <c r="L286" s="72">
        <f t="shared" si="49"/>
        <v>7.8840395178121628E-5</v>
      </c>
      <c r="M286">
        <f t="shared" si="45"/>
        <v>4.2511770302908261</v>
      </c>
      <c r="N286">
        <f t="shared" si="46"/>
        <v>1.1860619563843652E-2</v>
      </c>
      <c r="O286" s="63">
        <f t="shared" si="47"/>
        <v>8.8792114051936856E-3</v>
      </c>
    </row>
    <row r="287" spans="2:15" x14ac:dyDescent="0.15">
      <c r="B287" s="82">
        <v>44929</v>
      </c>
      <c r="C287" s="83">
        <v>2.32296245593119E-2</v>
      </c>
      <c r="E287" s="62">
        <f t="shared" si="40"/>
        <v>5.3961545716658661E-4</v>
      </c>
      <c r="F287" s="3">
        <f t="shared" si="41"/>
        <v>5.3961545716658661E-4</v>
      </c>
      <c r="G287" s="63">
        <f t="shared" si="42"/>
        <v>2.32296245593119E-2</v>
      </c>
      <c r="I287" s="77">
        <f t="shared" si="43"/>
        <v>2.3153802804156447E-2</v>
      </c>
      <c r="J287" s="72">
        <f t="shared" si="44"/>
        <v>5.3609858429376294E-4</v>
      </c>
      <c r="K287" s="72">
        <f t="shared" si="48"/>
        <v>1.4067429643823076E-4</v>
      </c>
      <c r="L287" s="72">
        <f t="shared" si="49"/>
        <v>8.4206175736149536E-5</v>
      </c>
      <c r="M287">
        <f t="shared" si="45"/>
        <v>5.3638075139320369</v>
      </c>
      <c r="N287">
        <f t="shared" si="46"/>
        <v>2.3153802804156447E-2</v>
      </c>
      <c r="O287" s="63">
        <f t="shared" si="47"/>
        <v>9.1763923050482941E-3</v>
      </c>
    </row>
    <row r="288" spans="2:15" x14ac:dyDescent="0.15">
      <c r="B288" s="82">
        <v>44930</v>
      </c>
      <c r="C288" s="83">
        <v>1.47228439587809E-2</v>
      </c>
      <c r="E288" s="62">
        <f t="shared" si="40"/>
        <v>2.1676213423461123E-4</v>
      </c>
      <c r="F288" s="3">
        <f t="shared" si="41"/>
        <v>2.1676213423461123E-4</v>
      </c>
      <c r="G288" s="63">
        <f t="shared" si="42"/>
        <v>1.47228439587809E-2</v>
      </c>
      <c r="I288" s="77">
        <f t="shared" si="43"/>
        <v>1.4647022203625449E-2</v>
      </c>
      <c r="J288" s="72">
        <f t="shared" si="44"/>
        <v>2.1453525943349689E-4</v>
      </c>
      <c r="K288" s="72">
        <f t="shared" si="48"/>
        <v>5.3609858429376294E-4</v>
      </c>
      <c r="L288" s="72">
        <f t="shared" si="49"/>
        <v>1.209256019287013E-4</v>
      </c>
      <c r="M288">
        <f t="shared" si="45"/>
        <v>4.034756373112339</v>
      </c>
      <c r="N288">
        <f t="shared" si="46"/>
        <v>1.4647022203625449E-2</v>
      </c>
      <c r="O288" s="63">
        <f t="shared" si="47"/>
        <v>1.0996617749503767E-2</v>
      </c>
    </row>
    <row r="289" spans="2:15" x14ac:dyDescent="0.15">
      <c r="B289" s="82">
        <v>44931</v>
      </c>
      <c r="C289" s="83">
        <v>-7.4395079229303499E-3</v>
      </c>
      <c r="E289" s="62">
        <f t="shared" si="40"/>
        <v>5.5346278135343446E-5</v>
      </c>
      <c r="F289" s="3">
        <f t="shared" si="41"/>
        <v>5.5346278135343446E-5</v>
      </c>
      <c r="G289" s="63">
        <f t="shared" si="42"/>
        <v>7.4395079229303499E-3</v>
      </c>
      <c r="I289" s="77">
        <f t="shared" si="43"/>
        <v>-7.5153296780858005E-3</v>
      </c>
      <c r="J289" s="72">
        <f t="shared" si="44"/>
        <v>5.6480180170317218E-5</v>
      </c>
      <c r="K289" s="72">
        <f t="shared" si="48"/>
        <v>2.1453525943349689E-4</v>
      </c>
      <c r="L289" s="72">
        <f t="shared" si="49"/>
        <v>1.2824280550338116E-4</v>
      </c>
      <c r="M289">
        <f t="shared" si="45"/>
        <v>3.6719580469068065</v>
      </c>
      <c r="N289">
        <f t="shared" si="46"/>
        <v>7.5153296780858005E-3</v>
      </c>
      <c r="O289" s="63">
        <f t="shared" si="47"/>
        <v>1.1324434003665753E-2</v>
      </c>
    </row>
    <row r="290" spans="2:15" x14ac:dyDescent="0.15">
      <c r="B290" s="82">
        <v>44932</v>
      </c>
      <c r="C290" s="83">
        <v>7.8812647923121003E-3</v>
      </c>
      <c r="E290" s="62">
        <f t="shared" si="40"/>
        <v>6.2114334726538298E-5</v>
      </c>
      <c r="F290" s="3">
        <f t="shared" si="41"/>
        <v>6.2114334726538298E-5</v>
      </c>
      <c r="G290" s="63">
        <f t="shared" si="42"/>
        <v>7.8812647923121003E-3</v>
      </c>
      <c r="I290" s="77">
        <f t="shared" si="43"/>
        <v>7.8054430371566497E-3</v>
      </c>
      <c r="J290" s="72">
        <f t="shared" si="44"/>
        <v>6.0924941006297225E-5</v>
      </c>
      <c r="K290" s="72">
        <f t="shared" si="48"/>
        <v>5.6480180170317218E-5</v>
      </c>
      <c r="L290" s="72">
        <f t="shared" si="49"/>
        <v>1.221282432673671E-4</v>
      </c>
      <c r="M290">
        <f t="shared" si="45"/>
        <v>3.7109960055808915</v>
      </c>
      <c r="N290">
        <f t="shared" si="46"/>
        <v>7.8054430371566497E-3</v>
      </c>
      <c r="O290" s="63">
        <f t="shared" si="47"/>
        <v>1.1051164792336015E-2</v>
      </c>
    </row>
    <row r="291" spans="2:15" x14ac:dyDescent="0.15">
      <c r="B291" s="82">
        <v>44935</v>
      </c>
      <c r="C291" s="83">
        <v>6.1042909614572507E-3</v>
      </c>
      <c r="E291" s="62">
        <f t="shared" si="40"/>
        <v>3.7262368142128683E-5</v>
      </c>
      <c r="F291" s="3">
        <f t="shared" si="41"/>
        <v>3.7262368142128683E-5</v>
      </c>
      <c r="G291" s="63">
        <f t="shared" si="42"/>
        <v>6.1042909614572507E-3</v>
      </c>
      <c r="I291" s="77">
        <f t="shared" si="43"/>
        <v>6.0284692063018001E-3</v>
      </c>
      <c r="J291" s="72">
        <f t="shared" si="44"/>
        <v>3.6342440971329058E-5</v>
      </c>
      <c r="K291" s="72">
        <f t="shared" si="48"/>
        <v>6.0924941006297225E-5</v>
      </c>
      <c r="L291" s="72">
        <f t="shared" si="49"/>
        <v>1.1695305790305922E-4</v>
      </c>
      <c r="M291">
        <f t="shared" si="45"/>
        <v>3.6856163830175235</v>
      </c>
      <c r="N291">
        <f t="shared" si="46"/>
        <v>6.0284692063018001E-3</v>
      </c>
      <c r="O291" s="63">
        <f t="shared" si="47"/>
        <v>1.0814483709500848E-2</v>
      </c>
    </row>
    <row r="292" spans="2:15" x14ac:dyDescent="0.15">
      <c r="B292" s="82">
        <v>44936</v>
      </c>
      <c r="C292" s="83">
        <v>-4.4967798794930403E-3</v>
      </c>
      <c r="E292" s="62">
        <f t="shared" si="40"/>
        <v>2.0221029284613442E-5</v>
      </c>
      <c r="F292" s="3">
        <f t="shared" si="41"/>
        <v>2.0221029284613442E-5</v>
      </c>
      <c r="G292" s="63">
        <f t="shared" si="42"/>
        <v>4.4967798794930403E-3</v>
      </c>
      <c r="I292" s="77">
        <f t="shared" si="43"/>
        <v>-4.5726016346484908E-3</v>
      </c>
      <c r="J292" s="72">
        <f t="shared" si="44"/>
        <v>2.0908685709190049E-5</v>
      </c>
      <c r="K292" s="72">
        <f t="shared" si="48"/>
        <v>3.6342440971329058E-5</v>
      </c>
      <c r="L292" s="72">
        <f t="shared" si="49"/>
        <v>1.102889121730525E-4</v>
      </c>
      <c r="M292">
        <f t="shared" si="45"/>
        <v>3.6846603051305622</v>
      </c>
      <c r="N292">
        <f t="shared" si="46"/>
        <v>4.5726016346484908E-3</v>
      </c>
      <c r="O292" s="63">
        <f t="shared" si="47"/>
        <v>1.0501852797152152E-2</v>
      </c>
    </row>
    <row r="293" spans="2:15" x14ac:dyDescent="0.15">
      <c r="B293" s="82">
        <v>44937</v>
      </c>
      <c r="C293" s="83">
        <v>7.5125681621988002E-3</v>
      </c>
      <c r="E293" s="62">
        <f t="shared" si="40"/>
        <v>5.6438680391683062E-5</v>
      </c>
      <c r="F293" s="3">
        <f t="shared" si="41"/>
        <v>5.6438680391683062E-5</v>
      </c>
      <c r="G293" s="63">
        <f t="shared" si="42"/>
        <v>7.5125681621988002E-3</v>
      </c>
      <c r="I293" s="77">
        <f t="shared" si="43"/>
        <v>7.4367464070433497E-3</v>
      </c>
      <c r="J293" s="72">
        <f t="shared" si="44"/>
        <v>5.5305197122672169E-5</v>
      </c>
      <c r="K293" s="72">
        <f t="shared" si="48"/>
        <v>2.0908685709190049E-5</v>
      </c>
      <c r="L293" s="72">
        <f t="shared" si="49"/>
        <v>1.0301455271848742E-4</v>
      </c>
      <c r="M293">
        <f t="shared" si="45"/>
        <v>3.8055985644188586</v>
      </c>
      <c r="N293">
        <f t="shared" si="46"/>
        <v>7.4367464070433497E-3</v>
      </c>
      <c r="O293" s="63">
        <f t="shared" si="47"/>
        <v>1.0149608500749545E-2</v>
      </c>
    </row>
    <row r="294" spans="2:15" x14ac:dyDescent="0.15">
      <c r="B294" s="82">
        <v>44938</v>
      </c>
      <c r="C294" s="83">
        <v>3.7183091553307703E-3</v>
      </c>
      <c r="E294" s="62">
        <f t="shared" si="40"/>
        <v>1.3825822974616627E-5</v>
      </c>
      <c r="F294" s="3">
        <f t="shared" si="41"/>
        <v>1.3825822974616627E-5</v>
      </c>
      <c r="G294" s="63">
        <f t="shared" si="42"/>
        <v>3.7183091553307703E-3</v>
      </c>
      <c r="I294" s="77">
        <f t="shared" si="43"/>
        <v>3.6424874001753193E-3</v>
      </c>
      <c r="J294" s="72">
        <f t="shared" si="44"/>
        <v>1.3267714460435956E-5</v>
      </c>
      <c r="K294" s="72">
        <f t="shared" si="48"/>
        <v>5.5305197122672169E-5</v>
      </c>
      <c r="L294" s="72">
        <f t="shared" si="49"/>
        <v>9.920335551372636E-5</v>
      </c>
      <c r="M294">
        <f t="shared" si="45"/>
        <v>3.7236664754550377</v>
      </c>
      <c r="N294">
        <f t="shared" si="46"/>
        <v>3.6424874001753193E-3</v>
      </c>
      <c r="O294" s="63">
        <f t="shared" si="47"/>
        <v>9.9600881278092291E-3</v>
      </c>
    </row>
    <row r="295" spans="2:15" x14ac:dyDescent="0.15">
      <c r="B295" s="82">
        <v>44939</v>
      </c>
      <c r="C295" s="83">
        <v>2.6251230507035001E-4</v>
      </c>
      <c r="E295" s="62">
        <f t="shared" si="40"/>
        <v>6.891271031334852E-8</v>
      </c>
      <c r="F295" s="3">
        <f t="shared" si="41"/>
        <v>6.891271031334852E-8</v>
      </c>
      <c r="G295" s="63">
        <f t="shared" si="42"/>
        <v>2.6251230507035001E-4</v>
      </c>
      <c r="I295" s="77">
        <f t="shared" si="43"/>
        <v>1.866905499148992E-4</v>
      </c>
      <c r="J295" s="72">
        <f t="shared" si="44"/>
        <v>3.4853361427527466E-8</v>
      </c>
      <c r="K295" s="72">
        <f t="shared" si="48"/>
        <v>1.3267714460435956E-5</v>
      </c>
      <c r="L295" s="72">
        <f t="shared" si="49"/>
        <v>9.2367005457661007E-5</v>
      </c>
      <c r="M295">
        <f t="shared" si="45"/>
        <v>3.7260261641396393</v>
      </c>
      <c r="N295">
        <f t="shared" si="46"/>
        <v>1.866905499148992E-4</v>
      </c>
      <c r="O295" s="63">
        <f t="shared" si="47"/>
        <v>9.6107754867992314E-3</v>
      </c>
    </row>
    <row r="296" spans="2:15" x14ac:dyDescent="0.15">
      <c r="B296" s="82">
        <v>44943</v>
      </c>
      <c r="C296" s="83">
        <v>9.8487423966167002E-3</v>
      </c>
      <c r="E296" s="62">
        <f t="shared" si="40"/>
        <v>9.699772679491526E-5</v>
      </c>
      <c r="F296" s="3">
        <f t="shared" si="41"/>
        <v>9.699772679491526E-5</v>
      </c>
      <c r="G296" s="63">
        <f t="shared" si="42"/>
        <v>9.8487423966167002E-3</v>
      </c>
      <c r="I296" s="77">
        <f t="shared" si="43"/>
        <v>9.7729206414612496E-3</v>
      </c>
      <c r="J296" s="72">
        <f t="shared" si="44"/>
        <v>9.5509977864299364E-5</v>
      </c>
      <c r="K296" s="72">
        <f t="shared" si="48"/>
        <v>3.4853361427527466E-8</v>
      </c>
      <c r="L296" s="72">
        <f t="shared" si="49"/>
        <v>8.5114160639605688E-5</v>
      </c>
      <c r="M296">
        <f t="shared" si="45"/>
        <v>4.0473549574984187</v>
      </c>
      <c r="N296">
        <f t="shared" si="46"/>
        <v>9.7729206414612496E-3</v>
      </c>
      <c r="O296" s="63">
        <f t="shared" si="47"/>
        <v>9.2257336098331873E-3</v>
      </c>
    </row>
    <row r="297" spans="2:15" x14ac:dyDescent="0.15">
      <c r="B297" s="82">
        <v>44944</v>
      </c>
      <c r="C297" s="83">
        <v>-3.1019320559912901E-3</v>
      </c>
      <c r="E297" s="62">
        <f t="shared" si="40"/>
        <v>9.6219824799863521E-6</v>
      </c>
      <c r="F297" s="3">
        <f t="shared" si="41"/>
        <v>9.6219824799863521E-6</v>
      </c>
      <c r="G297" s="63">
        <f t="shared" si="42"/>
        <v>3.1019320559912901E-3</v>
      </c>
      <c r="I297" s="77">
        <f t="shared" si="43"/>
        <v>-3.1777538111467411E-3</v>
      </c>
      <c r="J297" s="72">
        <f t="shared" si="44"/>
        <v>1.0098119284257638E-5</v>
      </c>
      <c r="K297" s="72">
        <f t="shared" si="48"/>
        <v>9.5509977864299364E-5</v>
      </c>
      <c r="L297" s="72">
        <f t="shared" si="49"/>
        <v>8.6244208740451718E-5</v>
      </c>
      <c r="M297">
        <f t="shared" si="45"/>
        <v>3.7894971678981397</v>
      </c>
      <c r="N297">
        <f t="shared" si="46"/>
        <v>3.1777538111467411E-3</v>
      </c>
      <c r="O297" s="63">
        <f t="shared" si="47"/>
        <v>9.286776014336284E-3</v>
      </c>
    </row>
    <row r="298" spans="2:15" x14ac:dyDescent="0.15">
      <c r="B298" s="82">
        <v>44945</v>
      </c>
      <c r="C298" s="83">
        <v>-9.4701236572252104E-3</v>
      </c>
      <c r="E298" s="62">
        <f t="shared" si="40"/>
        <v>8.9683242083136592E-5</v>
      </c>
      <c r="F298" s="3">
        <f t="shared" si="41"/>
        <v>8.9683242083136592E-5</v>
      </c>
      <c r="G298" s="63">
        <f t="shared" si="42"/>
        <v>9.4701236572252104E-3</v>
      </c>
      <c r="I298" s="77">
        <f t="shared" si="43"/>
        <v>-9.545945412380661E-3</v>
      </c>
      <c r="J298" s="72">
        <f t="shared" si="44"/>
        <v>9.1125073816151385E-5</v>
      </c>
      <c r="K298" s="72">
        <f t="shared" si="48"/>
        <v>1.0098119284257638E-5</v>
      </c>
      <c r="L298" s="72">
        <f t="shared" si="49"/>
        <v>8.0384268272881592E-5</v>
      </c>
      <c r="M298">
        <f t="shared" si="45"/>
        <v>4.0788120647808102</v>
      </c>
      <c r="N298">
        <f t="shared" si="46"/>
        <v>9.545945412380661E-3</v>
      </c>
      <c r="O298" s="63">
        <f t="shared" si="47"/>
        <v>8.9657274257520011E-3</v>
      </c>
    </row>
    <row r="299" spans="2:15" x14ac:dyDescent="0.15">
      <c r="B299" s="82">
        <v>44946</v>
      </c>
      <c r="C299" s="83">
        <v>3.2014449869219802E-3</v>
      </c>
      <c r="E299" s="62">
        <f t="shared" si="40"/>
        <v>1.0249250004287877E-5</v>
      </c>
      <c r="F299" s="3">
        <f t="shared" si="41"/>
        <v>1.0249250004287877E-5</v>
      </c>
      <c r="G299" s="63">
        <f t="shared" si="42"/>
        <v>3.2014449869219802E-3</v>
      </c>
      <c r="I299" s="77">
        <f t="shared" si="43"/>
        <v>3.1256232317665293E-3</v>
      </c>
      <c r="J299" s="72">
        <f t="shared" si="44"/>
        <v>9.7695205869586432E-6</v>
      </c>
      <c r="K299" s="72">
        <f t="shared" si="48"/>
        <v>9.1125073816151385E-5</v>
      </c>
      <c r="L299" s="72">
        <f t="shared" si="49"/>
        <v>8.16105716096504E-5</v>
      </c>
      <c r="M299">
        <f t="shared" si="45"/>
        <v>3.8177645940210732</v>
      </c>
      <c r="N299">
        <f t="shared" si="46"/>
        <v>3.1256232317665293E-3</v>
      </c>
      <c r="O299" s="63">
        <f t="shared" si="47"/>
        <v>9.0338569619875207E-3</v>
      </c>
    </row>
    <row r="300" spans="2:15" x14ac:dyDescent="0.15">
      <c r="B300" s="82">
        <v>44949</v>
      </c>
      <c r="C300" s="83">
        <v>9.8497834645463397E-3</v>
      </c>
      <c r="E300" s="62">
        <f t="shared" si="40"/>
        <v>9.7018234298450499E-5</v>
      </c>
      <c r="F300" s="3">
        <f t="shared" si="41"/>
        <v>9.7018234298450499E-5</v>
      </c>
      <c r="G300" s="63">
        <f t="shared" si="42"/>
        <v>9.8497834645463397E-3</v>
      </c>
      <c r="I300" s="77">
        <f t="shared" si="43"/>
        <v>9.7739617093908892E-3</v>
      </c>
      <c r="J300" s="72">
        <f t="shared" si="44"/>
        <v>9.5530327496639279E-5</v>
      </c>
      <c r="K300" s="72">
        <f t="shared" si="48"/>
        <v>9.7695205869586432E-6</v>
      </c>
      <c r="L300" s="72">
        <f t="shared" si="49"/>
        <v>7.6164598074284404E-5</v>
      </c>
      <c r="M300">
        <f t="shared" si="45"/>
        <v>4.1359337541790424</v>
      </c>
      <c r="N300">
        <f t="shared" si="46"/>
        <v>9.7739617093908892E-3</v>
      </c>
      <c r="O300" s="63">
        <f t="shared" si="47"/>
        <v>8.7272331282190699E-3</v>
      </c>
    </row>
    <row r="301" spans="2:15" x14ac:dyDescent="0.15">
      <c r="B301" s="82">
        <v>44950</v>
      </c>
      <c r="C301" s="83">
        <v>1.7582869056287299E-6</v>
      </c>
      <c r="E301" s="62">
        <f t="shared" si="40"/>
        <v>3.091572842505454E-12</v>
      </c>
      <c r="F301" s="3">
        <f t="shared" si="41"/>
        <v>3.091572842505454E-12</v>
      </c>
      <c r="G301" s="63">
        <f t="shared" si="42"/>
        <v>1.7582869056287299E-6</v>
      </c>
      <c r="I301" s="77">
        <f t="shared" si="43"/>
        <v>-7.406346824982208E-5</v>
      </c>
      <c r="J301" s="72">
        <f t="shared" si="44"/>
        <v>5.4853973291924033E-9</v>
      </c>
      <c r="K301" s="72">
        <f t="shared" si="48"/>
        <v>9.5530327496639279E-5</v>
      </c>
      <c r="L301" s="72">
        <f t="shared" si="49"/>
        <v>7.8146977688938062E-5</v>
      </c>
      <c r="M301">
        <f t="shared" si="45"/>
        <v>3.8095386026555724</v>
      </c>
      <c r="N301">
        <f t="shared" si="46"/>
        <v>7.406346824982208E-5</v>
      </c>
      <c r="O301" s="63">
        <f t="shared" si="47"/>
        <v>8.8400779232390286E-3</v>
      </c>
    </row>
    <row r="302" spans="2:15" x14ac:dyDescent="0.15">
      <c r="B302" s="82">
        <v>44951</v>
      </c>
      <c r="C302" s="83">
        <v>-1.3384978164354599E-4</v>
      </c>
      <c r="E302" s="62">
        <f t="shared" si="40"/>
        <v>1.7915764046024942E-8</v>
      </c>
      <c r="F302" s="3">
        <f t="shared" si="41"/>
        <v>1.7915764046024942E-8</v>
      </c>
      <c r="G302" s="63">
        <f t="shared" si="42"/>
        <v>1.3384978164354599E-4</v>
      </c>
      <c r="I302" s="77">
        <f t="shared" si="43"/>
        <v>-2.0967153679899681E-4</v>
      </c>
      <c r="J302" s="72">
        <f t="shared" si="44"/>
        <v>4.3962153343653072E-8</v>
      </c>
      <c r="K302" s="72">
        <f t="shared" si="48"/>
        <v>5.4853973291924033E-9</v>
      </c>
      <c r="L302" s="72">
        <f t="shared" si="49"/>
        <v>7.2243436890495928E-5</v>
      </c>
      <c r="M302">
        <f t="shared" si="45"/>
        <v>3.8489481357843398</v>
      </c>
      <c r="N302">
        <f t="shared" si="46"/>
        <v>2.0967153679899681E-4</v>
      </c>
      <c r="O302" s="63">
        <f t="shared" si="47"/>
        <v>8.4996139259672209E-3</v>
      </c>
    </row>
    <row r="303" spans="2:15" x14ac:dyDescent="0.15">
      <c r="B303" s="82">
        <v>44952</v>
      </c>
      <c r="C303" s="83">
        <v>-7.6461672953166407E-3</v>
      </c>
      <c r="E303" s="62">
        <f t="shared" si="40"/>
        <v>5.8463874307969792E-5</v>
      </c>
      <c r="F303" s="3">
        <f t="shared" si="41"/>
        <v>5.8463874307969792E-5</v>
      </c>
      <c r="G303" s="63">
        <f t="shared" si="42"/>
        <v>7.6461672953166407E-3</v>
      </c>
      <c r="I303" s="77">
        <f t="shared" si="43"/>
        <v>-7.7219890504720912E-3</v>
      </c>
      <c r="J303" s="72">
        <f t="shared" si="44"/>
        <v>5.9629114895610869E-5</v>
      </c>
      <c r="K303" s="72">
        <f t="shared" si="48"/>
        <v>4.3962153343653072E-8</v>
      </c>
      <c r="L303" s="72">
        <f t="shared" si="49"/>
        <v>6.6904151754585306E-5</v>
      </c>
      <c r="M303">
        <f t="shared" si="45"/>
        <v>4.1100016842724356</v>
      </c>
      <c r="N303">
        <f t="shared" si="46"/>
        <v>7.7219890504720912E-3</v>
      </c>
      <c r="O303" s="63">
        <f t="shared" si="47"/>
        <v>8.1794958129817082E-3</v>
      </c>
    </row>
    <row r="304" spans="2:15" x14ac:dyDescent="0.15">
      <c r="B304" s="82">
        <v>44953</v>
      </c>
      <c r="C304" s="83">
        <v>1.3017965341568499E-3</v>
      </c>
      <c r="E304" s="62">
        <f t="shared" si="40"/>
        <v>1.6946742163427863E-6</v>
      </c>
      <c r="F304" s="3">
        <f t="shared" si="41"/>
        <v>1.6946742163427863E-6</v>
      </c>
      <c r="G304" s="63">
        <f t="shared" si="42"/>
        <v>1.3017965341568499E-3</v>
      </c>
      <c r="I304" s="77">
        <f t="shared" si="43"/>
        <v>1.2259747790013991E-3</v>
      </c>
      <c r="J304" s="72">
        <f t="shared" si="44"/>
        <v>1.5030141587475294E-6</v>
      </c>
      <c r="K304" s="72">
        <f t="shared" si="48"/>
        <v>5.9629114895610869E-5</v>
      </c>
      <c r="L304" s="72">
        <f t="shared" si="49"/>
        <v>6.6873818221108172E-5</v>
      </c>
      <c r="M304">
        <f t="shared" si="45"/>
        <v>3.893031822789339</v>
      </c>
      <c r="N304">
        <f t="shared" si="46"/>
        <v>1.2259747790013991E-3</v>
      </c>
      <c r="O304" s="63">
        <f t="shared" si="47"/>
        <v>8.1776413605090421E-3</v>
      </c>
    </row>
    <row r="305" spans="2:15" x14ac:dyDescent="0.15">
      <c r="B305" s="82">
        <v>44956</v>
      </c>
      <c r="C305" s="83">
        <v>4.1779333765416997E-3</v>
      </c>
      <c r="E305" s="62">
        <f t="shared" si="40"/>
        <v>1.7455127298821127E-5</v>
      </c>
      <c r="F305" s="3">
        <f t="shared" si="41"/>
        <v>1.7455127298821127E-5</v>
      </c>
      <c r="G305" s="63">
        <f t="shared" si="42"/>
        <v>4.1779333765416997E-3</v>
      </c>
      <c r="I305" s="77">
        <f t="shared" si="43"/>
        <v>4.1021116213862492E-3</v>
      </c>
      <c r="J305" s="72">
        <f t="shared" si="44"/>
        <v>1.6827319754312122E-5</v>
      </c>
      <c r="K305" s="72">
        <f t="shared" si="48"/>
        <v>1.5030141587475294E-6</v>
      </c>
      <c r="L305" s="72">
        <f t="shared" si="49"/>
        <v>6.2162508687844999E-5</v>
      </c>
      <c r="M305">
        <f t="shared" si="45"/>
        <v>3.9916154269375452</v>
      </c>
      <c r="N305">
        <f t="shared" si="46"/>
        <v>4.1021116213862492E-3</v>
      </c>
      <c r="O305" s="63">
        <f t="shared" si="47"/>
        <v>7.8843204328493018E-3</v>
      </c>
    </row>
    <row r="306" spans="2:15" x14ac:dyDescent="0.15">
      <c r="B306" s="82">
        <v>44957</v>
      </c>
      <c r="C306" s="83">
        <v>-8.24798866264842E-3</v>
      </c>
      <c r="E306" s="62">
        <f t="shared" si="40"/>
        <v>6.802931697917687E-5</v>
      </c>
      <c r="F306" s="3">
        <f t="shared" si="41"/>
        <v>6.802931697917687E-5</v>
      </c>
      <c r="G306" s="63">
        <f t="shared" si="42"/>
        <v>8.24798866264842E-3</v>
      </c>
      <c r="I306" s="77">
        <f t="shared" si="43"/>
        <v>-8.3238104178038706E-3</v>
      </c>
      <c r="J306" s="72">
        <f t="shared" si="44"/>
        <v>6.9285819871540245E-5</v>
      </c>
      <c r="K306" s="72">
        <f t="shared" si="48"/>
        <v>1.6827319754312122E-5</v>
      </c>
      <c r="L306" s="72">
        <f t="shared" si="49"/>
        <v>5.9133875840152808E-5</v>
      </c>
      <c r="M306">
        <f t="shared" si="45"/>
        <v>4.2418340925749378</v>
      </c>
      <c r="N306">
        <f t="shared" si="46"/>
        <v>8.3238104178038706E-3</v>
      </c>
      <c r="O306" s="63">
        <f t="shared" si="47"/>
        <v>7.6898553848660121E-3</v>
      </c>
    </row>
    <row r="307" spans="2:15" x14ac:dyDescent="0.15">
      <c r="B307" s="82">
        <v>44958</v>
      </c>
      <c r="C307" s="83">
        <v>-7.5185762864946604E-3</v>
      </c>
      <c r="E307" s="62">
        <f t="shared" si="40"/>
        <v>5.6528989375839839E-5</v>
      </c>
      <c r="F307" s="3">
        <f t="shared" si="41"/>
        <v>5.6528989375839839E-5</v>
      </c>
      <c r="G307" s="63">
        <f t="shared" si="42"/>
        <v>7.5185762864946604E-3</v>
      </c>
      <c r="I307" s="77">
        <f t="shared" si="43"/>
        <v>-7.5943980416501109E-3</v>
      </c>
      <c r="J307" s="72">
        <f t="shared" si="44"/>
        <v>5.7674881615019043E-5</v>
      </c>
      <c r="K307" s="72">
        <f t="shared" si="48"/>
        <v>6.9285819871540245E-5</v>
      </c>
      <c r="L307" s="72">
        <f t="shared" si="49"/>
        <v>6.0620285057111507E-5</v>
      </c>
      <c r="M307">
        <f t="shared" si="45"/>
        <v>4.1743550205173605</v>
      </c>
      <c r="N307">
        <f t="shared" si="46"/>
        <v>7.5943980416501109E-3</v>
      </c>
      <c r="O307" s="63">
        <f t="shared" si="47"/>
        <v>7.7859029699265782E-3</v>
      </c>
    </row>
    <row r="308" spans="2:15" x14ac:dyDescent="0.15">
      <c r="B308" s="82">
        <v>44959</v>
      </c>
      <c r="C308" s="83">
        <v>-1.11727987155763E-3</v>
      </c>
      <c r="E308" s="62">
        <f t="shared" si="40"/>
        <v>1.2483143113878343E-6</v>
      </c>
      <c r="F308" s="3">
        <f t="shared" si="41"/>
        <v>1.2483143113878343E-6</v>
      </c>
      <c r="G308" s="63">
        <f t="shared" si="42"/>
        <v>1.11727987155763E-3</v>
      </c>
      <c r="I308" s="77">
        <f t="shared" si="43"/>
        <v>-1.1931016267130808E-3</v>
      </c>
      <c r="J308" s="72">
        <f t="shared" si="44"/>
        <v>1.4234914916653994E-6</v>
      </c>
      <c r="K308" s="72">
        <f t="shared" si="48"/>
        <v>5.7674881615019043E-5</v>
      </c>
      <c r="L308" s="72">
        <f t="shared" si="49"/>
        <v>6.1029784116712683E-5</v>
      </c>
      <c r="M308">
        <f t="shared" si="45"/>
        <v>3.9389668755566993</v>
      </c>
      <c r="N308">
        <f t="shared" si="46"/>
        <v>1.1931016267130808E-3</v>
      </c>
      <c r="O308" s="63">
        <f t="shared" si="47"/>
        <v>7.8121561759038512E-3</v>
      </c>
    </row>
    <row r="309" spans="2:15" x14ac:dyDescent="0.15">
      <c r="B309" s="82">
        <v>44960</v>
      </c>
      <c r="C309" s="83">
        <v>1.4387221457204001E-2</v>
      </c>
      <c r="E309" s="62">
        <f t="shared" si="40"/>
        <v>2.069921412586312E-4</v>
      </c>
      <c r="F309" s="3">
        <f t="shared" si="41"/>
        <v>2.069921412586312E-4</v>
      </c>
      <c r="G309" s="63">
        <f t="shared" si="42"/>
        <v>1.4387221457204001E-2</v>
      </c>
      <c r="I309" s="77">
        <f t="shared" si="43"/>
        <v>1.431139970204855E-2</v>
      </c>
      <c r="J309" s="72">
        <f t="shared" si="44"/>
        <v>2.0481616143179534E-4</v>
      </c>
      <c r="K309" s="72">
        <f t="shared" si="48"/>
        <v>1.4234914916653994E-6</v>
      </c>
      <c r="L309" s="72">
        <f t="shared" si="49"/>
        <v>5.6867565385172561E-5</v>
      </c>
      <c r="M309">
        <f t="shared" si="45"/>
        <v>4.8688626901990366</v>
      </c>
      <c r="N309">
        <f t="shared" si="46"/>
        <v>1.431139970204855E-2</v>
      </c>
      <c r="O309" s="63">
        <f t="shared" si="47"/>
        <v>7.5410586382266354E-3</v>
      </c>
    </row>
    <row r="310" spans="2:15" x14ac:dyDescent="0.15">
      <c r="B310" s="82">
        <v>44963</v>
      </c>
      <c r="C310" s="83">
        <v>-5.8271892957205695E-3</v>
      </c>
      <c r="E310" s="62">
        <f t="shared" si="40"/>
        <v>3.3956135088160389E-5</v>
      </c>
      <c r="F310" s="3">
        <f t="shared" si="41"/>
        <v>3.3956135088160389E-5</v>
      </c>
      <c r="G310" s="63">
        <f t="shared" si="42"/>
        <v>5.8271892957205695E-3</v>
      </c>
      <c r="I310" s="77">
        <f t="shared" si="43"/>
        <v>-5.9030110508760201E-3</v>
      </c>
      <c r="J310" s="72">
        <f t="shared" si="44"/>
        <v>3.4845539466764414E-5</v>
      </c>
      <c r="K310" s="72">
        <f t="shared" si="48"/>
        <v>2.0481616143179534E-4</v>
      </c>
      <c r="L310" s="72">
        <f t="shared" si="49"/>
        <v>6.949056692938587E-5</v>
      </c>
      <c r="M310">
        <f t="shared" si="45"/>
        <v>3.9935819199708722</v>
      </c>
      <c r="N310">
        <f t="shared" si="46"/>
        <v>5.9030110508760201E-3</v>
      </c>
      <c r="O310" s="63">
        <f t="shared" si="47"/>
        <v>8.3361002230890845E-3</v>
      </c>
    </row>
    <row r="311" spans="2:15" x14ac:dyDescent="0.15">
      <c r="B311" s="82">
        <v>44964</v>
      </c>
      <c r="C311" s="83">
        <v>-4.3767271232479895E-3</v>
      </c>
      <c r="E311" s="62">
        <f t="shared" si="40"/>
        <v>1.915574031137462E-5</v>
      </c>
      <c r="F311" s="3">
        <f t="shared" si="41"/>
        <v>1.915574031137462E-5</v>
      </c>
      <c r="G311" s="63">
        <f t="shared" si="42"/>
        <v>4.3767271232479895E-3</v>
      </c>
      <c r="I311" s="77">
        <f t="shared" si="43"/>
        <v>-4.45254887840344E-3</v>
      </c>
      <c r="J311" s="72">
        <f t="shared" si="44"/>
        <v>1.9825191514571733E-5</v>
      </c>
      <c r="K311" s="72">
        <f t="shared" si="48"/>
        <v>3.4845539466764414E-5</v>
      </c>
      <c r="L311" s="72">
        <f t="shared" si="49"/>
        <v>6.7217298996251373E-5</v>
      </c>
      <c r="M311">
        <f t="shared" si="45"/>
        <v>3.9585868771368848</v>
      </c>
      <c r="N311">
        <f t="shared" si="46"/>
        <v>4.45254887840344E-3</v>
      </c>
      <c r="O311" s="63">
        <f t="shared" si="47"/>
        <v>8.1986156756034961E-3</v>
      </c>
    </row>
    <row r="312" spans="2:15" x14ac:dyDescent="0.15">
      <c r="B312" s="82">
        <v>44965</v>
      </c>
      <c r="C312" s="83">
        <v>3.77530469148879E-3</v>
      </c>
      <c r="E312" s="62">
        <f t="shared" si="40"/>
        <v>1.4252925513577267E-5</v>
      </c>
      <c r="F312" s="3">
        <f t="shared" si="41"/>
        <v>1.4252925513577267E-5</v>
      </c>
      <c r="G312" s="63">
        <f t="shared" si="42"/>
        <v>3.77530469148879E-3</v>
      </c>
      <c r="I312" s="77">
        <f t="shared" si="43"/>
        <v>3.699482936333339E-3</v>
      </c>
      <c r="J312" s="72">
        <f t="shared" si="44"/>
        <v>1.3686173996221544E-5</v>
      </c>
      <c r="K312" s="72">
        <f t="shared" si="48"/>
        <v>1.9825191514571733E-5</v>
      </c>
      <c r="L312" s="72">
        <f t="shared" si="49"/>
        <v>6.3949759614897398E-5</v>
      </c>
      <c r="M312">
        <f t="shared" si="45"/>
        <v>3.9632714790802104</v>
      </c>
      <c r="N312">
        <f t="shared" si="46"/>
        <v>3.699482936333339E-3</v>
      </c>
      <c r="O312" s="63">
        <f t="shared" si="47"/>
        <v>7.9968593594546469E-3</v>
      </c>
    </row>
    <row r="313" spans="2:15" x14ac:dyDescent="0.15">
      <c r="B313" s="82">
        <v>44966</v>
      </c>
      <c r="C313" s="83">
        <v>-5.1922272741729003E-3</v>
      </c>
      <c r="E313" s="62">
        <f t="shared" si="40"/>
        <v>2.6959224066664945E-5</v>
      </c>
      <c r="F313" s="3">
        <f t="shared" si="41"/>
        <v>2.6959224066664945E-5</v>
      </c>
      <c r="G313" s="63">
        <f t="shared" si="42"/>
        <v>5.1922272741729003E-3</v>
      </c>
      <c r="I313" s="77">
        <f t="shared" si="43"/>
        <v>-5.2680490293283509E-3</v>
      </c>
      <c r="J313" s="72">
        <f t="shared" si="44"/>
        <v>2.7752340575407379E-5</v>
      </c>
      <c r="K313" s="72">
        <f t="shared" si="48"/>
        <v>1.3686173996221544E-5</v>
      </c>
      <c r="L313" s="72">
        <f t="shared" si="49"/>
        <v>6.0498124751252476E-5</v>
      </c>
      <c r="M313">
        <f t="shared" si="45"/>
        <v>4.0521932093954156</v>
      </c>
      <c r="N313">
        <f t="shared" si="46"/>
        <v>5.2680490293283509E-3</v>
      </c>
      <c r="O313" s="63">
        <f t="shared" si="47"/>
        <v>7.7780540465628338E-3</v>
      </c>
    </row>
    <row r="314" spans="2:15" x14ac:dyDescent="0.15">
      <c r="B314" s="82">
        <v>44967</v>
      </c>
      <c r="C314" s="83">
        <v>-7.7792305833934705E-3</v>
      </c>
      <c r="E314" s="62">
        <f t="shared" si="40"/>
        <v>6.0516428469604314E-5</v>
      </c>
      <c r="F314" s="3">
        <f t="shared" si="41"/>
        <v>6.0516428469604314E-5</v>
      </c>
      <c r="G314" s="63">
        <f t="shared" si="42"/>
        <v>7.7792305833934705E-3</v>
      </c>
      <c r="I314" s="77">
        <f t="shared" si="43"/>
        <v>-7.8550523385489211E-3</v>
      </c>
      <c r="J314" s="72">
        <f t="shared" si="44"/>
        <v>6.1701847241342876E-5</v>
      </c>
      <c r="K314" s="72">
        <f t="shared" si="48"/>
        <v>2.7752340575407379E-5</v>
      </c>
      <c r="L314" s="72">
        <f t="shared" si="49"/>
        <v>5.8508047357053828E-5</v>
      </c>
      <c r="M314">
        <f t="shared" si="45"/>
        <v>4.2178814327316596</v>
      </c>
      <c r="N314">
        <f t="shared" si="46"/>
        <v>7.8550523385489211E-3</v>
      </c>
      <c r="O314" s="63">
        <f t="shared" si="47"/>
        <v>7.6490553244864057E-3</v>
      </c>
    </row>
    <row r="315" spans="2:15" x14ac:dyDescent="0.15">
      <c r="B315" s="82">
        <v>44970</v>
      </c>
      <c r="C315" s="83">
        <v>7.0864825482044305E-3</v>
      </c>
      <c r="E315" s="62">
        <f t="shared" si="40"/>
        <v>5.0218234906005955E-5</v>
      </c>
      <c r="F315" s="3">
        <f t="shared" si="41"/>
        <v>5.0218234906005955E-5</v>
      </c>
      <c r="G315" s="63">
        <f t="shared" si="42"/>
        <v>7.0864825482044305E-3</v>
      </c>
      <c r="I315" s="77">
        <f t="shared" si="43"/>
        <v>7.0106607930489799E-3</v>
      </c>
      <c r="J315" s="72">
        <f t="shared" si="44"/>
        <v>4.9149364755194154E-5</v>
      </c>
      <c r="K315" s="72">
        <f t="shared" si="48"/>
        <v>6.1701847241342876E-5</v>
      </c>
      <c r="L315" s="72">
        <f t="shared" si="49"/>
        <v>5.9442819976131087E-5</v>
      </c>
      <c r="M315">
        <f t="shared" si="45"/>
        <v>4.153017909652517</v>
      </c>
      <c r="N315">
        <f t="shared" si="46"/>
        <v>7.0106607930489799E-3</v>
      </c>
      <c r="O315" s="63">
        <f t="shared" si="47"/>
        <v>7.7099169889260858E-3</v>
      </c>
    </row>
    <row r="316" spans="2:15" x14ac:dyDescent="0.15">
      <c r="B316" s="82">
        <v>44971</v>
      </c>
      <c r="C316" s="83">
        <v>2.0136461029709399E-3</v>
      </c>
      <c r="E316" s="62">
        <f t="shared" si="40"/>
        <v>4.0547706280100529E-6</v>
      </c>
      <c r="F316" s="3">
        <f t="shared" si="41"/>
        <v>4.0547706280100529E-6</v>
      </c>
      <c r="G316" s="63">
        <f t="shared" si="42"/>
        <v>2.0136461029709399E-3</v>
      </c>
      <c r="I316" s="77">
        <f t="shared" si="43"/>
        <v>1.9378243478154892E-3</v>
      </c>
      <c r="J316" s="72">
        <f t="shared" si="44"/>
        <v>3.7551632029865259E-6</v>
      </c>
      <c r="K316" s="72">
        <f t="shared" si="48"/>
        <v>4.9149364755194154E-5</v>
      </c>
      <c r="L316" s="72">
        <f t="shared" si="49"/>
        <v>5.9277247127458222E-5</v>
      </c>
      <c r="M316">
        <f t="shared" si="45"/>
        <v>3.9635412624868551</v>
      </c>
      <c r="N316">
        <f t="shared" si="46"/>
        <v>1.9378243478154892E-3</v>
      </c>
      <c r="O316" s="63">
        <f t="shared" si="47"/>
        <v>7.6991718468584804E-3</v>
      </c>
    </row>
    <row r="317" spans="2:15" x14ac:dyDescent="0.15">
      <c r="B317" s="82">
        <v>44972</v>
      </c>
      <c r="C317" s="83">
        <v>3.6286344881646298E-3</v>
      </c>
      <c r="E317" s="62">
        <f t="shared" si="40"/>
        <v>1.3166988248697784E-5</v>
      </c>
      <c r="F317" s="3">
        <f t="shared" si="41"/>
        <v>1.3166988248697784E-5</v>
      </c>
      <c r="G317" s="63">
        <f t="shared" si="42"/>
        <v>3.6286344881646298E-3</v>
      </c>
      <c r="I317" s="77">
        <f t="shared" si="43"/>
        <v>3.5528127330091788E-3</v>
      </c>
      <c r="J317" s="72">
        <f t="shared" si="44"/>
        <v>1.262247831583215E-5</v>
      </c>
      <c r="K317" s="72">
        <f t="shared" si="48"/>
        <v>3.7551632029865259E-6</v>
      </c>
      <c r="L317" s="72">
        <f t="shared" si="49"/>
        <v>5.5469502485064673E-5</v>
      </c>
      <c r="M317">
        <f t="shared" si="45"/>
        <v>4.0377893346624694</v>
      </c>
      <c r="N317">
        <f t="shared" si="46"/>
        <v>3.5528127330091788E-3</v>
      </c>
      <c r="O317" s="63">
        <f t="shared" si="47"/>
        <v>7.4477850724268806E-3</v>
      </c>
    </row>
    <row r="318" spans="2:15" x14ac:dyDescent="0.15">
      <c r="B318" s="82">
        <v>44973</v>
      </c>
      <c r="C318" s="83">
        <v>-6.89752743338956E-3</v>
      </c>
      <c r="E318" s="62">
        <f t="shared" si="40"/>
        <v>4.757588469436157E-5</v>
      </c>
      <c r="F318" s="3">
        <f t="shared" si="41"/>
        <v>4.757588469436157E-5</v>
      </c>
      <c r="G318" s="63">
        <f t="shared" si="42"/>
        <v>6.89752743338956E-3</v>
      </c>
      <c r="I318" s="77">
        <f t="shared" si="43"/>
        <v>-6.9733491885450105E-3</v>
      </c>
      <c r="J318" s="72">
        <f t="shared" si="44"/>
        <v>4.8627598905381357E-5</v>
      </c>
      <c r="K318" s="72">
        <f t="shared" si="48"/>
        <v>1.262247831583215E-5</v>
      </c>
      <c r="L318" s="72">
        <f t="shared" si="49"/>
        <v>5.2738236321017411E-5</v>
      </c>
      <c r="M318">
        <f t="shared" si="45"/>
        <v>4.2366603366423341</v>
      </c>
      <c r="N318">
        <f t="shared" si="46"/>
        <v>6.9733491885450105E-3</v>
      </c>
      <c r="O318" s="63">
        <f t="shared" si="47"/>
        <v>7.2621096329522185E-3</v>
      </c>
    </row>
    <row r="319" spans="2:15" x14ac:dyDescent="0.15">
      <c r="B319" s="82">
        <v>44974</v>
      </c>
      <c r="C319" s="83">
        <v>5.4823263817402801E-3</v>
      </c>
      <c r="E319" s="62">
        <f t="shared" si="40"/>
        <v>3.005590255592547E-5</v>
      </c>
      <c r="F319" s="3">
        <f t="shared" si="41"/>
        <v>3.005590255592547E-5</v>
      </c>
      <c r="G319" s="63">
        <f t="shared" si="42"/>
        <v>5.4823263817402801E-3</v>
      </c>
      <c r="I319" s="77">
        <f t="shared" si="43"/>
        <v>5.4065046265848295E-3</v>
      </c>
      <c r="J319" s="72">
        <f t="shared" si="44"/>
        <v>2.9230292277283166E-5</v>
      </c>
      <c r="K319" s="72">
        <f t="shared" si="48"/>
        <v>4.8627598905381357E-5</v>
      </c>
      <c r="L319" s="72">
        <f t="shared" si="49"/>
        <v>5.3167916553153958E-5</v>
      </c>
      <c r="M319">
        <f t="shared" si="45"/>
        <v>4.1395324589975475</v>
      </c>
      <c r="N319">
        <f t="shared" si="46"/>
        <v>5.4065046265848295E-3</v>
      </c>
      <c r="O319" s="63">
        <f t="shared" si="47"/>
        <v>7.2916333254733788E-3</v>
      </c>
    </row>
    <row r="320" spans="2:15" x14ac:dyDescent="0.15">
      <c r="B320" s="82">
        <v>44978</v>
      </c>
      <c r="C320" s="83">
        <v>2.2983824529698698E-3</v>
      </c>
      <c r="E320" s="62">
        <f t="shared" si="40"/>
        <v>5.2825619001197962E-6</v>
      </c>
      <c r="F320" s="3">
        <f t="shared" si="41"/>
        <v>5.2825619001197962E-6</v>
      </c>
      <c r="G320" s="63">
        <f t="shared" si="42"/>
        <v>2.2983824529698698E-3</v>
      </c>
      <c r="I320" s="77">
        <f t="shared" si="43"/>
        <v>2.2225606978144188E-3</v>
      </c>
      <c r="J320" s="72">
        <f t="shared" si="44"/>
        <v>4.9397760554693162E-6</v>
      </c>
      <c r="K320" s="72">
        <f t="shared" si="48"/>
        <v>2.9230292277283166E-5</v>
      </c>
      <c r="L320" s="72">
        <f t="shared" si="49"/>
        <v>5.199369959510622E-5</v>
      </c>
      <c r="M320">
        <f t="shared" si="45"/>
        <v>4.0370072721239749</v>
      </c>
      <c r="N320">
        <f t="shared" si="46"/>
        <v>2.2225606978144188E-3</v>
      </c>
      <c r="O320" s="63">
        <f t="shared" si="47"/>
        <v>7.210665683215817E-3</v>
      </c>
    </row>
    <row r="321" spans="2:15" x14ac:dyDescent="0.15">
      <c r="B321" s="82">
        <v>44979</v>
      </c>
      <c r="C321" s="83">
        <v>1.6071045867263002E-3</v>
      </c>
      <c r="E321" s="62">
        <f t="shared" si="40"/>
        <v>2.582785152676712E-6</v>
      </c>
      <c r="F321" s="3">
        <f t="shared" si="41"/>
        <v>2.582785152676712E-6</v>
      </c>
      <c r="G321" s="63">
        <f t="shared" si="42"/>
        <v>1.6071045867263002E-3</v>
      </c>
      <c r="I321" s="77">
        <f t="shared" si="43"/>
        <v>1.5312828315708494E-3</v>
      </c>
      <c r="J321" s="72">
        <f t="shared" si="44"/>
        <v>2.3448271102636384E-6</v>
      </c>
      <c r="K321" s="72">
        <f t="shared" si="48"/>
        <v>4.9397760554693162E-6</v>
      </c>
      <c r="L321" s="72">
        <f t="shared" si="49"/>
        <v>4.897374256811877E-5</v>
      </c>
      <c r="M321">
        <f t="shared" si="45"/>
        <v>4.055144419355952</v>
      </c>
      <c r="N321">
        <f t="shared" si="46"/>
        <v>1.5312828315708494E-3</v>
      </c>
      <c r="O321" s="63">
        <f t="shared" si="47"/>
        <v>6.9981242178257146E-3</v>
      </c>
    </row>
    <row r="322" spans="2:15" x14ac:dyDescent="0.15">
      <c r="B322" s="82">
        <v>44980</v>
      </c>
      <c r="C322" s="83">
        <v>-4.6497893683888902E-3</v>
      </c>
      <c r="E322" s="62">
        <f t="shared" si="40"/>
        <v>2.1620541170382354E-5</v>
      </c>
      <c r="F322" s="3">
        <f t="shared" si="41"/>
        <v>2.1620541170382354E-5</v>
      </c>
      <c r="G322" s="63">
        <f t="shared" si="42"/>
        <v>4.6497893683888902E-3</v>
      </c>
      <c r="I322" s="77">
        <f t="shared" si="43"/>
        <v>-4.7256111235443408E-3</v>
      </c>
      <c r="J322" s="72">
        <f t="shared" si="44"/>
        <v>2.2331400490966006E-5</v>
      </c>
      <c r="K322" s="72">
        <f t="shared" si="48"/>
        <v>2.3448271102636384E-6</v>
      </c>
      <c r="L322" s="72">
        <f t="shared" si="49"/>
        <v>4.6031740955420968E-5</v>
      </c>
      <c r="M322">
        <f t="shared" si="45"/>
        <v>4.1954337756149735</v>
      </c>
      <c r="N322">
        <f t="shared" si="46"/>
        <v>4.7256111235443408E-3</v>
      </c>
      <c r="O322" s="63">
        <f t="shared" si="47"/>
        <v>6.784669553885507E-3</v>
      </c>
    </row>
    <row r="323" spans="2:15" x14ac:dyDescent="0.15">
      <c r="B323" s="82">
        <v>44981</v>
      </c>
      <c r="C323" s="83">
        <v>-5.8659809025908205E-3</v>
      </c>
      <c r="E323" s="62">
        <f t="shared" si="40"/>
        <v>3.4409731949560216E-5</v>
      </c>
      <c r="F323" s="3">
        <f t="shared" si="41"/>
        <v>3.4409731949560216E-5</v>
      </c>
      <c r="G323" s="63">
        <f t="shared" si="42"/>
        <v>5.8659809025908205E-3</v>
      </c>
      <c r="I323" s="77">
        <f t="shared" si="43"/>
        <v>-5.941802657746271E-3</v>
      </c>
      <c r="J323" s="72">
        <f t="shared" si="44"/>
        <v>3.5305018823600652E-5</v>
      </c>
      <c r="K323" s="72">
        <f t="shared" si="48"/>
        <v>2.2331400490966006E-5</v>
      </c>
      <c r="L323" s="72">
        <f t="shared" si="49"/>
        <v>4.4979926433606917E-5</v>
      </c>
      <c r="M323">
        <f t="shared" si="45"/>
        <v>4.2819351163270092</v>
      </c>
      <c r="N323">
        <f t="shared" si="46"/>
        <v>5.941802657746271E-3</v>
      </c>
      <c r="O323" s="63">
        <f t="shared" si="47"/>
        <v>6.7067075703065296E-3</v>
      </c>
    </row>
    <row r="324" spans="2:15" x14ac:dyDescent="0.15">
      <c r="B324" s="82">
        <v>44984</v>
      </c>
      <c r="C324" s="83">
        <v>3.4125959248996101E-3</v>
      </c>
      <c r="E324" s="62">
        <f t="shared" si="40"/>
        <v>1.1645810946641425E-5</v>
      </c>
      <c r="F324" s="3">
        <f t="shared" si="41"/>
        <v>1.1645810946641425E-5</v>
      </c>
      <c r="G324" s="63">
        <f t="shared" si="42"/>
        <v>3.4125959248996101E-3</v>
      </c>
      <c r="I324" s="77">
        <f t="shared" si="43"/>
        <v>3.3367741697441591E-3</v>
      </c>
      <c r="J324" s="72">
        <f t="shared" si="44"/>
        <v>1.1134061859871823E-5</v>
      </c>
      <c r="K324" s="72">
        <f t="shared" si="48"/>
        <v>3.5305018823600652E-5</v>
      </c>
      <c r="L324" s="72">
        <f t="shared" si="49"/>
        <v>4.5073518228211409E-5</v>
      </c>
      <c r="M324">
        <f t="shared" si="45"/>
        <v>4.1464243059331283</v>
      </c>
      <c r="N324">
        <f t="shared" si="46"/>
        <v>3.3367741697441591E-3</v>
      </c>
      <c r="O324" s="63">
        <f t="shared" si="47"/>
        <v>6.7136814214119071E-3</v>
      </c>
    </row>
    <row r="325" spans="2:15" x14ac:dyDescent="0.15">
      <c r="B325" s="82">
        <v>44985</v>
      </c>
      <c r="C325" s="83">
        <v>-1.08358436701818E-2</v>
      </c>
      <c r="E325" s="62">
        <f t="shared" si="40"/>
        <v>1.1741550804461899E-4</v>
      </c>
      <c r="F325" s="3">
        <f t="shared" si="41"/>
        <v>1.1741550804461899E-4</v>
      </c>
      <c r="G325" s="63">
        <f t="shared" si="42"/>
        <v>1.08358436701818E-2</v>
      </c>
      <c r="I325" s="77">
        <f t="shared" si="43"/>
        <v>-1.0911665425337251E-2</v>
      </c>
      <c r="J325" s="72">
        <f t="shared" si="44"/>
        <v>1.1906444235450037E-4</v>
      </c>
      <c r="K325" s="72">
        <f t="shared" si="48"/>
        <v>1.1134061859871823E-5</v>
      </c>
      <c r="L325" s="72">
        <f t="shared" si="49"/>
        <v>4.3210493865277329E-5</v>
      </c>
      <c r="M325">
        <f t="shared" si="45"/>
        <v>4.7946380596710672</v>
      </c>
      <c r="N325">
        <f t="shared" si="46"/>
        <v>1.0911665425337251E-2</v>
      </c>
      <c r="O325" s="63">
        <f t="shared" si="47"/>
        <v>6.5734689369675529E-3</v>
      </c>
    </row>
    <row r="326" spans="2:15" x14ac:dyDescent="0.15">
      <c r="B326" s="82">
        <v>44986</v>
      </c>
      <c r="C326" s="83">
        <v>-3.80836349605928E-3</v>
      </c>
      <c r="E326" s="62">
        <f t="shared" si="40"/>
        <v>1.4503632518116861E-5</v>
      </c>
      <c r="F326" s="3">
        <f t="shared" si="41"/>
        <v>1.4503632518116861E-5</v>
      </c>
      <c r="G326" s="63">
        <f t="shared" si="42"/>
        <v>3.80836349605928E-3</v>
      </c>
      <c r="I326" s="77">
        <f t="shared" si="43"/>
        <v>-3.8841852512147309E-3</v>
      </c>
      <c r="J326" s="72">
        <f t="shared" si="44"/>
        <v>1.5086895065754042E-5</v>
      </c>
      <c r="K326" s="72">
        <f t="shared" si="48"/>
        <v>1.1906444235450037E-4</v>
      </c>
      <c r="L326" s="72">
        <f t="shared" si="49"/>
        <v>5.0221695410775248E-5</v>
      </c>
      <c r="M326">
        <f t="shared" si="45"/>
        <v>4.1056946716108227</v>
      </c>
      <c r="N326">
        <f t="shared" si="46"/>
        <v>3.8841852512147309E-3</v>
      </c>
      <c r="O326" s="63">
        <f t="shared" si="47"/>
        <v>7.0867267063698209E-3</v>
      </c>
    </row>
    <row r="327" spans="2:15" x14ac:dyDescent="0.15">
      <c r="B327" s="82">
        <v>44987</v>
      </c>
      <c r="C327" s="83">
        <v>9.9034041150818305E-3</v>
      </c>
      <c r="E327" s="62">
        <f t="shared" si="40"/>
        <v>9.807741306661973E-5</v>
      </c>
      <c r="F327" s="3">
        <f t="shared" si="41"/>
        <v>9.807741306661973E-5</v>
      </c>
      <c r="G327" s="63">
        <f t="shared" si="42"/>
        <v>9.9034041150818305E-3</v>
      </c>
      <c r="I327" s="77">
        <f t="shared" si="43"/>
        <v>9.82758235992638E-3</v>
      </c>
      <c r="J327" s="72">
        <f t="shared" si="44"/>
        <v>9.6581375041136157E-5</v>
      </c>
      <c r="K327" s="72">
        <f t="shared" si="48"/>
        <v>1.5086895065754042E-5</v>
      </c>
      <c r="L327" s="72">
        <f t="shared" si="49"/>
        <v>4.8187839466492946E-5</v>
      </c>
      <c r="M327">
        <f t="shared" si="45"/>
        <v>4.5523305555424018</v>
      </c>
      <c r="N327">
        <f t="shared" si="46"/>
        <v>9.82758235992638E-3</v>
      </c>
      <c r="O327" s="63">
        <f t="shared" si="47"/>
        <v>6.9417461395885798E-3</v>
      </c>
    </row>
    <row r="328" spans="2:15" x14ac:dyDescent="0.15">
      <c r="B328" s="82">
        <v>44988</v>
      </c>
      <c r="C328" s="83">
        <v>2.1955308903229801E-3</v>
      </c>
      <c r="E328" s="62">
        <f t="shared" ref="E328:E391" si="50">C328^2</f>
        <v>4.8203558903624178E-6</v>
      </c>
      <c r="F328" s="3">
        <f t="shared" ref="F328:F391" si="51">E328</f>
        <v>4.8203558903624178E-6</v>
      </c>
      <c r="G328" s="63">
        <f t="shared" ref="G328:G391" si="52">SQRT(F328)</f>
        <v>2.1955308903229801E-3</v>
      </c>
      <c r="I328" s="77">
        <f t="shared" ref="I328:I391" si="53">C328-$I$4</f>
        <v>2.1197091351675291E-3</v>
      </c>
      <c r="J328" s="72">
        <f t="shared" ref="J328:J391" si="54">I328^2</f>
        <v>4.4931668177126739E-6</v>
      </c>
      <c r="K328" s="72">
        <f t="shared" si="48"/>
        <v>9.6581375041136157E-5</v>
      </c>
      <c r="L328" s="72">
        <f t="shared" si="49"/>
        <v>5.291421635603472E-5</v>
      </c>
      <c r="M328">
        <f t="shared" ref="M328:M391" si="55">LN(1/SQRT(2*PI()*L328*EXP(-J328/(2*L328))))</f>
        <v>4.0257092670607308</v>
      </c>
      <c r="N328">
        <f t="shared" ref="N328:N391" si="56">SQRT(J328)</f>
        <v>2.1197091351675291E-3</v>
      </c>
      <c r="O328" s="63">
        <f t="shared" ref="O328:O391" si="57">SQRT(L328)</f>
        <v>7.2742158584987509E-3</v>
      </c>
    </row>
    <row r="329" spans="2:15" x14ac:dyDescent="0.15">
      <c r="B329" s="82">
        <v>44991</v>
      </c>
      <c r="C329" s="83">
        <v>-3.8287684123341397E-3</v>
      </c>
      <c r="E329" s="62">
        <f t="shared" si="50"/>
        <v>1.4659467555287689E-5</v>
      </c>
      <c r="F329" s="3">
        <f t="shared" si="51"/>
        <v>1.4659467555287689E-5</v>
      </c>
      <c r="G329" s="63">
        <f t="shared" si="52"/>
        <v>3.8287684123341397E-3</v>
      </c>
      <c r="I329" s="77">
        <f t="shared" si="53"/>
        <v>-3.9045901674895907E-3</v>
      </c>
      <c r="J329" s="72">
        <f t="shared" si="54"/>
        <v>1.5245824376056389E-5</v>
      </c>
      <c r="K329" s="72">
        <f t="shared" ref="K329:K392" si="58">J328</f>
        <v>4.4931668177126739E-6</v>
      </c>
      <c r="L329" s="72">
        <f t="shared" ref="L329:L392" si="59" xml:space="preserve"> $J$4+$K$4*K329+$L$4*L328</f>
        <v>4.9770772309866307E-5</v>
      </c>
      <c r="M329">
        <f t="shared" si="55"/>
        <v>4.1116829985772503</v>
      </c>
      <c r="N329">
        <f t="shared" si="56"/>
        <v>3.9045901674895907E-3</v>
      </c>
      <c r="O329" s="63">
        <f t="shared" si="57"/>
        <v>7.0548403461642073E-3</v>
      </c>
    </row>
    <row r="330" spans="2:15" x14ac:dyDescent="0.15">
      <c r="B330" s="82">
        <v>44992</v>
      </c>
      <c r="C330" s="83">
        <v>-7.4606463417503602E-3</v>
      </c>
      <c r="E330" s="62">
        <f t="shared" si="50"/>
        <v>5.5661243836673036E-5</v>
      </c>
      <c r="F330" s="3">
        <f t="shared" si="51"/>
        <v>5.5661243836673036E-5</v>
      </c>
      <c r="G330" s="63">
        <f t="shared" si="52"/>
        <v>7.4606463417503602E-3</v>
      </c>
      <c r="I330" s="77">
        <f t="shared" si="53"/>
        <v>-7.5364680969058108E-3</v>
      </c>
      <c r="J330" s="72">
        <f t="shared" si="54"/>
        <v>5.6798351375679096E-5</v>
      </c>
      <c r="K330" s="72">
        <f t="shared" si="58"/>
        <v>1.5245824376056389E-5</v>
      </c>
      <c r="L330" s="72">
        <f t="shared" si="59"/>
        <v>4.7792585092771276E-5</v>
      </c>
      <c r="M330">
        <f t="shared" si="55"/>
        <v>4.3524900895809537</v>
      </c>
      <c r="N330">
        <f t="shared" si="56"/>
        <v>7.5364680969058108E-3</v>
      </c>
      <c r="O330" s="63">
        <f t="shared" si="57"/>
        <v>6.9132181430048394E-3</v>
      </c>
    </row>
    <row r="331" spans="2:15" x14ac:dyDescent="0.15">
      <c r="B331" s="82">
        <v>44993</v>
      </c>
      <c r="C331" s="83">
        <v>-3.5089443384416202E-3</v>
      </c>
      <c r="E331" s="62">
        <f t="shared" si="50"/>
        <v>1.2312690370281499E-5</v>
      </c>
      <c r="F331" s="3">
        <f t="shared" si="51"/>
        <v>1.2312690370281499E-5</v>
      </c>
      <c r="G331" s="63">
        <f t="shared" si="52"/>
        <v>3.5089443384416202E-3</v>
      </c>
      <c r="I331" s="77">
        <f t="shared" si="53"/>
        <v>-3.5847660935970711E-3</v>
      </c>
      <c r="J331" s="72">
        <f t="shared" si="54"/>
        <v>1.2850547945803205E-5</v>
      </c>
      <c r="K331" s="72">
        <f t="shared" si="58"/>
        <v>5.6798351375679096E-5</v>
      </c>
      <c r="L331" s="72">
        <f t="shared" si="59"/>
        <v>4.9350776661566596E-5</v>
      </c>
      <c r="M331">
        <f t="shared" si="55"/>
        <v>4.1044379965683486</v>
      </c>
      <c r="N331">
        <f t="shared" si="56"/>
        <v>3.5847660935970711E-3</v>
      </c>
      <c r="O331" s="63">
        <f t="shared" si="57"/>
        <v>7.0250107944092579E-3</v>
      </c>
    </row>
    <row r="332" spans="2:15" x14ac:dyDescent="0.15">
      <c r="B332" s="82">
        <v>44994</v>
      </c>
      <c r="C332" s="83">
        <v>-6.9305209003320796E-3</v>
      </c>
      <c r="E332" s="62">
        <f t="shared" si="50"/>
        <v>4.8032119949939782E-5</v>
      </c>
      <c r="F332" s="3">
        <f t="shared" si="51"/>
        <v>4.8032119949939782E-5</v>
      </c>
      <c r="G332" s="63">
        <f t="shared" si="52"/>
        <v>6.9305209003320796E-3</v>
      </c>
      <c r="I332" s="77">
        <f t="shared" si="53"/>
        <v>-7.0063426554875302E-3</v>
      </c>
      <c r="J332" s="72">
        <f t="shared" si="54"/>
        <v>4.9088837406104056E-5</v>
      </c>
      <c r="K332" s="72">
        <f t="shared" si="58"/>
        <v>1.2850547945803205E-5</v>
      </c>
      <c r="L332" s="72">
        <f t="shared" si="59"/>
        <v>4.7219497940798813E-5</v>
      </c>
      <c r="M332">
        <f t="shared" si="55"/>
        <v>4.3213103701685709</v>
      </c>
      <c r="N332">
        <f t="shared" si="56"/>
        <v>7.0063426554875302E-3</v>
      </c>
      <c r="O332" s="63">
        <f t="shared" si="57"/>
        <v>6.871644485914475E-3</v>
      </c>
    </row>
    <row r="333" spans="2:15" x14ac:dyDescent="0.15">
      <c r="B333" s="82">
        <v>44995</v>
      </c>
      <c r="C333" s="83">
        <v>-1.6767929133002599E-2</v>
      </c>
      <c r="E333" s="62">
        <f t="shared" si="50"/>
        <v>2.8116344740939731E-4</v>
      </c>
      <c r="F333" s="3">
        <f t="shared" si="51"/>
        <v>2.8116344740939731E-4</v>
      </c>
      <c r="G333" s="63">
        <f t="shared" si="52"/>
        <v>1.6767929133002599E-2</v>
      </c>
      <c r="I333" s="77">
        <f t="shared" si="53"/>
        <v>-1.6843750888158052E-2</v>
      </c>
      <c r="J333" s="72">
        <f t="shared" si="54"/>
        <v>2.8371194398232516E-4</v>
      </c>
      <c r="K333" s="72">
        <f t="shared" si="58"/>
        <v>4.9088837406104056E-5</v>
      </c>
      <c r="L333" s="72">
        <f t="shared" si="59"/>
        <v>4.8210923390555392E-5</v>
      </c>
      <c r="M333">
        <f t="shared" si="55"/>
        <v>5.5222255010126702</v>
      </c>
      <c r="N333">
        <f t="shared" si="56"/>
        <v>1.6843750888158052E-2</v>
      </c>
      <c r="O333" s="63">
        <f t="shared" si="57"/>
        <v>6.9434086290924421E-3</v>
      </c>
    </row>
    <row r="334" spans="2:15" x14ac:dyDescent="0.15">
      <c r="B334" s="82">
        <v>44998</v>
      </c>
      <c r="C334" s="83">
        <v>-1.2373326748781199E-2</v>
      </c>
      <c r="E334" s="62">
        <f t="shared" si="50"/>
        <v>1.5309921483210433E-4</v>
      </c>
      <c r="F334" s="3">
        <f t="shared" si="51"/>
        <v>1.5309921483210433E-4</v>
      </c>
      <c r="G334" s="63">
        <f t="shared" si="52"/>
        <v>1.2373326748781199E-2</v>
      </c>
      <c r="I334" s="77">
        <f t="shared" si="53"/>
        <v>-1.244914850393665E-2</v>
      </c>
      <c r="J334" s="72">
        <f t="shared" si="54"/>
        <v>1.5498129847306812E-4</v>
      </c>
      <c r="K334" s="72">
        <f t="shared" si="58"/>
        <v>2.8371194398232516E-4</v>
      </c>
      <c r="L334" s="72">
        <f t="shared" si="59"/>
        <v>6.8014274436629295E-5</v>
      </c>
      <c r="M334">
        <f t="shared" si="55"/>
        <v>4.4486225477143186</v>
      </c>
      <c r="N334">
        <f t="shared" si="56"/>
        <v>1.244914850393665E-2</v>
      </c>
      <c r="O334" s="63">
        <f t="shared" si="57"/>
        <v>8.2470767206707426E-3</v>
      </c>
    </row>
    <row r="335" spans="2:15" x14ac:dyDescent="0.15">
      <c r="B335" s="82">
        <v>44999</v>
      </c>
      <c r="C335" s="83">
        <v>7.9630936110932603E-3</v>
      </c>
      <c r="E335" s="62">
        <f t="shared" si="50"/>
        <v>6.3410859859034294E-5</v>
      </c>
      <c r="F335" s="3">
        <f t="shared" si="51"/>
        <v>6.3410859859034294E-5</v>
      </c>
      <c r="G335" s="63">
        <f t="shared" si="52"/>
        <v>7.9630936110932603E-3</v>
      </c>
      <c r="I335" s="77">
        <f t="shared" si="53"/>
        <v>7.8872718559378097E-3</v>
      </c>
      <c r="J335" s="72">
        <f t="shared" si="54"/>
        <v>6.220905732946866E-5</v>
      </c>
      <c r="K335" s="72">
        <f t="shared" si="58"/>
        <v>1.5498129847306812E-4</v>
      </c>
      <c r="L335" s="72">
        <f t="shared" si="59"/>
        <v>7.5561993606588232E-5</v>
      </c>
      <c r="M335">
        <f t="shared" si="55"/>
        <v>4.0321612871343602</v>
      </c>
      <c r="N335">
        <f t="shared" si="56"/>
        <v>7.8872718559378097E-3</v>
      </c>
      <c r="O335" s="63">
        <f t="shared" si="57"/>
        <v>8.6926401976953026E-3</v>
      </c>
    </row>
    <row r="336" spans="2:15" x14ac:dyDescent="0.15">
      <c r="B336" s="82">
        <v>45000</v>
      </c>
      <c r="C336" s="83">
        <v>-1.8692527085465201E-2</v>
      </c>
      <c r="E336" s="62">
        <f t="shared" si="50"/>
        <v>3.4941056884085016E-4</v>
      </c>
      <c r="F336" s="3">
        <f t="shared" si="51"/>
        <v>3.4941056884085016E-4</v>
      </c>
      <c r="G336" s="63">
        <f t="shared" si="52"/>
        <v>1.8692527085465201E-2</v>
      </c>
      <c r="I336" s="77">
        <f t="shared" si="53"/>
        <v>-1.8768348840620654E-2</v>
      </c>
      <c r="J336" s="72">
        <f t="shared" si="54"/>
        <v>3.5225091820322664E-4</v>
      </c>
      <c r="K336" s="72">
        <f t="shared" si="58"/>
        <v>6.220905732946866E-5</v>
      </c>
      <c r="L336" s="72">
        <f t="shared" si="59"/>
        <v>7.491659191497351E-5</v>
      </c>
      <c r="M336">
        <f t="shared" si="55"/>
        <v>5.0061060368025077</v>
      </c>
      <c r="N336">
        <f t="shared" si="56"/>
        <v>1.8768348840620654E-2</v>
      </c>
      <c r="O336" s="63">
        <f t="shared" si="57"/>
        <v>8.6554371302074353E-3</v>
      </c>
    </row>
    <row r="337" spans="2:15" x14ac:dyDescent="0.15">
      <c r="B337" s="82">
        <v>45001</v>
      </c>
      <c r="C337" s="83">
        <v>1.9275282360026801E-2</v>
      </c>
      <c r="E337" s="62">
        <f t="shared" si="50"/>
        <v>3.7153651005876037E-4</v>
      </c>
      <c r="F337" s="3">
        <f t="shared" si="51"/>
        <v>3.7153651005876037E-4</v>
      </c>
      <c r="G337" s="63">
        <f t="shared" si="52"/>
        <v>1.9275282360026801E-2</v>
      </c>
      <c r="I337" s="77">
        <f t="shared" si="53"/>
        <v>1.9199460604871349E-2</v>
      </c>
      <c r="J337" s="72">
        <f t="shared" si="54"/>
        <v>3.686192875180069E-4</v>
      </c>
      <c r="K337" s="72">
        <f t="shared" si="58"/>
        <v>3.5225091820322664E-4</v>
      </c>
      <c r="L337" s="72">
        <f t="shared" si="59"/>
        <v>9.7704401426821835E-5</v>
      </c>
      <c r="M337">
        <f t="shared" si="55"/>
        <v>4.6410437532388746</v>
      </c>
      <c r="N337">
        <f t="shared" si="56"/>
        <v>1.9199460604871349E-2</v>
      </c>
      <c r="O337" s="63">
        <f t="shared" si="57"/>
        <v>9.8845536786858427E-3</v>
      </c>
    </row>
    <row r="338" spans="2:15" x14ac:dyDescent="0.15">
      <c r="B338" s="82">
        <v>45002</v>
      </c>
      <c r="C338" s="83">
        <v>-9.847142317100481E-3</v>
      </c>
      <c r="E338" s="62">
        <f t="shared" si="50"/>
        <v>9.6966211813231024E-5</v>
      </c>
      <c r="F338" s="3">
        <f t="shared" si="51"/>
        <v>9.6966211813231024E-5</v>
      </c>
      <c r="G338" s="63">
        <f t="shared" si="52"/>
        <v>9.847142317100481E-3</v>
      </c>
      <c r="I338" s="77">
        <f t="shared" si="53"/>
        <v>-9.9229640722559315E-3</v>
      </c>
      <c r="J338" s="72">
        <f t="shared" si="54"/>
        <v>9.8465215979282026E-5</v>
      </c>
      <c r="K338" s="72">
        <f t="shared" si="58"/>
        <v>3.686192875180069E-4</v>
      </c>
      <c r="L338" s="72">
        <f t="shared" si="59"/>
        <v>1.1964511806108524E-4</v>
      </c>
      <c r="M338">
        <f t="shared" si="55"/>
        <v>3.8022960644281167</v>
      </c>
      <c r="N338">
        <f t="shared" si="56"/>
        <v>9.9229640722559315E-3</v>
      </c>
      <c r="O338" s="63">
        <f t="shared" si="57"/>
        <v>1.0938241086257208E-2</v>
      </c>
    </row>
    <row r="339" spans="2:15" x14ac:dyDescent="0.15">
      <c r="B339" s="82">
        <v>45005</v>
      </c>
      <c r="C339" s="83">
        <v>2.8350103947714003E-3</v>
      </c>
      <c r="E339" s="62">
        <f t="shared" si="50"/>
        <v>8.0372839384618905E-6</v>
      </c>
      <c r="F339" s="3">
        <f t="shared" si="51"/>
        <v>8.0372839384618905E-6</v>
      </c>
      <c r="G339" s="63">
        <f t="shared" si="52"/>
        <v>2.8350103947714003E-3</v>
      </c>
      <c r="I339" s="77">
        <f t="shared" si="53"/>
        <v>2.7591886396159493E-3</v>
      </c>
      <c r="J339" s="72">
        <f t="shared" si="54"/>
        <v>7.613121948985713E-6</v>
      </c>
      <c r="K339" s="72">
        <f t="shared" si="58"/>
        <v>9.8465215979282026E-5</v>
      </c>
      <c r="L339" s="72">
        <f t="shared" si="59"/>
        <v>1.1773099657773337E-4</v>
      </c>
      <c r="M339">
        <f t="shared" si="55"/>
        <v>3.6207819297000441</v>
      </c>
      <c r="N339">
        <f t="shared" si="56"/>
        <v>2.7591886396159493E-3</v>
      </c>
      <c r="O339" s="63">
        <f t="shared" si="57"/>
        <v>1.0850391540296293E-2</v>
      </c>
    </row>
    <row r="340" spans="2:15" x14ac:dyDescent="0.15">
      <c r="B340" s="82">
        <v>45006</v>
      </c>
      <c r="C340" s="83">
        <v>1.3993789209452601E-2</v>
      </c>
      <c r="E340" s="62">
        <f t="shared" si="50"/>
        <v>1.9582613643859205E-4</v>
      </c>
      <c r="F340" s="3">
        <f t="shared" si="51"/>
        <v>1.9582613643859205E-4</v>
      </c>
      <c r="G340" s="63">
        <f t="shared" si="52"/>
        <v>1.3993789209452601E-2</v>
      </c>
      <c r="I340" s="77">
        <f t="shared" si="53"/>
        <v>1.391796745429715E-2</v>
      </c>
      <c r="J340" s="72">
        <f t="shared" si="54"/>
        <v>1.9370981805887468E-4</v>
      </c>
      <c r="K340" s="72">
        <f t="shared" si="58"/>
        <v>7.613121948985713E-6</v>
      </c>
      <c r="L340" s="72">
        <f t="shared" si="59"/>
        <v>1.0867786740880473E-4</v>
      </c>
      <c r="M340">
        <f t="shared" si="55"/>
        <v>4.0902281563611611</v>
      </c>
      <c r="N340">
        <f t="shared" si="56"/>
        <v>1.391796745429715E-2</v>
      </c>
      <c r="O340" s="63">
        <f t="shared" si="57"/>
        <v>1.0424867740590512E-2</v>
      </c>
    </row>
    <row r="341" spans="2:15" x14ac:dyDescent="0.15">
      <c r="B341" s="82">
        <v>45007</v>
      </c>
      <c r="C341" s="83">
        <v>-9.5466091285933909E-4</v>
      </c>
      <c r="E341" s="62">
        <f t="shared" si="50"/>
        <v>9.1137745854142657E-7</v>
      </c>
      <c r="F341" s="3">
        <f t="shared" si="51"/>
        <v>9.1137745854142657E-7</v>
      </c>
      <c r="G341" s="63">
        <f t="shared" si="52"/>
        <v>9.5466091285933909E-4</v>
      </c>
      <c r="I341" s="77">
        <f t="shared" si="53"/>
        <v>-1.0304826680147899E-3</v>
      </c>
      <c r="J341" s="72">
        <f t="shared" si="54"/>
        <v>1.0618945290788796E-6</v>
      </c>
      <c r="K341" s="72">
        <f t="shared" si="58"/>
        <v>1.9370981805887468E-4</v>
      </c>
      <c r="L341" s="72">
        <f t="shared" si="59"/>
        <v>1.1548113224913039E-4</v>
      </c>
      <c r="M341">
        <f t="shared" si="55"/>
        <v>3.6165620145838608</v>
      </c>
      <c r="N341">
        <f t="shared" si="56"/>
        <v>1.0304826680147899E-3</v>
      </c>
      <c r="O341" s="63">
        <f t="shared" si="57"/>
        <v>1.0746214787036894E-2</v>
      </c>
    </row>
    <row r="342" spans="2:15" x14ac:dyDescent="0.15">
      <c r="B342" s="82">
        <v>45008</v>
      </c>
      <c r="C342" s="83">
        <v>-5.9118234402561996E-3</v>
      </c>
      <c r="E342" s="62">
        <f t="shared" si="50"/>
        <v>3.4949656388762646E-5</v>
      </c>
      <c r="F342" s="3">
        <f t="shared" si="51"/>
        <v>3.4949656388762646E-5</v>
      </c>
      <c r="G342" s="63">
        <f t="shared" si="52"/>
        <v>5.9118234402561996E-3</v>
      </c>
      <c r="I342" s="77">
        <f t="shared" si="53"/>
        <v>-5.9876451954116502E-3</v>
      </c>
      <c r="J342" s="72">
        <f t="shared" si="54"/>
        <v>3.585189498613622E-5</v>
      </c>
      <c r="K342" s="72">
        <f t="shared" si="58"/>
        <v>1.0618945290788796E-6</v>
      </c>
      <c r="L342" s="72">
        <f t="shared" si="59"/>
        <v>1.0611395722736926E-4</v>
      </c>
      <c r="M342">
        <f t="shared" si="55"/>
        <v>3.7410255032402153</v>
      </c>
      <c r="N342">
        <f t="shared" si="56"/>
        <v>5.9876451954116502E-3</v>
      </c>
      <c r="O342" s="63">
        <f t="shared" si="57"/>
        <v>1.0301162906554253E-2</v>
      </c>
    </row>
    <row r="343" spans="2:15" x14ac:dyDescent="0.15">
      <c r="B343" s="82">
        <v>45009</v>
      </c>
      <c r="C343" s="83">
        <v>-7.88384073163295E-3</v>
      </c>
      <c r="E343" s="62">
        <f t="shared" si="50"/>
        <v>6.2154944681754766E-5</v>
      </c>
      <c r="F343" s="3">
        <f t="shared" si="51"/>
        <v>6.2154944681754766E-5</v>
      </c>
      <c r="G343" s="63">
        <f t="shared" si="52"/>
        <v>7.88384073163295E-3</v>
      </c>
      <c r="I343" s="77">
        <f t="shared" si="53"/>
        <v>-7.9596624867884005E-3</v>
      </c>
      <c r="J343" s="72">
        <f t="shared" si="54"/>
        <v>6.3356226903586504E-5</v>
      </c>
      <c r="K343" s="72">
        <f t="shared" si="58"/>
        <v>3.585189498613622E-5</v>
      </c>
      <c r="L343" s="72">
        <f t="shared" si="59"/>
        <v>1.0044058268695676E-4</v>
      </c>
      <c r="M343">
        <f t="shared" si="55"/>
        <v>3.8417293648930784</v>
      </c>
      <c r="N343">
        <f t="shared" si="56"/>
        <v>7.9596624867884005E-3</v>
      </c>
      <c r="O343" s="63">
        <f t="shared" si="57"/>
        <v>1.0022004923514892E-2</v>
      </c>
    </row>
    <row r="344" spans="2:15" x14ac:dyDescent="0.15">
      <c r="B344" s="82">
        <v>45012</v>
      </c>
      <c r="C344" s="83">
        <v>1.4311458727142901E-2</v>
      </c>
      <c r="E344" s="62">
        <f t="shared" si="50"/>
        <v>2.048178508987147E-4</v>
      </c>
      <c r="F344" s="3">
        <f t="shared" si="51"/>
        <v>2.048178508987147E-4</v>
      </c>
      <c r="G344" s="63">
        <f t="shared" si="52"/>
        <v>1.4311458727142901E-2</v>
      </c>
      <c r="I344" s="77">
        <f t="shared" si="53"/>
        <v>1.423563697198745E-2</v>
      </c>
      <c r="J344" s="72">
        <f t="shared" si="54"/>
        <v>2.0265335999821601E-4</v>
      </c>
      <c r="K344" s="72">
        <f t="shared" si="58"/>
        <v>6.3356226903586504E-5</v>
      </c>
      <c r="L344" s="72">
        <f t="shared" si="59"/>
        <v>9.7522811660348679E-5</v>
      </c>
      <c r="M344">
        <f t="shared" si="55"/>
        <v>4.2182760418004097</v>
      </c>
      <c r="N344">
        <f t="shared" si="56"/>
        <v>1.423563697198745E-2</v>
      </c>
      <c r="O344" s="63">
        <f t="shared" si="57"/>
        <v>9.8753638748325968E-3</v>
      </c>
    </row>
    <row r="345" spans="2:15" x14ac:dyDescent="0.15">
      <c r="B345" s="82">
        <v>45013</v>
      </c>
      <c r="C345" s="83">
        <v>4.9029917762499695E-3</v>
      </c>
      <c r="E345" s="62">
        <f t="shared" si="50"/>
        <v>2.4039328357974831E-5</v>
      </c>
      <c r="F345" s="3">
        <f t="shared" si="51"/>
        <v>2.4039328357974831E-5</v>
      </c>
      <c r="G345" s="63">
        <f t="shared" si="52"/>
        <v>4.9029917762499695E-3</v>
      </c>
      <c r="I345" s="77">
        <f t="shared" si="53"/>
        <v>4.8271700210945189E-3</v>
      </c>
      <c r="J345" s="72">
        <f t="shared" si="54"/>
        <v>2.3301570412553657E-5</v>
      </c>
      <c r="K345" s="72">
        <f t="shared" si="58"/>
        <v>2.0265335999821601E-4</v>
      </c>
      <c r="L345" s="72">
        <f t="shared" si="59"/>
        <v>1.0610708872280214E-4</v>
      </c>
      <c r="M345">
        <f t="shared" si="55"/>
        <v>3.7114933872622604</v>
      </c>
      <c r="N345">
        <f t="shared" si="56"/>
        <v>4.8271700210945189E-3</v>
      </c>
      <c r="O345" s="63">
        <f t="shared" si="57"/>
        <v>1.0300829516247813E-2</v>
      </c>
    </row>
    <row r="346" spans="2:15" x14ac:dyDescent="0.15">
      <c r="B346" s="82">
        <v>45014</v>
      </c>
      <c r="C346" s="83">
        <v>1.1458915540841701E-2</v>
      </c>
      <c r="E346" s="62">
        <f t="shared" si="50"/>
        <v>1.3130674537214346E-4</v>
      </c>
      <c r="F346" s="3">
        <f t="shared" si="51"/>
        <v>1.3130674537214346E-4</v>
      </c>
      <c r="G346" s="63">
        <f t="shared" si="52"/>
        <v>1.1458915540841701E-2</v>
      </c>
      <c r="I346" s="77">
        <f t="shared" si="53"/>
        <v>1.1383093785686251E-2</v>
      </c>
      <c r="J346" s="72">
        <f t="shared" si="54"/>
        <v>1.2957482413372893E-4</v>
      </c>
      <c r="K346" s="72">
        <f t="shared" si="58"/>
        <v>2.3301570412553657E-5</v>
      </c>
      <c r="L346" s="72">
        <f t="shared" si="59"/>
        <v>9.9423049356758901E-5</v>
      </c>
      <c r="M346">
        <f t="shared" si="55"/>
        <v>4.0149416227684975</v>
      </c>
      <c r="N346">
        <f t="shared" si="56"/>
        <v>1.1383093785686251E-2</v>
      </c>
      <c r="O346" s="63">
        <f t="shared" si="57"/>
        <v>9.9711107383660576E-3</v>
      </c>
    </row>
    <row r="347" spans="2:15" x14ac:dyDescent="0.15">
      <c r="B347" s="82">
        <v>45015</v>
      </c>
      <c r="C347" s="83">
        <v>6.2846717819682292E-3</v>
      </c>
      <c r="E347" s="62">
        <f t="shared" si="50"/>
        <v>3.949709940706772E-5</v>
      </c>
      <c r="F347" s="3">
        <f t="shared" si="51"/>
        <v>3.949709940706772E-5</v>
      </c>
      <c r="G347" s="63">
        <f t="shared" si="52"/>
        <v>6.2846717819682292E-3</v>
      </c>
      <c r="I347" s="77">
        <f t="shared" si="53"/>
        <v>6.2088500268127787E-3</v>
      </c>
      <c r="J347" s="72">
        <f t="shared" si="54"/>
        <v>3.8549818655453045E-5</v>
      </c>
      <c r="K347" s="72">
        <f t="shared" si="58"/>
        <v>1.2957482413372893E-4</v>
      </c>
      <c r="L347" s="72">
        <f t="shared" si="59"/>
        <v>1.0193795972672155E-4</v>
      </c>
      <c r="M347">
        <f t="shared" si="55"/>
        <v>3.7711769045433106</v>
      </c>
      <c r="N347">
        <f t="shared" si="56"/>
        <v>6.2088500268127787E-3</v>
      </c>
      <c r="O347" s="63">
        <f t="shared" si="57"/>
        <v>1.009643301996906E-2</v>
      </c>
    </row>
    <row r="348" spans="2:15" x14ac:dyDescent="0.15">
      <c r="B348" s="82">
        <v>45016</v>
      </c>
      <c r="C348" s="83">
        <v>6.7097519601400004E-3</v>
      </c>
      <c r="E348" s="62">
        <f t="shared" si="50"/>
        <v>4.5020771366602577E-5</v>
      </c>
      <c r="F348" s="3">
        <f t="shared" si="51"/>
        <v>4.5020771366602577E-5</v>
      </c>
      <c r="G348" s="63">
        <f t="shared" si="52"/>
        <v>6.7097519601400004E-3</v>
      </c>
      <c r="I348" s="77">
        <f t="shared" si="53"/>
        <v>6.6339302049845499E-3</v>
      </c>
      <c r="J348" s="72">
        <f t="shared" si="54"/>
        <v>4.4009029964606349E-5</v>
      </c>
      <c r="K348" s="72">
        <f t="shared" si="58"/>
        <v>3.8549818655453045E-5</v>
      </c>
      <c r="L348" s="72">
        <f t="shared" si="59"/>
        <v>9.6878931839932829E-5</v>
      </c>
      <c r="M348">
        <f t="shared" si="55"/>
        <v>3.8156527898993713</v>
      </c>
      <c r="N348">
        <f t="shared" si="56"/>
        <v>6.6339302049845499E-3</v>
      </c>
      <c r="O348" s="63">
        <f t="shared" si="57"/>
        <v>9.8427095781564548E-3</v>
      </c>
    </row>
    <row r="349" spans="2:15" x14ac:dyDescent="0.15">
      <c r="B349" s="82">
        <v>45019</v>
      </c>
      <c r="C349" s="83">
        <v>-1.18391452165034E-3</v>
      </c>
      <c r="E349" s="62">
        <f t="shared" si="50"/>
        <v>1.4016535945745533E-6</v>
      </c>
      <c r="F349" s="3">
        <f t="shared" si="51"/>
        <v>1.4016535945745533E-6</v>
      </c>
      <c r="G349" s="63">
        <f t="shared" si="52"/>
        <v>1.18391452165034E-3</v>
      </c>
      <c r="I349" s="77">
        <f t="shared" si="53"/>
        <v>-1.2597362768057908E-3</v>
      </c>
      <c r="J349" s="72">
        <f t="shared" si="54"/>
        <v>1.5869354871005158E-6</v>
      </c>
      <c r="K349" s="72">
        <f t="shared" si="58"/>
        <v>4.4009029964606349E-5</v>
      </c>
      <c r="L349" s="72">
        <f t="shared" si="59"/>
        <v>9.2740693496397796E-5</v>
      </c>
      <c r="M349">
        <f t="shared" si="55"/>
        <v>3.7281909507661108</v>
      </c>
      <c r="N349">
        <f t="shared" si="56"/>
        <v>1.2597362768057908E-3</v>
      </c>
      <c r="O349" s="63">
        <f t="shared" si="57"/>
        <v>9.6301969604155966E-3</v>
      </c>
    </row>
    <row r="350" spans="2:15" x14ac:dyDescent="0.15">
      <c r="B350" s="82">
        <v>45020</v>
      </c>
      <c r="C350" s="83">
        <v>-1.76724455892607E-3</v>
      </c>
      <c r="E350" s="62">
        <f t="shared" si="50"/>
        <v>3.1231533310537995E-6</v>
      </c>
      <c r="F350" s="3">
        <f t="shared" si="51"/>
        <v>3.1231533310537995E-6</v>
      </c>
      <c r="G350" s="63">
        <f t="shared" si="52"/>
        <v>1.76724455892607E-3</v>
      </c>
      <c r="I350" s="77">
        <f t="shared" si="53"/>
        <v>-1.8430663140815207E-3</v>
      </c>
      <c r="J350" s="72">
        <f t="shared" si="54"/>
        <v>3.3968934381020431E-6</v>
      </c>
      <c r="K350" s="72">
        <f t="shared" si="58"/>
        <v>1.5869354871005158E-6</v>
      </c>
      <c r="L350" s="72">
        <f t="shared" si="59"/>
        <v>8.5577396465277245E-5</v>
      </c>
      <c r="M350">
        <f t="shared" si="55"/>
        <v>3.7740296056575828</v>
      </c>
      <c r="N350">
        <f t="shared" si="56"/>
        <v>1.8430663140815207E-3</v>
      </c>
      <c r="O350" s="63">
        <f t="shared" si="57"/>
        <v>9.2508051792953277E-3</v>
      </c>
    </row>
    <row r="351" spans="2:15" x14ac:dyDescent="0.15">
      <c r="B351" s="82">
        <v>45021</v>
      </c>
      <c r="C351" s="83">
        <v>3.78523757880033E-3</v>
      </c>
      <c r="E351" s="62">
        <f t="shared" si="50"/>
        <v>1.4328023527962186E-5</v>
      </c>
      <c r="F351" s="3">
        <f t="shared" si="51"/>
        <v>1.4328023527962186E-5</v>
      </c>
      <c r="G351" s="63">
        <f t="shared" si="52"/>
        <v>3.78523757880033E-3</v>
      </c>
      <c r="I351" s="77">
        <f t="shared" si="53"/>
        <v>3.7094158236448791E-3</v>
      </c>
      <c r="J351" s="72">
        <f t="shared" si="54"/>
        <v>1.3759765752707017E-5</v>
      </c>
      <c r="K351" s="72">
        <f t="shared" si="58"/>
        <v>3.3968934381020431E-6</v>
      </c>
      <c r="L351" s="72">
        <f t="shared" si="59"/>
        <v>7.9240847691802475E-5</v>
      </c>
      <c r="M351">
        <f t="shared" si="55"/>
        <v>3.8459820005262459</v>
      </c>
      <c r="N351">
        <f t="shared" si="56"/>
        <v>3.7094158236448791E-3</v>
      </c>
      <c r="O351" s="63">
        <f t="shared" si="57"/>
        <v>8.9017328476989517E-3</v>
      </c>
    </row>
    <row r="352" spans="2:15" x14ac:dyDescent="0.15">
      <c r="B352" s="82">
        <v>45022</v>
      </c>
      <c r="C352" s="83">
        <v>1.0316493822807299E-2</v>
      </c>
      <c r="E352" s="62">
        <f t="shared" si="50"/>
        <v>1.0643004479602116E-4</v>
      </c>
      <c r="F352" s="3">
        <f t="shared" si="51"/>
        <v>1.0643004479602116E-4</v>
      </c>
      <c r="G352" s="63">
        <f t="shared" si="52"/>
        <v>1.0316493822807299E-2</v>
      </c>
      <c r="I352" s="77">
        <f t="shared" si="53"/>
        <v>1.0240672067651849E-2</v>
      </c>
      <c r="J352" s="72">
        <f t="shared" si="54"/>
        <v>1.048713643971848E-4</v>
      </c>
      <c r="K352" s="72">
        <f t="shared" si="58"/>
        <v>1.3759765752707017E-5</v>
      </c>
      <c r="L352" s="72">
        <f t="shared" si="59"/>
        <v>7.4341663839424767E-5</v>
      </c>
      <c r="M352">
        <f t="shared" si="55"/>
        <v>4.1871478319986712</v>
      </c>
      <c r="N352">
        <f t="shared" si="56"/>
        <v>1.0240672067651849E-2</v>
      </c>
      <c r="O352" s="63">
        <f t="shared" si="57"/>
        <v>8.6221612046762826E-3</v>
      </c>
    </row>
    <row r="353" spans="2:15" x14ac:dyDescent="0.15">
      <c r="B353" s="82">
        <v>45027</v>
      </c>
      <c r="C353" s="83">
        <v>3.1367620519286901E-3</v>
      </c>
      <c r="E353" s="62">
        <f t="shared" si="50"/>
        <v>9.8392761704198866E-6</v>
      </c>
      <c r="F353" s="3">
        <f t="shared" si="51"/>
        <v>9.8392761704198866E-6</v>
      </c>
      <c r="G353" s="63">
        <f t="shared" si="52"/>
        <v>3.1367620519286901E-3</v>
      </c>
      <c r="I353" s="77">
        <f t="shared" si="53"/>
        <v>3.0609402967732391E-3</v>
      </c>
      <c r="J353" s="72">
        <f t="shared" si="54"/>
        <v>9.3693555004102455E-6</v>
      </c>
      <c r="K353" s="72">
        <f t="shared" si="58"/>
        <v>1.048713643971848E-4</v>
      </c>
      <c r="L353" s="72">
        <f t="shared" si="59"/>
        <v>7.7250030739321632E-5</v>
      </c>
      <c r="M353">
        <f t="shared" si="55"/>
        <v>3.8456146156993025</v>
      </c>
      <c r="N353">
        <f t="shared" si="56"/>
        <v>3.0609402967732391E-3</v>
      </c>
      <c r="O353" s="63">
        <f t="shared" si="57"/>
        <v>8.7891996643222094E-3</v>
      </c>
    </row>
    <row r="354" spans="2:15" x14ac:dyDescent="0.15">
      <c r="B354" s="82">
        <v>45028</v>
      </c>
      <c r="C354" s="83">
        <v>-2.9565777307280997E-3</v>
      </c>
      <c r="E354" s="62">
        <f t="shared" si="50"/>
        <v>8.7413518778373197E-6</v>
      </c>
      <c r="F354" s="3">
        <f t="shared" si="51"/>
        <v>8.7413518778373197E-6</v>
      </c>
      <c r="G354" s="63">
        <f t="shared" si="52"/>
        <v>2.9565777307280997E-3</v>
      </c>
      <c r="I354" s="77">
        <f t="shared" si="53"/>
        <v>-3.0323994858835507E-3</v>
      </c>
      <c r="J354" s="72">
        <f t="shared" si="54"/>
        <v>9.1954466419868224E-6</v>
      </c>
      <c r="K354" s="72">
        <f t="shared" si="58"/>
        <v>9.3693555004102455E-6</v>
      </c>
      <c r="L354" s="72">
        <f t="shared" si="59"/>
        <v>7.2186298353004713E-5</v>
      </c>
      <c r="M354">
        <f t="shared" si="55"/>
        <v>3.881037851359495</v>
      </c>
      <c r="N354">
        <f t="shared" si="56"/>
        <v>3.0323994858835507E-3</v>
      </c>
      <c r="O354" s="63">
        <f t="shared" si="57"/>
        <v>8.4962520179785572E-3</v>
      </c>
    </row>
    <row r="355" spans="2:15" x14ac:dyDescent="0.15">
      <c r="B355" s="82">
        <v>45029</v>
      </c>
      <c r="C355" s="83">
        <v>2.3999874970130801E-3</v>
      </c>
      <c r="E355" s="62">
        <f t="shared" si="50"/>
        <v>5.759939985819109E-6</v>
      </c>
      <c r="F355" s="3">
        <f t="shared" si="51"/>
        <v>5.759939985819109E-6</v>
      </c>
      <c r="G355" s="63">
        <f t="shared" si="52"/>
        <v>2.3999874970130801E-3</v>
      </c>
      <c r="I355" s="77">
        <f t="shared" si="53"/>
        <v>2.3241657418576291E-3</v>
      </c>
      <c r="J355" s="72">
        <f t="shared" si="54"/>
        <v>5.4017463956246234E-6</v>
      </c>
      <c r="K355" s="72">
        <f t="shared" si="58"/>
        <v>9.1954466419868224E-6</v>
      </c>
      <c r="L355" s="72">
        <f t="shared" si="59"/>
        <v>6.7589880235216144E-5</v>
      </c>
      <c r="M355">
        <f t="shared" si="55"/>
        <v>3.9020674739511039</v>
      </c>
      <c r="N355">
        <f t="shared" si="56"/>
        <v>2.3241657418576291E-3</v>
      </c>
      <c r="O355" s="63">
        <f t="shared" si="57"/>
        <v>8.2213064798252189E-3</v>
      </c>
    </row>
    <row r="356" spans="2:15" x14ac:dyDescent="0.15">
      <c r="B356" s="82">
        <v>45030</v>
      </c>
      <c r="C356" s="83">
        <v>7.4532052919280504E-3</v>
      </c>
      <c r="E356" s="62">
        <f t="shared" si="50"/>
        <v>5.5550269123624294E-5</v>
      </c>
      <c r="F356" s="3">
        <f t="shared" si="51"/>
        <v>5.5550269123624294E-5</v>
      </c>
      <c r="G356" s="63">
        <f t="shared" si="52"/>
        <v>7.4532052919280504E-3</v>
      </c>
      <c r="I356" s="77">
        <f t="shared" si="53"/>
        <v>7.3773835367725998E-3</v>
      </c>
      <c r="J356" s="72">
        <f t="shared" si="54"/>
        <v>5.4425787848643395E-5</v>
      </c>
      <c r="K356" s="72">
        <f t="shared" si="58"/>
        <v>5.4017463956246234E-6</v>
      </c>
      <c r="L356" s="72">
        <f t="shared" si="59"/>
        <v>6.3124669885643742E-5</v>
      </c>
      <c r="M356">
        <f t="shared" si="55"/>
        <v>4.1318097186216756</v>
      </c>
      <c r="N356">
        <f t="shared" si="56"/>
        <v>7.3773835367725998E-3</v>
      </c>
      <c r="O356" s="63">
        <f t="shared" si="57"/>
        <v>7.945103516357967E-3</v>
      </c>
    </row>
    <row r="357" spans="2:15" x14ac:dyDescent="0.15">
      <c r="B357" s="82">
        <v>45033</v>
      </c>
      <c r="C357" s="83">
        <v>-2.7422301553044997E-3</v>
      </c>
      <c r="E357" s="62">
        <f t="shared" si="50"/>
        <v>7.5198262246613411E-6</v>
      </c>
      <c r="F357" s="3">
        <f t="shared" si="51"/>
        <v>7.5198262246613411E-6</v>
      </c>
      <c r="G357" s="63">
        <f t="shared" si="52"/>
        <v>2.7422301553044997E-3</v>
      </c>
      <c r="I357" s="77">
        <f t="shared" si="53"/>
        <v>-2.8180519104599507E-3</v>
      </c>
      <c r="J357" s="72">
        <f t="shared" si="54"/>
        <v>7.9414165700469786E-6</v>
      </c>
      <c r="K357" s="72">
        <f t="shared" si="58"/>
        <v>5.4425787848643395E-5</v>
      </c>
      <c r="L357" s="72">
        <f t="shared" si="59"/>
        <v>6.3034301924965301E-5</v>
      </c>
      <c r="M357">
        <f t="shared" si="55"/>
        <v>3.9484736279788155</v>
      </c>
      <c r="N357">
        <f t="shared" si="56"/>
        <v>2.8180519104599507E-3</v>
      </c>
      <c r="O357" s="63">
        <f t="shared" si="57"/>
        <v>7.9394144573114011E-3</v>
      </c>
    </row>
    <row r="358" spans="2:15" x14ac:dyDescent="0.15">
      <c r="B358" s="82">
        <v>45034</v>
      </c>
      <c r="C358" s="83">
        <v>4.1743112793080003E-3</v>
      </c>
      <c r="E358" s="62">
        <f t="shared" si="50"/>
        <v>1.7424874656557994E-5</v>
      </c>
      <c r="F358" s="3">
        <f t="shared" si="51"/>
        <v>1.7424874656557994E-5</v>
      </c>
      <c r="G358" s="63">
        <f t="shared" si="52"/>
        <v>4.1743112793080003E-3</v>
      </c>
      <c r="I358" s="77">
        <f t="shared" si="53"/>
        <v>4.0984895241525498E-3</v>
      </c>
      <c r="J358" s="72">
        <f t="shared" si="54"/>
        <v>1.6797616379588193E-5</v>
      </c>
      <c r="K358" s="72">
        <f t="shared" si="58"/>
        <v>7.9414165700469786E-6</v>
      </c>
      <c r="L358" s="72">
        <f t="shared" si="59"/>
        <v>5.9206766678420608E-5</v>
      </c>
      <c r="M358">
        <f t="shared" si="55"/>
        <v>4.019226599893357</v>
      </c>
      <c r="N358">
        <f t="shared" si="56"/>
        <v>4.0984895241525498E-3</v>
      </c>
      <c r="O358" s="63">
        <f t="shared" si="57"/>
        <v>7.6945933406789343E-3</v>
      </c>
    </row>
    <row r="359" spans="2:15" x14ac:dyDescent="0.15">
      <c r="B359" s="82">
        <v>45035</v>
      </c>
      <c r="C359" s="83">
        <v>6.3762761716823393E-4</v>
      </c>
      <c r="E359" s="62">
        <f t="shared" si="50"/>
        <v>4.0656897817563987E-7</v>
      </c>
      <c r="F359" s="3">
        <f t="shared" si="51"/>
        <v>4.0656897817563987E-7</v>
      </c>
      <c r="G359" s="63">
        <f t="shared" si="52"/>
        <v>6.3762761716823393E-4</v>
      </c>
      <c r="I359" s="77">
        <f t="shared" si="53"/>
        <v>5.6180586201278306E-4</v>
      </c>
      <c r="J359" s="72">
        <f t="shared" si="54"/>
        <v>3.1562582659192624E-7</v>
      </c>
      <c r="K359" s="72">
        <f t="shared" si="58"/>
        <v>1.6797616379588193E-5</v>
      </c>
      <c r="L359" s="72">
        <f t="shared" si="59"/>
        <v>5.6456695404053612E-5</v>
      </c>
      <c r="M359">
        <f t="shared" si="55"/>
        <v>3.9734774458354214</v>
      </c>
      <c r="N359">
        <f t="shared" si="56"/>
        <v>5.6180586201278306E-4</v>
      </c>
      <c r="O359" s="63">
        <f t="shared" si="57"/>
        <v>7.5137670581442439E-3</v>
      </c>
    </row>
    <row r="360" spans="2:15" x14ac:dyDescent="0.15">
      <c r="B360" s="82">
        <v>45036</v>
      </c>
      <c r="C360" s="83">
        <v>2.14886912173994E-3</v>
      </c>
      <c r="E360" s="62">
        <f t="shared" si="50"/>
        <v>4.6176385023673817E-6</v>
      </c>
      <c r="F360" s="3">
        <f t="shared" si="51"/>
        <v>4.6176385023673817E-6</v>
      </c>
      <c r="G360" s="63">
        <f t="shared" si="52"/>
        <v>2.14886912173994E-3</v>
      </c>
      <c r="I360" s="77">
        <f t="shared" si="53"/>
        <v>2.0730473665844891E-3</v>
      </c>
      <c r="J360" s="72">
        <f t="shared" si="54"/>
        <v>4.2975253841028854E-6</v>
      </c>
      <c r="K360" s="72">
        <f t="shared" si="58"/>
        <v>3.1562582659192624E-7</v>
      </c>
      <c r="L360" s="72">
        <f t="shared" si="59"/>
        <v>5.2639894123849303E-5</v>
      </c>
      <c r="M360">
        <f t="shared" si="55"/>
        <v>4.0274896289613489</v>
      </c>
      <c r="N360">
        <f t="shared" si="56"/>
        <v>2.0730473665844891E-3</v>
      </c>
      <c r="O360" s="63">
        <f t="shared" si="57"/>
        <v>7.2553355624567295E-3</v>
      </c>
    </row>
    <row r="361" spans="2:15" x14ac:dyDescent="0.15">
      <c r="B361" s="82">
        <v>45037</v>
      </c>
      <c r="C361" s="83">
        <v>6.1394165153780796E-3</v>
      </c>
      <c r="E361" s="62">
        <f t="shared" si="50"/>
        <v>3.769243514929712E-5</v>
      </c>
      <c r="F361" s="3">
        <f t="shared" si="51"/>
        <v>3.769243514929712E-5</v>
      </c>
      <c r="G361" s="63">
        <f t="shared" si="52"/>
        <v>6.1394165153780796E-3</v>
      </c>
      <c r="I361" s="77">
        <f t="shared" si="53"/>
        <v>6.063594760222629E-3</v>
      </c>
      <c r="J361" s="72">
        <f t="shared" si="54"/>
        <v>3.6767181416199319E-5</v>
      </c>
      <c r="K361" s="72">
        <f t="shared" si="58"/>
        <v>4.2975253841028854E-6</v>
      </c>
      <c r="L361" s="72">
        <f t="shared" si="59"/>
        <v>4.9506760520777332E-5</v>
      </c>
      <c r="M361">
        <f t="shared" si="55"/>
        <v>4.2234296052453164</v>
      </c>
      <c r="N361">
        <f t="shared" si="56"/>
        <v>6.063594760222629E-3</v>
      </c>
      <c r="O361" s="63">
        <f t="shared" si="57"/>
        <v>7.0361040726226705E-3</v>
      </c>
    </row>
    <row r="362" spans="2:15" x14ac:dyDescent="0.15">
      <c r="B362" s="82">
        <v>45040</v>
      </c>
      <c r="C362" s="83">
        <v>5.7760598781109098E-4</v>
      </c>
      <c r="E362" s="62">
        <f t="shared" si="50"/>
        <v>3.3362867715522617E-7</v>
      </c>
      <c r="F362" s="3">
        <f t="shared" si="51"/>
        <v>3.3362867715522617E-7</v>
      </c>
      <c r="G362" s="63">
        <f t="shared" si="52"/>
        <v>5.7760598781109098E-4</v>
      </c>
      <c r="I362" s="77">
        <f t="shared" si="53"/>
        <v>5.0178423265564011E-4</v>
      </c>
      <c r="J362" s="72">
        <f t="shared" si="54"/>
        <v>2.5178741614180957E-7</v>
      </c>
      <c r="K362" s="72">
        <f t="shared" si="58"/>
        <v>3.6767181416199319E-5</v>
      </c>
      <c r="L362" s="72">
        <f t="shared" si="59"/>
        <v>4.9287881151934123E-5</v>
      </c>
      <c r="M362">
        <f t="shared" si="55"/>
        <v>4.0412547559681569</v>
      </c>
      <c r="N362">
        <f t="shared" si="56"/>
        <v>5.0178423265564011E-4</v>
      </c>
      <c r="O362" s="63">
        <f t="shared" si="57"/>
        <v>7.0205328253583523E-3</v>
      </c>
    </row>
    <row r="363" spans="2:15" x14ac:dyDescent="0.15">
      <c r="B363" s="82">
        <v>45041</v>
      </c>
      <c r="C363" s="83">
        <v>4.0044090359323496E-3</v>
      </c>
      <c r="E363" s="62">
        <f t="shared" si="50"/>
        <v>1.603529172705665E-5</v>
      </c>
      <c r="F363" s="3">
        <f t="shared" si="51"/>
        <v>1.603529172705665E-5</v>
      </c>
      <c r="G363" s="63">
        <f t="shared" si="52"/>
        <v>4.0044090359323496E-3</v>
      </c>
      <c r="I363" s="77">
        <f t="shared" si="53"/>
        <v>3.928587280776899E-3</v>
      </c>
      <c r="J363" s="72">
        <f t="shared" si="54"/>
        <v>1.543379802268203E-5</v>
      </c>
      <c r="K363" s="72">
        <f t="shared" si="58"/>
        <v>2.5178741614180957E-7</v>
      </c>
      <c r="L363" s="72">
        <f t="shared" si="59"/>
        <v>4.6147360178698299E-5</v>
      </c>
      <c r="M363">
        <f t="shared" si="55"/>
        <v>4.1565083557356015</v>
      </c>
      <c r="N363">
        <f t="shared" si="56"/>
        <v>3.928587280776899E-3</v>
      </c>
      <c r="O363" s="63">
        <f t="shared" si="57"/>
        <v>6.7931848332500348E-3</v>
      </c>
    </row>
    <row r="364" spans="2:15" x14ac:dyDescent="0.15">
      <c r="B364" s="82">
        <v>45042</v>
      </c>
      <c r="C364" s="83">
        <v>-1.2872634578455999E-2</v>
      </c>
      <c r="E364" s="62">
        <f t="shared" si="50"/>
        <v>1.6570472099046107E-4</v>
      </c>
      <c r="F364" s="3">
        <f t="shared" si="51"/>
        <v>1.6570472099046107E-4</v>
      </c>
      <c r="G364" s="63">
        <f t="shared" si="52"/>
        <v>1.2872634578455999E-2</v>
      </c>
      <c r="I364" s="77">
        <f t="shared" si="53"/>
        <v>-1.294845633361145E-2</v>
      </c>
      <c r="J364" s="72">
        <f t="shared" si="54"/>
        <v>1.6766252142344246E-4</v>
      </c>
      <c r="K364" s="72">
        <f t="shared" si="58"/>
        <v>1.543379802268203E-5</v>
      </c>
      <c r="L364" s="72">
        <f t="shared" si="59"/>
        <v>4.4528739882738048E-5</v>
      </c>
      <c r="M364">
        <f t="shared" si="55"/>
        <v>5.0320656732513012</v>
      </c>
      <c r="N364">
        <f t="shared" si="56"/>
        <v>1.294845633361145E-2</v>
      </c>
      <c r="O364" s="63">
        <f t="shared" si="57"/>
        <v>6.6729858296521241E-3</v>
      </c>
    </row>
    <row r="365" spans="2:15" x14ac:dyDescent="0.15">
      <c r="B365" s="82">
        <v>45043</v>
      </c>
      <c r="C365" s="83">
        <v>-2.65842846898678E-4</v>
      </c>
      <c r="E365" s="62">
        <f t="shared" si="50"/>
        <v>7.067241924719395E-8</v>
      </c>
      <c r="F365" s="3">
        <f t="shared" si="51"/>
        <v>7.067241924719395E-8</v>
      </c>
      <c r="G365" s="63">
        <f t="shared" si="52"/>
        <v>2.65842846898678E-4</v>
      </c>
      <c r="I365" s="77">
        <f t="shared" si="53"/>
        <v>-3.4166460205412881E-4</v>
      </c>
      <c r="J365" s="72">
        <f t="shared" si="54"/>
        <v>1.167347002968062E-7</v>
      </c>
      <c r="K365" s="72">
        <f t="shared" si="58"/>
        <v>1.6766252142344246E-4</v>
      </c>
      <c r="L365" s="72">
        <f t="shared" si="59"/>
        <v>5.5330718680746683E-5</v>
      </c>
      <c r="M365">
        <f t="shared" si="55"/>
        <v>3.9826800636078894</v>
      </c>
      <c r="N365">
        <f t="shared" si="56"/>
        <v>3.4166460205412881E-4</v>
      </c>
      <c r="O365" s="63">
        <f t="shared" si="57"/>
        <v>7.4384621179882796E-3</v>
      </c>
    </row>
    <row r="366" spans="2:15" x14ac:dyDescent="0.15">
      <c r="B366" s="82">
        <v>45044</v>
      </c>
      <c r="C366" s="83">
        <v>6.6233373268853504E-3</v>
      </c>
      <c r="E366" s="62">
        <f t="shared" si="50"/>
        <v>4.3868597345712778E-5</v>
      </c>
      <c r="F366" s="3">
        <f t="shared" si="51"/>
        <v>4.3868597345712778E-5</v>
      </c>
      <c r="G366" s="63">
        <f t="shared" si="52"/>
        <v>6.6233373268853504E-3</v>
      </c>
      <c r="I366" s="77">
        <f t="shared" si="53"/>
        <v>6.5475155717298998E-3</v>
      </c>
      <c r="J366" s="72">
        <f t="shared" si="54"/>
        <v>4.2869960162045519E-5</v>
      </c>
      <c r="K366" s="72">
        <f t="shared" si="58"/>
        <v>1.167347002968062E-7</v>
      </c>
      <c r="L366" s="72">
        <f t="shared" si="59"/>
        <v>5.1604919146151601E-5</v>
      </c>
      <c r="M366">
        <f t="shared" si="55"/>
        <v>4.2246917420762315</v>
      </c>
      <c r="N366">
        <f t="shared" si="56"/>
        <v>6.5475155717298998E-3</v>
      </c>
      <c r="O366" s="63">
        <f t="shared" si="57"/>
        <v>7.1836563911528784E-3</v>
      </c>
    </row>
    <row r="367" spans="2:15" x14ac:dyDescent="0.15">
      <c r="B367" s="82">
        <v>45048</v>
      </c>
      <c r="C367" s="83">
        <v>-1.2079292441728999E-3</v>
      </c>
      <c r="E367" s="62">
        <f t="shared" si="50"/>
        <v>1.4590930589281134E-6</v>
      </c>
      <c r="F367" s="3">
        <f t="shared" si="51"/>
        <v>1.4590930589281134E-6</v>
      </c>
      <c r="G367" s="63">
        <f t="shared" si="52"/>
        <v>1.2079292441728999E-3</v>
      </c>
      <c r="I367" s="77">
        <f t="shared" si="53"/>
        <v>-1.2837509993283507E-3</v>
      </c>
      <c r="J367" s="72">
        <f t="shared" si="54"/>
        <v>1.648016628276539E-6</v>
      </c>
      <c r="K367" s="72">
        <f t="shared" si="58"/>
        <v>4.2869960162045519E-5</v>
      </c>
      <c r="L367" s="72">
        <f t="shared" si="59"/>
        <v>5.1678369421451101E-5</v>
      </c>
      <c r="M367">
        <f t="shared" si="55"/>
        <v>4.0242695602148508</v>
      </c>
      <c r="N367">
        <f t="shared" si="56"/>
        <v>1.2837509993283507E-3</v>
      </c>
      <c r="O367" s="63">
        <f t="shared" si="57"/>
        <v>7.1887668915782141E-3</v>
      </c>
    </row>
    <row r="368" spans="2:15" x14ac:dyDescent="0.15">
      <c r="B368" s="82">
        <v>45049</v>
      </c>
      <c r="C368" s="83">
        <v>7.2536392092794602E-3</v>
      </c>
      <c r="E368" s="62">
        <f t="shared" si="50"/>
        <v>5.2615281778396355E-5</v>
      </c>
      <c r="F368" s="3">
        <f t="shared" si="51"/>
        <v>5.2615281778396355E-5</v>
      </c>
      <c r="G368" s="63">
        <f t="shared" si="52"/>
        <v>7.2536392092794602E-3</v>
      </c>
      <c r="I368" s="77">
        <f t="shared" si="53"/>
        <v>7.1778174541240096E-3</v>
      </c>
      <c r="J368" s="72">
        <f t="shared" si="54"/>
        <v>5.152106340472728E-5</v>
      </c>
      <c r="K368" s="72">
        <f t="shared" si="58"/>
        <v>1.648016628276539E-6</v>
      </c>
      <c r="L368" s="72">
        <f t="shared" si="59"/>
        <v>4.8423132522387643E-5</v>
      </c>
      <c r="M368">
        <f t="shared" si="55"/>
        <v>4.314821988491885</v>
      </c>
      <c r="N368">
        <f t="shared" si="56"/>
        <v>7.1778174541240096E-3</v>
      </c>
      <c r="O368" s="63">
        <f t="shared" si="57"/>
        <v>6.9586731869220328E-3</v>
      </c>
    </row>
    <row r="369" spans="2:15" x14ac:dyDescent="0.15">
      <c r="B369" s="82">
        <v>45050</v>
      </c>
      <c r="C369" s="83">
        <v>-4.3299185493833594E-3</v>
      </c>
      <c r="E369" s="62">
        <f t="shared" si="50"/>
        <v>1.8748194644294095E-5</v>
      </c>
      <c r="F369" s="3">
        <f t="shared" si="51"/>
        <v>1.8748194644294095E-5</v>
      </c>
      <c r="G369" s="63">
        <f t="shared" si="52"/>
        <v>4.3299185493833594E-3</v>
      </c>
      <c r="I369" s="77">
        <f t="shared" si="53"/>
        <v>-4.40574030453881E-3</v>
      </c>
      <c r="J369" s="72">
        <f t="shared" si="54"/>
        <v>1.9410547631037725E-5</v>
      </c>
      <c r="K369" s="72">
        <f t="shared" si="58"/>
        <v>5.152106340472728E-5</v>
      </c>
      <c r="L369" s="72">
        <f t="shared" si="59"/>
        <v>4.9496138893820939E-5</v>
      </c>
      <c r="M369">
        <f t="shared" si="55"/>
        <v>4.1359101298136123</v>
      </c>
      <c r="N369">
        <f t="shared" si="56"/>
        <v>4.40574030453881E-3</v>
      </c>
      <c r="O369" s="63">
        <f t="shared" si="57"/>
        <v>7.0353492375162825E-3</v>
      </c>
    </row>
    <row r="370" spans="2:15" x14ac:dyDescent="0.15">
      <c r="B370" s="82">
        <v>45051</v>
      </c>
      <c r="C370" s="83">
        <v>8.5431753772795497E-3</v>
      </c>
      <c r="E370" s="62">
        <f t="shared" si="50"/>
        <v>7.2985845526955573E-5</v>
      </c>
      <c r="F370" s="3">
        <f t="shared" si="51"/>
        <v>7.2985845526955573E-5</v>
      </c>
      <c r="G370" s="63">
        <f t="shared" si="52"/>
        <v>8.5431753772795497E-3</v>
      </c>
      <c r="I370" s="77">
        <f t="shared" si="53"/>
        <v>8.4673536221240991E-3</v>
      </c>
      <c r="J370" s="72">
        <f t="shared" si="54"/>
        <v>7.1696077362098104E-5</v>
      </c>
      <c r="K370" s="72">
        <f t="shared" si="58"/>
        <v>1.9410547631037725E-5</v>
      </c>
      <c r="L370" s="72">
        <f t="shared" si="59"/>
        <v>4.7879654246064341E-5</v>
      </c>
      <c r="M370">
        <f t="shared" si="55"/>
        <v>4.4288270713694562</v>
      </c>
      <c r="N370">
        <f t="shared" si="56"/>
        <v>8.4673536221240991E-3</v>
      </c>
      <c r="O370" s="63">
        <f t="shared" si="57"/>
        <v>6.9195125728669891E-3</v>
      </c>
    </row>
    <row r="371" spans="2:15" x14ac:dyDescent="0.15">
      <c r="B371" s="82">
        <v>45054</v>
      </c>
      <c r="C371" s="83">
        <v>3.5490694568729398E-3</v>
      </c>
      <c r="E371" s="62">
        <f t="shared" si="50"/>
        <v>1.2595894009708384E-5</v>
      </c>
      <c r="F371" s="3">
        <f t="shared" si="51"/>
        <v>1.2595894009708384E-5</v>
      </c>
      <c r="G371" s="63">
        <f t="shared" si="52"/>
        <v>3.5490694568729398E-3</v>
      </c>
      <c r="I371" s="77">
        <f t="shared" si="53"/>
        <v>3.4732477017174889E-3</v>
      </c>
      <c r="J371" s="72">
        <f t="shared" si="54"/>
        <v>1.2063449597485819E-5</v>
      </c>
      <c r="K371" s="72">
        <f t="shared" si="58"/>
        <v>7.1696077362098104E-5</v>
      </c>
      <c r="L371" s="72">
        <f t="shared" si="59"/>
        <v>5.063004320127417E-5</v>
      </c>
      <c r="M371">
        <f t="shared" si="55"/>
        <v>4.0861108327961961</v>
      </c>
      <c r="N371">
        <f t="shared" si="56"/>
        <v>3.4732477017174889E-3</v>
      </c>
      <c r="O371" s="63">
        <f t="shared" si="57"/>
        <v>7.1154791266136233E-3</v>
      </c>
    </row>
    <row r="372" spans="2:15" x14ac:dyDescent="0.15">
      <c r="B372" s="82">
        <v>45055</v>
      </c>
      <c r="C372" s="83">
        <v>-4.2440728985548796E-3</v>
      </c>
      <c r="E372" s="62">
        <f t="shared" si="50"/>
        <v>1.8012154768248018E-5</v>
      </c>
      <c r="F372" s="3">
        <f t="shared" si="51"/>
        <v>1.8012154768248018E-5</v>
      </c>
      <c r="G372" s="63">
        <f t="shared" si="52"/>
        <v>4.2440728985548796E-3</v>
      </c>
      <c r="I372" s="77">
        <f t="shared" si="53"/>
        <v>-4.3198946537103301E-3</v>
      </c>
      <c r="J372" s="72">
        <f t="shared" si="54"/>
        <v>1.8661489819155095E-5</v>
      </c>
      <c r="K372" s="72">
        <f t="shared" si="58"/>
        <v>1.2063449597485819E-5</v>
      </c>
      <c r="L372" s="72">
        <f t="shared" si="59"/>
        <v>4.8313739906835267E-5</v>
      </c>
      <c r="M372">
        <f t="shared" si="55"/>
        <v>4.1465228432266272</v>
      </c>
      <c r="N372">
        <f t="shared" si="56"/>
        <v>4.3198946537103301E-3</v>
      </c>
      <c r="O372" s="63">
        <f t="shared" si="57"/>
        <v>6.9508085793550138E-3</v>
      </c>
    </row>
    <row r="373" spans="2:15" x14ac:dyDescent="0.15">
      <c r="B373" s="82">
        <v>45056</v>
      </c>
      <c r="C373" s="83">
        <v>-8.5574680138026313E-3</v>
      </c>
      <c r="E373" s="62">
        <f t="shared" si="50"/>
        <v>7.3230258807255156E-5</v>
      </c>
      <c r="F373" s="3">
        <f t="shared" si="51"/>
        <v>7.3230258807255156E-5</v>
      </c>
      <c r="G373" s="63">
        <f t="shared" si="52"/>
        <v>8.5574680138026313E-3</v>
      </c>
      <c r="I373" s="77">
        <f t="shared" si="53"/>
        <v>-8.6332897689580818E-3</v>
      </c>
      <c r="J373" s="72">
        <f t="shared" si="54"/>
        <v>7.4533692234796285E-5</v>
      </c>
      <c r="K373" s="72">
        <f t="shared" si="58"/>
        <v>1.8661489819155095E-5</v>
      </c>
      <c r="L373" s="72">
        <f t="shared" si="59"/>
        <v>4.6749287184848286E-5</v>
      </c>
      <c r="M373">
        <f t="shared" si="55"/>
        <v>4.4649992132953713</v>
      </c>
      <c r="N373">
        <f t="shared" si="56"/>
        <v>8.6332897689580818E-3</v>
      </c>
      <c r="O373" s="63">
        <f t="shared" si="57"/>
        <v>6.8373450391835781E-3</v>
      </c>
    </row>
    <row r="374" spans="2:15" x14ac:dyDescent="0.15">
      <c r="B374" s="82">
        <v>45057</v>
      </c>
      <c r="C374" s="83">
        <v>6.6162969267484694E-3</v>
      </c>
      <c r="E374" s="62">
        <f t="shared" si="50"/>
        <v>4.3775385022901243E-5</v>
      </c>
      <c r="F374" s="3">
        <f t="shared" si="51"/>
        <v>4.3775385022901243E-5</v>
      </c>
      <c r="G374" s="63">
        <f t="shared" si="52"/>
        <v>6.6162969267484694E-3</v>
      </c>
      <c r="I374" s="77">
        <f t="shared" si="53"/>
        <v>6.5404751715930189E-3</v>
      </c>
      <c r="J374" s="72">
        <f t="shared" si="54"/>
        <v>4.2777815470224733E-5</v>
      </c>
      <c r="K374" s="72">
        <f t="shared" si="58"/>
        <v>7.4533692234796285E-5</v>
      </c>
      <c r="L374" s="72">
        <f t="shared" si="59"/>
        <v>4.983577989475184E-5</v>
      </c>
      <c r="M374">
        <f t="shared" si="55"/>
        <v>4.2490440368347935</v>
      </c>
      <c r="N374">
        <f t="shared" si="56"/>
        <v>6.5404751715930189E-3</v>
      </c>
      <c r="O374" s="63">
        <f t="shared" si="57"/>
        <v>7.0594461464587883E-3</v>
      </c>
    </row>
    <row r="375" spans="2:15" x14ac:dyDescent="0.15">
      <c r="B375" s="82">
        <v>45058</v>
      </c>
      <c r="C375" s="83">
        <v>3.6239450711061899E-3</v>
      </c>
      <c r="E375" s="62">
        <f t="shared" si="50"/>
        <v>1.3132977878394849E-5</v>
      </c>
      <c r="F375" s="3">
        <f t="shared" si="51"/>
        <v>1.3132977878394849E-5</v>
      </c>
      <c r="G375" s="63">
        <f t="shared" si="52"/>
        <v>3.6239450711061899E-3</v>
      </c>
      <c r="I375" s="77">
        <f t="shared" si="53"/>
        <v>3.5481233159507389E-3</v>
      </c>
      <c r="J375" s="72">
        <f t="shared" si="54"/>
        <v>1.2589179065193267E-5</v>
      </c>
      <c r="K375" s="72">
        <f t="shared" si="58"/>
        <v>4.2777815470224733E-5</v>
      </c>
      <c r="L375" s="72">
        <f t="shared" si="59"/>
        <v>5.0069968821042276E-5</v>
      </c>
      <c r="M375">
        <f t="shared" si="55"/>
        <v>4.0949639773763975</v>
      </c>
      <c r="N375">
        <f t="shared" si="56"/>
        <v>3.5481233159507389E-3</v>
      </c>
      <c r="O375" s="63">
        <f t="shared" si="57"/>
        <v>7.0760136249898697E-3</v>
      </c>
    </row>
    <row r="376" spans="2:15" x14ac:dyDescent="0.15">
      <c r="B376" s="82">
        <v>45061</v>
      </c>
      <c r="C376" s="83">
        <v>1.16942930332131E-3</v>
      </c>
      <c r="E376" s="62">
        <f t="shared" si="50"/>
        <v>1.3675648954665645E-6</v>
      </c>
      <c r="F376" s="3">
        <f t="shared" si="51"/>
        <v>1.3675648954665645E-6</v>
      </c>
      <c r="G376" s="63">
        <f t="shared" si="52"/>
        <v>1.16942930332131E-3</v>
      </c>
      <c r="I376" s="77">
        <f t="shared" si="53"/>
        <v>1.0936075481658592E-3</v>
      </c>
      <c r="J376" s="72">
        <f t="shared" si="54"/>
        <v>1.1959774694053421E-6</v>
      </c>
      <c r="K376" s="72">
        <f t="shared" si="58"/>
        <v>1.2589179065193267E-5</v>
      </c>
      <c r="L376" s="72">
        <f t="shared" si="59"/>
        <v>4.7849266642979264E-5</v>
      </c>
      <c r="M376">
        <f t="shared" si="55"/>
        <v>4.0610375218578474</v>
      </c>
      <c r="N376">
        <f t="shared" si="56"/>
        <v>1.0936075481658592E-3</v>
      </c>
      <c r="O376" s="63">
        <f t="shared" si="57"/>
        <v>6.9173164336308384E-3</v>
      </c>
    </row>
    <row r="377" spans="2:15" x14ac:dyDescent="0.15">
      <c r="B377" s="82">
        <v>45062</v>
      </c>
      <c r="C377" s="83">
        <v>-5.0426633202335005E-3</v>
      </c>
      <c r="E377" s="62">
        <f t="shared" si="50"/>
        <v>2.5428453361228351E-5</v>
      </c>
      <c r="F377" s="3">
        <f t="shared" si="51"/>
        <v>2.5428453361228351E-5</v>
      </c>
      <c r="G377" s="63">
        <f t="shared" si="52"/>
        <v>5.0426633202335005E-3</v>
      </c>
      <c r="I377" s="77">
        <f t="shared" si="53"/>
        <v>-5.118485075388951E-3</v>
      </c>
      <c r="J377" s="72">
        <f t="shared" si="54"/>
        <v>2.6198889466979436E-5</v>
      </c>
      <c r="K377" s="72">
        <f t="shared" si="58"/>
        <v>1.1959774694053421E-6</v>
      </c>
      <c r="L377" s="72">
        <f t="shared" si="59"/>
        <v>4.4921575511959661E-5</v>
      </c>
      <c r="M377">
        <f t="shared" si="55"/>
        <v>4.2321611316313321</v>
      </c>
      <c r="N377">
        <f t="shared" si="56"/>
        <v>5.118485075388951E-3</v>
      </c>
      <c r="O377" s="63">
        <f t="shared" si="57"/>
        <v>6.7023559672670071E-3</v>
      </c>
    </row>
    <row r="378" spans="2:15" x14ac:dyDescent="0.15">
      <c r="B378" s="82">
        <v>45063</v>
      </c>
      <c r="C378" s="83">
        <v>-7.1260339096128602E-3</v>
      </c>
      <c r="E378" s="62">
        <f t="shared" si="50"/>
        <v>5.0780359280952345E-5</v>
      </c>
      <c r="F378" s="3">
        <f t="shared" si="51"/>
        <v>5.0780359280952345E-5</v>
      </c>
      <c r="G378" s="63">
        <f t="shared" si="52"/>
        <v>7.1260339096128602E-3</v>
      </c>
      <c r="I378" s="77">
        <f t="shared" si="53"/>
        <v>-7.2018556647683108E-3</v>
      </c>
      <c r="J378" s="72">
        <f t="shared" si="54"/>
        <v>5.186672501615541E-5</v>
      </c>
      <c r="K378" s="72">
        <f t="shared" si="58"/>
        <v>2.6198889466979436E-5</v>
      </c>
      <c r="L378" s="72">
        <f t="shared" si="59"/>
        <v>4.4286932785384519E-5</v>
      </c>
      <c r="M378">
        <f t="shared" si="55"/>
        <v>4.3862598869002403</v>
      </c>
      <c r="N378">
        <f t="shared" si="56"/>
        <v>7.2018556647683108E-3</v>
      </c>
      <c r="O378" s="63">
        <f t="shared" si="57"/>
        <v>6.6548428069627998E-3</v>
      </c>
    </row>
    <row r="379" spans="2:15" x14ac:dyDescent="0.15">
      <c r="B379" s="82">
        <v>45065</v>
      </c>
      <c r="C379" s="83">
        <v>1.16616842168981E-2</v>
      </c>
      <c r="E379" s="62">
        <f t="shared" si="50"/>
        <v>1.3599487877465026E-4</v>
      </c>
      <c r="F379" s="3">
        <f t="shared" si="51"/>
        <v>1.3599487877465026E-4</v>
      </c>
      <c r="G379" s="63">
        <f t="shared" si="52"/>
        <v>1.16616842168981E-2</v>
      </c>
      <c r="I379" s="77">
        <f t="shared" si="53"/>
        <v>1.158586246174265E-2</v>
      </c>
      <c r="J379" s="72">
        <f t="shared" si="54"/>
        <v>1.3423220898241744E-4</v>
      </c>
      <c r="K379" s="72">
        <f t="shared" si="58"/>
        <v>5.186672501615541E-5</v>
      </c>
      <c r="L379" s="72">
        <f t="shared" si="59"/>
        <v>4.57809552449294E-5</v>
      </c>
      <c r="M379">
        <f t="shared" si="55"/>
        <v>4.8098960247498237</v>
      </c>
      <c r="N379">
        <f t="shared" si="56"/>
        <v>1.158586246174265E-2</v>
      </c>
      <c r="O379" s="63">
        <f t="shared" si="57"/>
        <v>6.7661625198430905E-3</v>
      </c>
    </row>
    <row r="380" spans="2:15" x14ac:dyDescent="0.15">
      <c r="B380" s="82">
        <v>45068</v>
      </c>
      <c r="C380" s="83">
        <v>-1.54977021316071E-3</v>
      </c>
      <c r="E380" s="62">
        <f t="shared" si="50"/>
        <v>2.4017877136001925E-6</v>
      </c>
      <c r="F380" s="3">
        <f t="shared" si="51"/>
        <v>2.4017877136001925E-6</v>
      </c>
      <c r="G380" s="63">
        <f t="shared" si="52"/>
        <v>1.54977021316071E-3</v>
      </c>
      <c r="I380" s="77">
        <f t="shared" si="53"/>
        <v>-1.6255919683161608E-3</v>
      </c>
      <c r="J380" s="72">
        <f t="shared" si="54"/>
        <v>2.6425492474540098E-6</v>
      </c>
      <c r="K380" s="72">
        <f t="shared" si="58"/>
        <v>1.3423220898241744E-4</v>
      </c>
      <c r="L380" s="72">
        <f t="shared" si="59"/>
        <v>5.3770057957090064E-5</v>
      </c>
      <c r="M380">
        <f t="shared" si="55"/>
        <v>4.0087447032540329</v>
      </c>
      <c r="N380">
        <f t="shared" si="56"/>
        <v>1.6255919683161608E-3</v>
      </c>
      <c r="O380" s="63">
        <f t="shared" si="57"/>
        <v>7.3328069630319648E-3</v>
      </c>
    </row>
    <row r="381" spans="2:15" x14ac:dyDescent="0.15">
      <c r="B381" s="82">
        <v>45069</v>
      </c>
      <c r="C381" s="83">
        <v>-5.9139406695929396E-3</v>
      </c>
      <c r="E381" s="62">
        <f t="shared" si="50"/>
        <v>3.497469424346539E-5</v>
      </c>
      <c r="F381" s="3">
        <f t="shared" si="51"/>
        <v>3.497469424346539E-5</v>
      </c>
      <c r="G381" s="63">
        <f t="shared" si="52"/>
        <v>5.9139406695929396E-3</v>
      </c>
      <c r="I381" s="77">
        <f t="shared" si="53"/>
        <v>-5.9897624247483901E-3</v>
      </c>
      <c r="J381" s="72">
        <f t="shared" si="54"/>
        <v>3.5877253904927711E-5</v>
      </c>
      <c r="K381" s="72">
        <f t="shared" si="58"/>
        <v>2.6425492474540098E-6</v>
      </c>
      <c r="L381" s="72">
        <f t="shared" si="59"/>
        <v>5.039613812894592E-5</v>
      </c>
      <c r="M381">
        <f t="shared" si="55"/>
        <v>4.2068356782169891</v>
      </c>
      <c r="N381">
        <f t="shared" si="56"/>
        <v>5.9897624247483901E-3</v>
      </c>
      <c r="O381" s="63">
        <f t="shared" si="57"/>
        <v>7.0990237447796948E-3</v>
      </c>
    </row>
    <row r="382" spans="2:15" x14ac:dyDescent="0.15">
      <c r="B382" s="82">
        <v>45070</v>
      </c>
      <c r="C382" s="83">
        <v>-8.8610723345008396E-3</v>
      </c>
      <c r="E382" s="62">
        <f t="shared" si="50"/>
        <v>7.8518602917256156E-5</v>
      </c>
      <c r="F382" s="3">
        <f t="shared" si="51"/>
        <v>7.8518602917256156E-5</v>
      </c>
      <c r="G382" s="63">
        <f t="shared" si="52"/>
        <v>8.8610723345008396E-3</v>
      </c>
      <c r="I382" s="77">
        <f t="shared" si="53"/>
        <v>-8.9368940896562901E-3</v>
      </c>
      <c r="J382" s="72">
        <f t="shared" si="54"/>
        <v>7.986807596973353E-5</v>
      </c>
      <c r="K382" s="72">
        <f t="shared" si="58"/>
        <v>3.5877253904927711E-5</v>
      </c>
      <c r="L382" s="72">
        <f t="shared" si="59"/>
        <v>5.0021008612150077E-5</v>
      </c>
      <c r="M382">
        <f t="shared" si="55"/>
        <v>4.4317678596430783</v>
      </c>
      <c r="N382">
        <f t="shared" si="56"/>
        <v>8.9368940896562901E-3</v>
      </c>
      <c r="O382" s="63">
        <f t="shared" si="57"/>
        <v>7.0725531890647583E-3</v>
      </c>
    </row>
    <row r="383" spans="2:15" x14ac:dyDescent="0.15">
      <c r="B383" s="82">
        <v>45071</v>
      </c>
      <c r="C383" s="83">
        <v>-5.0845937882429901E-3</v>
      </c>
      <c r="E383" s="62">
        <f t="shared" si="50"/>
        <v>2.5853093991439199E-5</v>
      </c>
      <c r="F383" s="3">
        <f t="shared" si="51"/>
        <v>2.5853093991439199E-5</v>
      </c>
      <c r="G383" s="63">
        <f t="shared" si="52"/>
        <v>5.0845937882429901E-3</v>
      </c>
      <c r="I383" s="77">
        <f t="shared" si="53"/>
        <v>-5.1604155433984406E-3</v>
      </c>
      <c r="J383" s="72">
        <f t="shared" si="54"/>
        <v>2.6629888580548225E-5</v>
      </c>
      <c r="K383" s="72">
        <f t="shared" si="58"/>
        <v>7.986807596973353E-5</v>
      </c>
      <c r="L383" s="72">
        <f t="shared" si="59"/>
        <v>5.3226361089247866E-5</v>
      </c>
      <c r="M383">
        <f t="shared" si="55"/>
        <v>4.1266183306882143</v>
      </c>
      <c r="N383">
        <f t="shared" si="56"/>
        <v>5.1604155433984406E-3</v>
      </c>
      <c r="O383" s="63">
        <f t="shared" si="57"/>
        <v>7.295639868390426E-3</v>
      </c>
    </row>
    <row r="384" spans="2:15" x14ac:dyDescent="0.15">
      <c r="B384" s="82">
        <v>45072</v>
      </c>
      <c r="C384" s="83">
        <v>9.6230528194525197E-3</v>
      </c>
      <c r="E384" s="62">
        <f t="shared" si="50"/>
        <v>9.2603145565973088E-5</v>
      </c>
      <c r="F384" s="3">
        <f t="shared" si="51"/>
        <v>9.2603145565973088E-5</v>
      </c>
      <c r="G384" s="63">
        <f t="shared" si="52"/>
        <v>9.6230528194525197E-3</v>
      </c>
      <c r="I384" s="77">
        <f t="shared" si="53"/>
        <v>9.5472310642970692E-3</v>
      </c>
      <c r="J384" s="72">
        <f t="shared" si="54"/>
        <v>9.1149620995078945E-5</v>
      </c>
      <c r="K384" s="72">
        <f t="shared" si="58"/>
        <v>2.6629888580548225E-5</v>
      </c>
      <c r="L384" s="72">
        <f t="shared" si="59"/>
        <v>5.1837045613979653E-5</v>
      </c>
      <c r="M384">
        <f t="shared" si="55"/>
        <v>4.4543611291468483</v>
      </c>
      <c r="N384">
        <f t="shared" si="56"/>
        <v>9.5472310642970692E-3</v>
      </c>
      <c r="O384" s="63">
        <f t="shared" si="57"/>
        <v>7.199794831380937E-3</v>
      </c>
    </row>
    <row r="385" spans="2:15" x14ac:dyDescent="0.15">
      <c r="B385" s="82">
        <v>45076</v>
      </c>
      <c r="C385" s="83">
        <v>-1.3275413075796301E-2</v>
      </c>
      <c r="E385" s="62">
        <f t="shared" si="50"/>
        <v>1.7623659233302342E-4</v>
      </c>
      <c r="F385" s="3">
        <f t="shared" si="51"/>
        <v>1.7623659233302342E-4</v>
      </c>
      <c r="G385" s="63">
        <f t="shared" si="52"/>
        <v>1.3275413075796301E-2</v>
      </c>
      <c r="I385" s="77">
        <f t="shared" si="53"/>
        <v>-1.3351234830951752E-2</v>
      </c>
      <c r="J385" s="72">
        <f t="shared" si="54"/>
        <v>1.7825547151121925E-4</v>
      </c>
      <c r="K385" s="72">
        <f t="shared" si="58"/>
        <v>9.1149620995078945E-5</v>
      </c>
      <c r="L385" s="72">
        <f t="shared" si="59"/>
        <v>5.5778854689592897E-5</v>
      </c>
      <c r="M385">
        <f t="shared" si="55"/>
        <v>4.7770577024248393</v>
      </c>
      <c r="N385">
        <f t="shared" si="56"/>
        <v>1.3351234830951752E-2</v>
      </c>
      <c r="O385" s="63">
        <f t="shared" si="57"/>
        <v>7.4685242645112226E-3</v>
      </c>
    </row>
    <row r="386" spans="2:15" x14ac:dyDescent="0.15">
      <c r="B386" s="82">
        <v>45077</v>
      </c>
      <c r="C386" s="83">
        <v>-5.72165473633412E-3</v>
      </c>
      <c r="E386" s="62">
        <f t="shared" si="50"/>
        <v>3.2737332921814671E-5</v>
      </c>
      <c r="F386" s="3">
        <f t="shared" si="51"/>
        <v>3.2737332921814671E-5</v>
      </c>
      <c r="G386" s="63">
        <f t="shared" si="52"/>
        <v>5.72165473633412E-3</v>
      </c>
      <c r="I386" s="77">
        <f t="shared" si="53"/>
        <v>-5.7974764914895706E-3</v>
      </c>
      <c r="J386" s="72">
        <f t="shared" si="54"/>
        <v>3.3610733669374221E-5</v>
      </c>
      <c r="K386" s="72">
        <f t="shared" si="58"/>
        <v>1.7825547151121925E-4</v>
      </c>
      <c r="L386" s="72">
        <f t="shared" si="59"/>
        <v>6.6365055585773891E-5</v>
      </c>
      <c r="M386">
        <f t="shared" si="55"/>
        <v>4.0178444922831007</v>
      </c>
      <c r="N386">
        <f t="shared" si="56"/>
        <v>5.7974764914895706E-3</v>
      </c>
      <c r="O386" s="63">
        <f t="shared" si="57"/>
        <v>8.146475040517456E-3</v>
      </c>
    </row>
    <row r="387" spans="2:15" x14ac:dyDescent="0.15">
      <c r="B387" s="82">
        <v>45078</v>
      </c>
      <c r="C387" s="83">
        <v>6.9873763039711703E-3</v>
      </c>
      <c r="E387" s="62">
        <f t="shared" si="50"/>
        <v>4.8823427613297815E-5</v>
      </c>
      <c r="F387" s="3">
        <f t="shared" si="51"/>
        <v>4.8823427613297815E-5</v>
      </c>
      <c r="G387" s="63">
        <f t="shared" si="52"/>
        <v>6.9873763039711703E-3</v>
      </c>
      <c r="I387" s="77">
        <f t="shared" si="53"/>
        <v>6.9115545488157197E-3</v>
      </c>
      <c r="J387" s="72">
        <f t="shared" si="54"/>
        <v>4.776958628125527E-5</v>
      </c>
      <c r="K387" s="72">
        <f t="shared" si="58"/>
        <v>3.3610733669374221E-5</v>
      </c>
      <c r="L387" s="72">
        <f t="shared" si="59"/>
        <v>6.4289378121935585E-5</v>
      </c>
      <c r="M387">
        <f t="shared" si="55"/>
        <v>4.0928795595243637</v>
      </c>
      <c r="N387">
        <f t="shared" si="56"/>
        <v>6.9115545488157197E-3</v>
      </c>
      <c r="O387" s="63">
        <f t="shared" si="57"/>
        <v>8.018065734448401E-3</v>
      </c>
    </row>
    <row r="388" spans="2:15" x14ac:dyDescent="0.15">
      <c r="B388" s="82">
        <v>45079</v>
      </c>
      <c r="C388" s="83">
        <v>1.3019466269218001E-2</v>
      </c>
      <c r="E388" s="62">
        <f t="shared" si="50"/>
        <v>1.6950650193530529E-4</v>
      </c>
      <c r="F388" s="3">
        <f t="shared" si="51"/>
        <v>1.6950650193530529E-4</v>
      </c>
      <c r="G388" s="63">
        <f t="shared" si="52"/>
        <v>1.3019466269218001E-2</v>
      </c>
      <c r="I388" s="77">
        <f t="shared" si="53"/>
        <v>1.294364451406255E-2</v>
      </c>
      <c r="J388" s="72">
        <f t="shared" si="54"/>
        <v>1.6753793330642156E-4</v>
      </c>
      <c r="K388" s="72">
        <f t="shared" si="58"/>
        <v>4.776958628125527E-5</v>
      </c>
      <c r="L388" s="72">
        <f t="shared" si="59"/>
        <v>6.3551936606062945E-5</v>
      </c>
      <c r="M388">
        <f t="shared" si="55"/>
        <v>4.5719471289493878</v>
      </c>
      <c r="N388">
        <f t="shared" si="56"/>
        <v>1.294364451406255E-2</v>
      </c>
      <c r="O388" s="63">
        <f t="shared" si="57"/>
        <v>7.9719468516832783E-3</v>
      </c>
    </row>
    <row r="389" spans="2:15" x14ac:dyDescent="0.15">
      <c r="B389" s="82">
        <v>45082</v>
      </c>
      <c r="C389" s="83">
        <v>-2.4770993871657803E-3</v>
      </c>
      <c r="E389" s="62">
        <f t="shared" si="50"/>
        <v>6.1360213738970847E-6</v>
      </c>
      <c r="F389" s="3">
        <f t="shared" si="51"/>
        <v>6.1360213738970847E-6</v>
      </c>
      <c r="G389" s="63">
        <f t="shared" si="52"/>
        <v>2.4770993871657803E-3</v>
      </c>
      <c r="I389" s="77">
        <f t="shared" si="53"/>
        <v>-2.5529211423212313E-3</v>
      </c>
      <c r="J389" s="72">
        <f t="shared" si="54"/>
        <v>6.51740635891074E-6</v>
      </c>
      <c r="K389" s="72">
        <f t="shared" si="58"/>
        <v>1.6753793330642156E-4</v>
      </c>
      <c r="L389" s="72">
        <f t="shared" si="59"/>
        <v>7.2535645027674999E-5</v>
      </c>
      <c r="M389">
        <f t="shared" si="55"/>
        <v>3.8692404685661383</v>
      </c>
      <c r="N389">
        <f t="shared" si="56"/>
        <v>2.5529211423212313E-3</v>
      </c>
      <c r="O389" s="63">
        <f t="shared" si="57"/>
        <v>8.5167860738470467E-3</v>
      </c>
    </row>
    <row r="390" spans="2:15" x14ac:dyDescent="0.15">
      <c r="B390" s="82">
        <v>45083</v>
      </c>
      <c r="C390" s="83">
        <v>4.66632053213755E-3</v>
      </c>
      <c r="E390" s="62">
        <f t="shared" si="50"/>
        <v>2.1774547308648467E-5</v>
      </c>
      <c r="F390" s="3">
        <f t="shared" si="51"/>
        <v>2.1774547308648467E-5</v>
      </c>
      <c r="G390" s="63">
        <f t="shared" si="52"/>
        <v>4.66632053213755E-3</v>
      </c>
      <c r="I390" s="77">
        <f t="shared" si="53"/>
        <v>4.5904987769820995E-3</v>
      </c>
      <c r="J390" s="72">
        <f t="shared" si="54"/>
        <v>2.107267902147415E-5</v>
      </c>
      <c r="K390" s="72">
        <f t="shared" si="58"/>
        <v>6.51740635891074E-6</v>
      </c>
      <c r="L390" s="72">
        <f t="shared" si="59"/>
        <v>6.7690220947021771E-5</v>
      </c>
      <c r="M390">
        <f t="shared" si="55"/>
        <v>3.9591735186778498</v>
      </c>
      <c r="N390">
        <f t="shared" si="56"/>
        <v>4.5904987769820995E-3</v>
      </c>
      <c r="O390" s="63">
        <f t="shared" si="57"/>
        <v>8.2274066963425214E-3</v>
      </c>
    </row>
    <row r="391" spans="2:15" x14ac:dyDescent="0.15">
      <c r="B391" s="82">
        <v>45084</v>
      </c>
      <c r="C391" s="83">
        <v>-1.0477450062497401E-2</v>
      </c>
      <c r="E391" s="62">
        <f t="shared" si="50"/>
        <v>1.0977695981212678E-4</v>
      </c>
      <c r="F391" s="3">
        <f t="shared" si="51"/>
        <v>1.0977695981212678E-4</v>
      </c>
      <c r="G391" s="63">
        <f t="shared" si="52"/>
        <v>1.0477450062497401E-2</v>
      </c>
      <c r="I391" s="77">
        <f t="shared" si="53"/>
        <v>-1.0553271817652851E-2</v>
      </c>
      <c r="J391" s="72">
        <f t="shared" si="54"/>
        <v>1.1137154605726591E-4</v>
      </c>
      <c r="K391" s="72">
        <f t="shared" si="58"/>
        <v>2.107267902147415E-5</v>
      </c>
      <c r="L391" s="72">
        <f t="shared" si="59"/>
        <v>6.447825223335298E-5</v>
      </c>
      <c r="M391">
        <f t="shared" si="55"/>
        <v>4.3374710069610236</v>
      </c>
      <c r="N391">
        <f t="shared" si="56"/>
        <v>1.0553271817652851E-2</v>
      </c>
      <c r="O391" s="63">
        <f t="shared" si="57"/>
        <v>8.0298351311439125E-3</v>
      </c>
    </row>
    <row r="392" spans="2:15" x14ac:dyDescent="0.15">
      <c r="B392" s="82">
        <v>45085</v>
      </c>
      <c r="C392" s="83">
        <v>-3.45507057023775E-3</v>
      </c>
      <c r="E392" s="62">
        <f t="shared" ref="E392:E455" si="60">C392^2</f>
        <v>1.1937512645323011E-5</v>
      </c>
      <c r="F392" s="3">
        <f t="shared" ref="F392:F455" si="61">E392</f>
        <v>1.1937512645323011E-5</v>
      </c>
      <c r="G392" s="63">
        <f t="shared" ref="G392:G455" si="62">SQRT(F392)</f>
        <v>3.45507057023775E-3</v>
      </c>
      <c r="I392" s="77">
        <f t="shared" ref="I392:I455" si="63">C392-$I$4</f>
        <v>-3.530892325393201E-3</v>
      </c>
      <c r="J392" s="72">
        <f t="shared" ref="J392:J455" si="64">I392^2</f>
        <v>1.2467200613520607E-5</v>
      </c>
      <c r="K392" s="72">
        <f t="shared" si="58"/>
        <v>1.1137154605726591E-4</v>
      </c>
      <c r="L392" s="72">
        <f t="shared" si="59"/>
        <v>6.8847966998404392E-5</v>
      </c>
      <c r="M392">
        <f t="shared" ref="M392:M455" si="65">LN(1/SQRT(2*PI()*L392*EXP(-J392/(2*L392))))</f>
        <v>3.9181371626705084</v>
      </c>
      <c r="N392">
        <f t="shared" ref="N392:N455" si="66">SQRT(J392)</f>
        <v>3.530892325393201E-3</v>
      </c>
      <c r="O392" s="63">
        <f t="shared" ref="O392:O455" si="67">SQRT(L392)</f>
        <v>8.2974675051128936E-3</v>
      </c>
    </row>
    <row r="393" spans="2:15" x14ac:dyDescent="0.15">
      <c r="B393" s="82">
        <v>45086</v>
      </c>
      <c r="C393" s="83">
        <v>-4.8172363586999004E-3</v>
      </c>
      <c r="E393" s="62">
        <f t="shared" si="60"/>
        <v>2.3205766135580275E-5</v>
      </c>
      <c r="F393" s="3">
        <f t="shared" si="61"/>
        <v>2.3205766135580275E-5</v>
      </c>
      <c r="G393" s="63">
        <f t="shared" si="62"/>
        <v>4.8172363586999004E-3</v>
      </c>
      <c r="I393" s="77">
        <f t="shared" si="63"/>
        <v>-4.893058113855351E-3</v>
      </c>
      <c r="J393" s="72">
        <f t="shared" si="64"/>
        <v>2.3942017705565684E-5</v>
      </c>
      <c r="K393" s="72">
        <f t="shared" ref="K393:K456" si="68">J392</f>
        <v>1.2467200613520607E-5</v>
      </c>
      <c r="L393" s="72">
        <f t="shared" ref="L393:L456" si="69" xml:space="preserve"> $J$4+$K$4*K393+$L$4*L392</f>
        <v>6.4832511835976169E-5</v>
      </c>
      <c r="M393">
        <f t="shared" si="65"/>
        <v>3.9952357189229919</v>
      </c>
      <c r="N393">
        <f t="shared" si="66"/>
        <v>4.893058113855351E-3</v>
      </c>
      <c r="O393" s="63">
        <f t="shared" si="67"/>
        <v>8.0518638734131728E-3</v>
      </c>
    </row>
    <row r="394" spans="2:15" x14ac:dyDescent="0.15">
      <c r="B394" s="82">
        <v>45089</v>
      </c>
      <c r="C394" s="83">
        <v>4.1603975689163903E-3</v>
      </c>
      <c r="E394" s="62">
        <f t="shared" si="60"/>
        <v>1.730890793144541E-5</v>
      </c>
      <c r="F394" s="3">
        <f t="shared" si="61"/>
        <v>1.730890793144541E-5</v>
      </c>
      <c r="G394" s="63">
        <f t="shared" si="62"/>
        <v>4.1603975689163903E-3</v>
      </c>
      <c r="I394" s="77">
        <f t="shared" si="63"/>
        <v>4.0845758137609397E-3</v>
      </c>
      <c r="J394" s="72">
        <f t="shared" si="64"/>
        <v>1.6683759578360844E-5</v>
      </c>
      <c r="K394" s="72">
        <f t="shared" si="68"/>
        <v>2.3942017705565684E-5</v>
      </c>
      <c r="L394" s="72">
        <f t="shared" si="69"/>
        <v>6.2123393984651477E-5</v>
      </c>
      <c r="M394">
        <f t="shared" si="65"/>
        <v>3.991395030569052</v>
      </c>
      <c r="N394">
        <f t="shared" si="66"/>
        <v>4.0845758137609397E-3</v>
      </c>
      <c r="O394" s="63">
        <f t="shared" si="67"/>
        <v>7.8818395051314938E-3</v>
      </c>
    </row>
    <row r="395" spans="2:15" x14ac:dyDescent="0.15">
      <c r="B395" s="82">
        <v>45090</v>
      </c>
      <c r="C395" s="83">
        <v>2.3027461560041203E-3</v>
      </c>
      <c r="E395" s="62">
        <f t="shared" si="60"/>
        <v>5.3026398589917521E-6</v>
      </c>
      <c r="F395" s="3">
        <f t="shared" si="61"/>
        <v>5.3026398589917521E-6</v>
      </c>
      <c r="G395" s="63">
        <f t="shared" si="62"/>
        <v>2.3027461560041203E-3</v>
      </c>
      <c r="I395" s="77">
        <f t="shared" si="63"/>
        <v>2.2269244008486693E-3</v>
      </c>
      <c r="J395" s="72">
        <f t="shared" si="64"/>
        <v>4.9591922870952043E-6</v>
      </c>
      <c r="K395" s="72">
        <f t="shared" si="68"/>
        <v>1.6683759578360844E-5</v>
      </c>
      <c r="L395" s="72">
        <f t="shared" si="69"/>
        <v>5.9086910923418317E-5</v>
      </c>
      <c r="M395">
        <f t="shared" si="65"/>
        <v>3.9702946503731993</v>
      </c>
      <c r="N395">
        <f t="shared" si="66"/>
        <v>2.2269244008486693E-3</v>
      </c>
      <c r="O395" s="63">
        <f t="shared" si="67"/>
        <v>7.6868010851991169E-3</v>
      </c>
    </row>
    <row r="396" spans="2:15" x14ac:dyDescent="0.15">
      <c r="B396" s="82">
        <v>45091</v>
      </c>
      <c r="C396" s="83">
        <v>-4.3229528675119396E-3</v>
      </c>
      <c r="E396" s="62">
        <f t="shared" si="60"/>
        <v>1.86879214947297E-5</v>
      </c>
      <c r="F396" s="3">
        <f t="shared" si="61"/>
        <v>1.86879214947297E-5</v>
      </c>
      <c r="G396" s="63">
        <f t="shared" si="62"/>
        <v>4.3229528675119396E-3</v>
      </c>
      <c r="I396" s="77">
        <f t="shared" si="63"/>
        <v>-4.3987746226673901E-3</v>
      </c>
      <c r="J396" s="72">
        <f t="shared" si="64"/>
        <v>1.934921818102264E-5</v>
      </c>
      <c r="K396" s="72">
        <f t="shared" si="68"/>
        <v>4.9591922870952043E-6</v>
      </c>
      <c r="L396" s="72">
        <f t="shared" si="69"/>
        <v>5.5394280366190135E-5</v>
      </c>
      <c r="M396">
        <f t="shared" si="65"/>
        <v>4.0689035549787969</v>
      </c>
      <c r="N396">
        <f t="shared" si="66"/>
        <v>4.3987746226673901E-3</v>
      </c>
      <c r="O396" s="63">
        <f t="shared" si="67"/>
        <v>7.4427333934644025E-3</v>
      </c>
    </row>
    <row r="397" spans="2:15" x14ac:dyDescent="0.15">
      <c r="B397" s="82">
        <v>45092</v>
      </c>
      <c r="C397" s="83">
        <v>2.1747413791872701E-3</v>
      </c>
      <c r="E397" s="62">
        <f t="shared" si="60"/>
        <v>4.7295000663493497E-6</v>
      </c>
      <c r="F397" s="3">
        <f t="shared" si="61"/>
        <v>4.7295000663493497E-6</v>
      </c>
      <c r="G397" s="63">
        <f t="shared" si="62"/>
        <v>2.1747413791872701E-3</v>
      </c>
      <c r="I397" s="77">
        <f t="shared" si="63"/>
        <v>2.0989196240318191E-3</v>
      </c>
      <c r="J397" s="72">
        <f t="shared" si="64"/>
        <v>4.4054635881458727E-6</v>
      </c>
      <c r="K397" s="72">
        <f t="shared" si="68"/>
        <v>1.934921818102264E-5</v>
      </c>
      <c r="L397" s="72">
        <f t="shared" si="69"/>
        <v>5.321221179050729E-5</v>
      </c>
      <c r="M397">
        <f t="shared" si="65"/>
        <v>4.0223704037600623</v>
      </c>
      <c r="N397">
        <f t="shared" si="66"/>
        <v>2.0989196240318191E-3</v>
      </c>
      <c r="O397" s="63">
        <f t="shared" si="67"/>
        <v>7.2946700946997798E-3</v>
      </c>
    </row>
    <row r="398" spans="2:15" x14ac:dyDescent="0.15">
      <c r="B398" s="82">
        <v>45093</v>
      </c>
      <c r="C398" s="83">
        <v>7.3813623438627697E-3</v>
      </c>
      <c r="E398" s="62">
        <f t="shared" si="60"/>
        <v>5.448451005139528E-5</v>
      </c>
      <c r="F398" s="3">
        <f t="shared" si="61"/>
        <v>5.448451005139528E-5</v>
      </c>
      <c r="G398" s="63">
        <f t="shared" si="62"/>
        <v>7.3813623438627697E-3</v>
      </c>
      <c r="I398" s="77">
        <f t="shared" si="63"/>
        <v>7.3055405887073191E-3</v>
      </c>
      <c r="J398" s="72">
        <f t="shared" si="64"/>
        <v>5.3370923293250081E-5</v>
      </c>
      <c r="K398" s="72">
        <f t="shared" si="68"/>
        <v>4.4054635881458727E-6</v>
      </c>
      <c r="L398" s="72">
        <f t="shared" si="69"/>
        <v>5.0033374872368797E-5</v>
      </c>
      <c r="M398">
        <f t="shared" si="65"/>
        <v>4.2991482161878318</v>
      </c>
      <c r="N398">
        <f t="shared" si="66"/>
        <v>7.3055405887073191E-3</v>
      </c>
      <c r="O398" s="63">
        <f t="shared" si="67"/>
        <v>7.073427378037382E-3</v>
      </c>
    </row>
    <row r="399" spans="2:15" x14ac:dyDescent="0.15">
      <c r="B399" s="82">
        <v>45097</v>
      </c>
      <c r="C399" s="83">
        <v>-1.4960642039734399E-2</v>
      </c>
      <c r="E399" s="62">
        <f t="shared" si="60"/>
        <v>2.2382081024106826E-4</v>
      </c>
      <c r="F399" s="3">
        <f t="shared" si="61"/>
        <v>2.2382081024106826E-4</v>
      </c>
      <c r="G399" s="63">
        <f t="shared" si="62"/>
        <v>1.4960642039734399E-2</v>
      </c>
      <c r="I399" s="77">
        <f t="shared" si="63"/>
        <v>-1.503646379488985E-2</v>
      </c>
      <c r="J399" s="72">
        <f t="shared" si="64"/>
        <v>2.2609524345503328E-4</v>
      </c>
      <c r="K399" s="72">
        <f t="shared" si="68"/>
        <v>5.3370923293250081E-5</v>
      </c>
      <c r="L399" s="72">
        <f t="shared" si="69"/>
        <v>5.1102384827144034E-5</v>
      </c>
      <c r="M399">
        <f t="shared" si="65"/>
        <v>5.1279906546240337</v>
      </c>
      <c r="N399">
        <f t="shared" si="66"/>
        <v>1.503646379488985E-2</v>
      </c>
      <c r="O399" s="63">
        <f t="shared" si="67"/>
        <v>7.1485932061590993E-3</v>
      </c>
    </row>
    <row r="400" spans="2:15" x14ac:dyDescent="0.15">
      <c r="B400" s="82">
        <v>45098</v>
      </c>
      <c r="C400" s="83">
        <v>-3.7683045188687801E-3</v>
      </c>
      <c r="E400" s="62">
        <f t="shared" si="60"/>
        <v>1.4200118946926869E-5</v>
      </c>
      <c r="F400" s="3">
        <f t="shared" si="61"/>
        <v>1.4200118946926869E-5</v>
      </c>
      <c r="G400" s="63">
        <f t="shared" si="62"/>
        <v>3.7683045188687801E-3</v>
      </c>
      <c r="I400" s="77">
        <f t="shared" si="63"/>
        <v>-3.8441262740242311E-3</v>
      </c>
      <c r="J400" s="72">
        <f t="shared" si="64"/>
        <v>1.4777306810643417E-5</v>
      </c>
      <c r="K400" s="72">
        <f t="shared" si="68"/>
        <v>2.2609524345503328E-4</v>
      </c>
      <c r="L400" s="72">
        <f t="shared" si="69"/>
        <v>6.5988079552634722E-5</v>
      </c>
      <c r="M400">
        <f t="shared" si="65"/>
        <v>3.9500644479161093</v>
      </c>
      <c r="N400">
        <f t="shared" si="66"/>
        <v>3.8441262740242311E-3</v>
      </c>
      <c r="O400" s="63">
        <f t="shared" si="67"/>
        <v>8.1233047186865231E-3</v>
      </c>
    </row>
    <row r="401" spans="2:15" x14ac:dyDescent="0.15">
      <c r="B401" s="82">
        <v>45099</v>
      </c>
      <c r="C401" s="83">
        <v>8.7426876877838501E-4</v>
      </c>
      <c r="E401" s="62">
        <f t="shared" si="60"/>
        <v>7.6434588006127322E-7</v>
      </c>
      <c r="F401" s="3">
        <f t="shared" si="61"/>
        <v>7.6434588006127322E-7</v>
      </c>
      <c r="G401" s="63">
        <f t="shared" si="62"/>
        <v>8.7426876877838501E-4</v>
      </c>
      <c r="I401" s="77">
        <f t="shared" si="63"/>
        <v>7.9844701362293425E-4</v>
      </c>
      <c r="J401" s="72">
        <f t="shared" si="64"/>
        <v>6.375176335633822E-7</v>
      </c>
      <c r="K401" s="72">
        <f t="shared" si="68"/>
        <v>1.4777306810643417E-5</v>
      </c>
      <c r="L401" s="72">
        <f t="shared" si="69"/>
        <v>6.2430618798947044E-5</v>
      </c>
      <c r="M401">
        <f t="shared" si="65"/>
        <v>3.92434172983452</v>
      </c>
      <c r="N401">
        <f t="shared" si="66"/>
        <v>7.9844701362293425E-4</v>
      </c>
      <c r="O401" s="63">
        <f t="shared" si="67"/>
        <v>7.9013048795086391E-3</v>
      </c>
    </row>
    <row r="402" spans="2:15" x14ac:dyDescent="0.15">
      <c r="B402" s="82">
        <v>45100</v>
      </c>
      <c r="C402" s="83">
        <v>3.3801891460480899E-3</v>
      </c>
      <c r="E402" s="62">
        <f t="shared" si="60"/>
        <v>1.1425678663061316E-5</v>
      </c>
      <c r="F402" s="3">
        <f t="shared" si="61"/>
        <v>1.1425678663061316E-5</v>
      </c>
      <c r="G402" s="63">
        <f t="shared" si="62"/>
        <v>3.3801891460480899E-3</v>
      </c>
      <c r="I402" s="77">
        <f t="shared" si="63"/>
        <v>3.3043673908926389E-3</v>
      </c>
      <c r="J402" s="72">
        <f t="shared" si="64"/>
        <v>1.0918843853994625E-5</v>
      </c>
      <c r="K402" s="72">
        <f t="shared" si="68"/>
        <v>6.375176335633822E-7</v>
      </c>
      <c r="L402" s="72">
        <f t="shared" si="69"/>
        <v>5.8071910568062107E-5</v>
      </c>
      <c r="M402">
        <f t="shared" si="65"/>
        <v>4.0049814084978825</v>
      </c>
      <c r="N402">
        <f t="shared" si="66"/>
        <v>3.3043673908926389E-3</v>
      </c>
      <c r="O402" s="63">
        <f t="shared" si="67"/>
        <v>7.6204928034912618E-3</v>
      </c>
    </row>
    <row r="403" spans="2:15" x14ac:dyDescent="0.15">
      <c r="B403" s="82">
        <v>45103</v>
      </c>
      <c r="C403" s="83">
        <v>-7.0684601680663902E-3</v>
      </c>
      <c r="E403" s="62">
        <f t="shared" si="60"/>
        <v>4.9963129147541141E-5</v>
      </c>
      <c r="F403" s="3">
        <f t="shared" si="61"/>
        <v>4.9963129147541141E-5</v>
      </c>
      <c r="G403" s="63">
        <f t="shared" si="62"/>
        <v>7.0684601680663902E-3</v>
      </c>
      <c r="I403" s="77">
        <f t="shared" si="63"/>
        <v>-7.1442819232218407E-3</v>
      </c>
      <c r="J403" s="72">
        <f t="shared" si="64"/>
        <v>5.1040764198474364E-5</v>
      </c>
      <c r="K403" s="72">
        <f t="shared" si="68"/>
        <v>1.0918843853994625E-5</v>
      </c>
      <c r="L403" s="72">
        <f t="shared" si="69"/>
        <v>5.4955994537524273E-5</v>
      </c>
      <c r="M403">
        <f t="shared" si="65"/>
        <v>4.2177396110336565</v>
      </c>
      <c r="N403">
        <f t="shared" si="66"/>
        <v>7.1442819232218407E-3</v>
      </c>
      <c r="O403" s="63">
        <f t="shared" si="67"/>
        <v>7.4132310457400603E-3</v>
      </c>
    </row>
    <row r="404" spans="2:15" x14ac:dyDescent="0.15">
      <c r="B404" s="82">
        <v>45104</v>
      </c>
      <c r="C404" s="83">
        <v>6.73530384214249E-5</v>
      </c>
      <c r="E404" s="62">
        <f t="shared" si="60"/>
        <v>4.5364317845979387E-9</v>
      </c>
      <c r="F404" s="3">
        <f t="shared" si="61"/>
        <v>4.5364317845979387E-9</v>
      </c>
      <c r="G404" s="63">
        <f t="shared" si="62"/>
        <v>6.73530384214249E-5</v>
      </c>
      <c r="I404" s="77">
        <f t="shared" si="63"/>
        <v>-8.4687167340259174E-6</v>
      </c>
      <c r="J404" s="72">
        <f t="shared" si="64"/>
        <v>7.1719163121170599E-11</v>
      </c>
      <c r="K404" s="72">
        <f t="shared" si="68"/>
        <v>5.1040764198474364E-5</v>
      </c>
      <c r="L404" s="72">
        <f t="shared" si="69"/>
        <v>5.5369323252631705E-5</v>
      </c>
      <c r="M404">
        <f t="shared" si="65"/>
        <v>3.9818042153566302</v>
      </c>
      <c r="N404">
        <f t="shared" si="66"/>
        <v>8.4687167340259174E-6</v>
      </c>
      <c r="O404" s="63">
        <f t="shared" si="67"/>
        <v>7.4410565951773073E-3</v>
      </c>
    </row>
    <row r="405" spans="2:15" x14ac:dyDescent="0.15">
      <c r="B405" s="82">
        <v>45105</v>
      </c>
      <c r="C405" s="83">
        <v>3.6699391444212598E-3</v>
      </c>
      <c r="E405" s="62">
        <f t="shared" si="60"/>
        <v>1.3468453323755448E-5</v>
      </c>
      <c r="F405" s="3">
        <f t="shared" si="61"/>
        <v>1.3468453323755448E-5</v>
      </c>
      <c r="G405" s="63">
        <f t="shared" si="62"/>
        <v>3.6699391444212598E-3</v>
      </c>
      <c r="I405" s="77">
        <f t="shared" si="63"/>
        <v>3.5941173892658088E-3</v>
      </c>
      <c r="J405" s="72">
        <f t="shared" si="64"/>
        <v>1.2917679807822873E-5</v>
      </c>
      <c r="K405" s="72">
        <f t="shared" si="68"/>
        <v>7.1719163121170599E-11</v>
      </c>
      <c r="L405" s="72">
        <f t="shared" si="69"/>
        <v>5.1630453379377937E-5</v>
      </c>
      <c r="M405">
        <f t="shared" si="65"/>
        <v>4.0793096485484579</v>
      </c>
      <c r="N405">
        <f t="shared" si="66"/>
        <v>3.5941173892658088E-3</v>
      </c>
      <c r="O405" s="63">
        <f t="shared" si="67"/>
        <v>7.1854334162510984E-3</v>
      </c>
    </row>
    <row r="406" spans="2:15" x14ac:dyDescent="0.15">
      <c r="B406" s="82">
        <v>45106</v>
      </c>
      <c r="C406" s="83">
        <v>-1.1658845245677799E-3</v>
      </c>
      <c r="E406" s="62">
        <f t="shared" si="60"/>
        <v>1.3592867246266381E-6</v>
      </c>
      <c r="F406" s="3">
        <f t="shared" si="61"/>
        <v>1.3592867246266381E-6</v>
      </c>
      <c r="G406" s="63">
        <f t="shared" si="62"/>
        <v>1.1658845245677799E-3</v>
      </c>
      <c r="I406" s="77">
        <f t="shared" si="63"/>
        <v>-1.2417062797232307E-3</v>
      </c>
      <c r="J406" s="72">
        <f t="shared" si="64"/>
        <v>1.5418344851041059E-6</v>
      </c>
      <c r="K406" s="72">
        <f t="shared" si="68"/>
        <v>1.2917679807822873E-5</v>
      </c>
      <c r="L406" s="72">
        <f t="shared" si="69"/>
        <v>4.9287891820448725E-5</v>
      </c>
      <c r="M406">
        <f t="shared" si="65"/>
        <v>4.0477980753808138</v>
      </c>
      <c r="N406">
        <f t="shared" si="66"/>
        <v>1.2417062797232307E-3</v>
      </c>
      <c r="O406" s="63">
        <f t="shared" si="67"/>
        <v>7.0205335851663527E-3</v>
      </c>
    </row>
    <row r="407" spans="2:15" x14ac:dyDescent="0.15">
      <c r="B407" s="82">
        <v>45107</v>
      </c>
      <c r="C407" s="83">
        <v>9.8277934809953803E-3</v>
      </c>
      <c r="E407" s="62">
        <f t="shared" si="60"/>
        <v>9.6585524705095288E-5</v>
      </c>
      <c r="F407" s="3">
        <f t="shared" si="61"/>
        <v>9.6585524705095288E-5</v>
      </c>
      <c r="G407" s="63">
        <f t="shared" si="62"/>
        <v>9.8277934809953803E-3</v>
      </c>
      <c r="I407" s="77">
        <f t="shared" si="63"/>
        <v>9.7519717258399297E-3</v>
      </c>
      <c r="J407" s="72">
        <f t="shared" si="64"/>
        <v>9.5100952541581413E-5</v>
      </c>
      <c r="K407" s="72">
        <f t="shared" si="68"/>
        <v>1.5418344851041059E-6</v>
      </c>
      <c r="L407" s="72">
        <f t="shared" si="69"/>
        <v>4.6251323115991965E-5</v>
      </c>
      <c r="M407">
        <f t="shared" si="65"/>
        <v>4.5858162072332158</v>
      </c>
      <c r="N407">
        <f t="shared" si="66"/>
        <v>9.7519717258399297E-3</v>
      </c>
      <c r="O407" s="63">
        <f t="shared" si="67"/>
        <v>6.8008325310944077E-3</v>
      </c>
    </row>
    <row r="408" spans="2:15" x14ac:dyDescent="0.15">
      <c r="B408" s="82">
        <v>45110</v>
      </c>
      <c r="C408" s="83">
        <v>-5.4197514616011102E-3</v>
      </c>
      <c r="E408" s="62">
        <f t="shared" si="60"/>
        <v>2.9373705905527369E-5</v>
      </c>
      <c r="F408" s="3">
        <f t="shared" si="61"/>
        <v>2.9373705905527369E-5</v>
      </c>
      <c r="G408" s="63">
        <f t="shared" si="62"/>
        <v>5.4197514616011102E-3</v>
      </c>
      <c r="I408" s="77">
        <f t="shared" si="63"/>
        <v>-5.4955732167565607E-3</v>
      </c>
      <c r="J408" s="72">
        <f t="shared" si="64"/>
        <v>3.0201324980732054E-5</v>
      </c>
      <c r="K408" s="72">
        <f t="shared" si="68"/>
        <v>9.5100952541581413E-5</v>
      </c>
      <c r="L408" s="72">
        <f t="shared" si="69"/>
        <v>5.104247970527764E-5</v>
      </c>
      <c r="M408">
        <f t="shared" si="65"/>
        <v>4.1704101358684351</v>
      </c>
      <c r="N408">
        <f t="shared" si="66"/>
        <v>5.4955732167565607E-3</v>
      </c>
      <c r="O408" s="63">
        <f t="shared" si="67"/>
        <v>7.1444019837406713E-3</v>
      </c>
    </row>
    <row r="409" spans="2:15" x14ac:dyDescent="0.15">
      <c r="B409" s="82">
        <v>45112</v>
      </c>
      <c r="C409" s="83">
        <v>-2.2494834034740797E-3</v>
      </c>
      <c r="E409" s="62">
        <f t="shared" si="60"/>
        <v>5.0601755825053288E-6</v>
      </c>
      <c r="F409" s="3">
        <f t="shared" si="61"/>
        <v>5.0601755825053288E-6</v>
      </c>
      <c r="G409" s="63">
        <f t="shared" si="62"/>
        <v>2.2494834034740797E-3</v>
      </c>
      <c r="I409" s="77">
        <f t="shared" si="63"/>
        <v>-2.3253051586295307E-3</v>
      </c>
      <c r="J409" s="72">
        <f t="shared" si="64"/>
        <v>5.4070440807491065E-6</v>
      </c>
      <c r="K409" s="72">
        <f t="shared" si="68"/>
        <v>3.0201324980732054E-5</v>
      </c>
      <c r="L409" s="72">
        <f t="shared" si="69"/>
        <v>5.0148540807644552E-5</v>
      </c>
      <c r="M409">
        <f t="shared" si="65"/>
        <v>4.0582771786974439</v>
      </c>
      <c r="N409">
        <f t="shared" si="66"/>
        <v>2.3253051586295307E-3</v>
      </c>
      <c r="O409" s="63">
        <f t="shared" si="67"/>
        <v>7.0815634437350452E-3</v>
      </c>
    </row>
    <row r="410" spans="2:15" x14ac:dyDescent="0.15">
      <c r="B410" s="82">
        <v>45113</v>
      </c>
      <c r="C410" s="83">
        <v>-1.8503861564168202E-2</v>
      </c>
      <c r="E410" s="62">
        <f t="shared" si="60"/>
        <v>3.4239289278590126E-4</v>
      </c>
      <c r="F410" s="3">
        <f t="shared" si="61"/>
        <v>3.4239289278590126E-4</v>
      </c>
      <c r="G410" s="63">
        <f t="shared" si="62"/>
        <v>1.8503861564168202E-2</v>
      </c>
      <c r="I410" s="77">
        <f t="shared" si="63"/>
        <v>-1.8579683319323654E-2</v>
      </c>
      <c r="J410" s="72">
        <f t="shared" si="64"/>
        <v>3.4520463224635363E-4</v>
      </c>
      <c r="K410" s="72">
        <f t="shared" si="68"/>
        <v>5.4070440807491065E-6</v>
      </c>
      <c r="L410" s="72">
        <f t="shared" si="69"/>
        <v>4.7341626428785546E-5</v>
      </c>
      <c r="M410">
        <f t="shared" si="65"/>
        <v>5.883066277315808</v>
      </c>
      <c r="N410">
        <f t="shared" si="66"/>
        <v>1.8579683319323654E-2</v>
      </c>
      <c r="O410" s="63">
        <f t="shared" si="67"/>
        <v>6.8805251564677495E-3</v>
      </c>
    </row>
    <row r="411" spans="2:15" x14ac:dyDescent="0.15">
      <c r="B411" s="82">
        <v>45114</v>
      </c>
      <c r="C411" s="83">
        <v>-1.0183183486358801E-2</v>
      </c>
      <c r="E411" s="62">
        <f t="shared" si="60"/>
        <v>1.0369722591685058E-4</v>
      </c>
      <c r="F411" s="3">
        <f t="shared" si="61"/>
        <v>1.0369722591685058E-4</v>
      </c>
      <c r="G411" s="63">
        <f t="shared" si="62"/>
        <v>1.0183183486358801E-2</v>
      </c>
      <c r="I411" s="77">
        <f t="shared" si="63"/>
        <v>-1.0259005241514251E-2</v>
      </c>
      <c r="J411" s="72">
        <f t="shared" si="64"/>
        <v>1.0524718854541687E-4</v>
      </c>
      <c r="K411" s="72">
        <f t="shared" si="68"/>
        <v>3.4520463224635363E-4</v>
      </c>
      <c r="L411" s="72">
        <f t="shared" si="69"/>
        <v>7.2182749941267189E-5</v>
      </c>
      <c r="M411">
        <f t="shared" si="65"/>
        <v>4.213732610996737</v>
      </c>
      <c r="N411">
        <f t="shared" si="66"/>
        <v>1.0259005241514251E-2</v>
      </c>
      <c r="O411" s="63">
        <f t="shared" si="67"/>
        <v>8.4960431932321993E-3</v>
      </c>
    </row>
    <row r="412" spans="2:15" x14ac:dyDescent="0.15">
      <c r="B412" s="82">
        <v>45117</v>
      </c>
      <c r="C412" s="83">
        <v>4.3313626593122203E-3</v>
      </c>
      <c r="E412" s="62">
        <f t="shared" si="60"/>
        <v>1.8760702486484229E-5</v>
      </c>
      <c r="F412" s="3">
        <f t="shared" si="61"/>
        <v>1.8760702486484229E-5</v>
      </c>
      <c r="G412" s="63">
        <f t="shared" si="62"/>
        <v>4.3313626593122203E-3</v>
      </c>
      <c r="I412" s="77">
        <f t="shared" si="63"/>
        <v>4.2555409041567698E-3</v>
      </c>
      <c r="J412" s="72">
        <f t="shared" si="64"/>
        <v>1.8109628386951417E-5</v>
      </c>
      <c r="K412" s="72">
        <f t="shared" si="68"/>
        <v>1.0524718854541687E-4</v>
      </c>
      <c r="L412" s="72">
        <f t="shared" si="69"/>
        <v>7.5326614528528206E-5</v>
      </c>
      <c r="M412">
        <f t="shared" si="65"/>
        <v>3.8880036711021577</v>
      </c>
      <c r="N412">
        <f t="shared" si="66"/>
        <v>4.2555409041567698E-3</v>
      </c>
      <c r="O412" s="63">
        <f t="shared" si="67"/>
        <v>8.6790906510145517E-3</v>
      </c>
    </row>
    <row r="413" spans="2:15" x14ac:dyDescent="0.15">
      <c r="B413" s="82">
        <v>45118</v>
      </c>
      <c r="C413" s="83">
        <v>3.7155868982092699E-3</v>
      </c>
      <c r="E413" s="62">
        <f t="shared" si="60"/>
        <v>1.3805585998144383E-5</v>
      </c>
      <c r="F413" s="3">
        <f t="shared" si="61"/>
        <v>1.3805585998144383E-5</v>
      </c>
      <c r="G413" s="63">
        <f t="shared" si="62"/>
        <v>3.7155868982092699E-3</v>
      </c>
      <c r="I413" s="77">
        <f t="shared" si="63"/>
        <v>3.6397651430538189E-3</v>
      </c>
      <c r="J413" s="72">
        <f t="shared" si="64"/>
        <v>1.3247890296589586E-5</v>
      </c>
      <c r="K413" s="72">
        <f t="shared" si="68"/>
        <v>1.8109628386951417E-5</v>
      </c>
      <c r="L413" s="72">
        <f t="shared" si="69"/>
        <v>7.1150010476182416E-5</v>
      </c>
      <c r="M413">
        <f t="shared" si="65"/>
        <v>3.90297066078851</v>
      </c>
      <c r="N413">
        <f t="shared" si="66"/>
        <v>3.6397651430538189E-3</v>
      </c>
      <c r="O413" s="63">
        <f t="shared" si="67"/>
        <v>8.4350465604039453E-3</v>
      </c>
    </row>
    <row r="414" spans="2:15" x14ac:dyDescent="0.15">
      <c r="B414" s="82">
        <v>45119</v>
      </c>
      <c r="C414" s="83">
        <v>5.1489161254323302E-3</v>
      </c>
      <c r="E414" s="62">
        <f t="shared" si="60"/>
        <v>2.6511337266737081E-5</v>
      </c>
      <c r="F414" s="3">
        <f t="shared" si="61"/>
        <v>2.6511337266737081E-5</v>
      </c>
      <c r="G414" s="63">
        <f t="shared" si="62"/>
        <v>5.1489161254323302E-3</v>
      </c>
      <c r="I414" s="77">
        <f t="shared" si="63"/>
        <v>5.0730943702768797E-3</v>
      </c>
      <c r="J414" s="72">
        <f t="shared" si="64"/>
        <v>2.573628648973497E-5</v>
      </c>
      <c r="K414" s="72">
        <f t="shared" si="68"/>
        <v>1.3247890296589586E-5</v>
      </c>
      <c r="L414" s="72">
        <f t="shared" si="69"/>
        <v>6.6978645628368864E-5</v>
      </c>
      <c r="M414">
        <f t="shared" si="65"/>
        <v>3.9826913591251314</v>
      </c>
      <c r="N414">
        <f t="shared" si="66"/>
        <v>5.0730943702768797E-3</v>
      </c>
      <c r="O414" s="63">
        <f t="shared" si="67"/>
        <v>8.1840482420602132E-3</v>
      </c>
    </row>
    <row r="415" spans="2:15" x14ac:dyDescent="0.15">
      <c r="B415" s="82">
        <v>45120</v>
      </c>
      <c r="C415" s="83">
        <v>2.3810064905260798E-4</v>
      </c>
      <c r="E415" s="62">
        <f t="shared" si="60"/>
        <v>5.6691919079273191E-8</v>
      </c>
      <c r="F415" s="3">
        <f t="shared" si="61"/>
        <v>5.6691919079273191E-8</v>
      </c>
      <c r="G415" s="63">
        <f t="shared" si="62"/>
        <v>2.3810064905260798E-4</v>
      </c>
      <c r="I415" s="77">
        <f t="shared" si="63"/>
        <v>1.6227889389715716E-4</v>
      </c>
      <c r="J415" s="72">
        <f t="shared" si="64"/>
        <v>2.6334439404484792E-8</v>
      </c>
      <c r="K415" s="72">
        <f t="shared" si="68"/>
        <v>2.573628648973497E-5</v>
      </c>
      <c r="L415" s="72">
        <f t="shared" si="69"/>
        <v>6.4210113148439223E-5</v>
      </c>
      <c r="M415">
        <f t="shared" si="65"/>
        <v>3.9078389160827087</v>
      </c>
      <c r="N415">
        <f t="shared" si="66"/>
        <v>1.6227889389715716E-4</v>
      </c>
      <c r="O415" s="63">
        <f t="shared" si="67"/>
        <v>8.0131213112269312E-3</v>
      </c>
    </row>
    <row r="416" spans="2:15" x14ac:dyDescent="0.15">
      <c r="B416" s="82">
        <v>45121</v>
      </c>
      <c r="C416" s="83">
        <v>8.0327579318259998E-3</v>
      </c>
      <c r="E416" s="62">
        <f t="shared" si="60"/>
        <v>6.4525199991313518E-5</v>
      </c>
      <c r="F416" s="3">
        <f t="shared" si="61"/>
        <v>6.4525199991313518E-5</v>
      </c>
      <c r="G416" s="63">
        <f t="shared" si="62"/>
        <v>8.0327579318259998E-3</v>
      </c>
      <c r="I416" s="77">
        <f t="shared" si="63"/>
        <v>7.9569361766705492E-3</v>
      </c>
      <c r="J416" s="72">
        <f t="shared" si="64"/>
        <v>6.3312833319608541E-5</v>
      </c>
      <c r="K416" s="72">
        <f t="shared" si="68"/>
        <v>2.6334439404484792E-8</v>
      </c>
      <c r="L416" s="72">
        <f t="shared" si="69"/>
        <v>5.9633007108689136E-5</v>
      </c>
      <c r="M416">
        <f t="shared" si="65"/>
        <v>4.2101390991273338</v>
      </c>
      <c r="N416">
        <f t="shared" si="66"/>
        <v>7.9569361766705492E-3</v>
      </c>
      <c r="O416" s="63">
        <f t="shared" si="67"/>
        <v>7.7222410677658289E-3</v>
      </c>
    </row>
    <row r="417" spans="2:15" x14ac:dyDescent="0.15">
      <c r="B417" s="82">
        <v>45124</v>
      </c>
      <c r="C417" s="83">
        <v>-1.20600043500417E-2</v>
      </c>
      <c r="E417" s="62">
        <f t="shared" si="60"/>
        <v>1.4544370492302472E-4</v>
      </c>
      <c r="F417" s="3">
        <f t="shared" si="61"/>
        <v>1.4544370492302472E-4</v>
      </c>
      <c r="G417" s="63">
        <f t="shared" si="62"/>
        <v>1.20600043500417E-2</v>
      </c>
      <c r="I417" s="77">
        <f t="shared" si="63"/>
        <v>-1.213582610519715E-2</v>
      </c>
      <c r="J417" s="72">
        <f t="shared" si="64"/>
        <v>1.4727827525558464E-4</v>
      </c>
      <c r="K417" s="72">
        <f t="shared" si="68"/>
        <v>6.3312833319608541E-5</v>
      </c>
      <c r="L417" s="72">
        <f t="shared" si="69"/>
        <v>6.0590662672707175E-5</v>
      </c>
      <c r="M417">
        <f t="shared" si="65"/>
        <v>4.5444236213333316</v>
      </c>
      <c r="N417">
        <f t="shared" si="66"/>
        <v>1.213582610519715E-2</v>
      </c>
      <c r="O417" s="63">
        <f t="shared" si="67"/>
        <v>7.7840004286168418E-3</v>
      </c>
    </row>
    <row r="418" spans="2:15" x14ac:dyDescent="0.15">
      <c r="B418" s="82">
        <v>45125</v>
      </c>
      <c r="C418" s="83">
        <v>1.1602001542066101E-2</v>
      </c>
      <c r="E418" s="62">
        <f t="shared" si="60"/>
        <v>1.3460643978210418E-4</v>
      </c>
      <c r="F418" s="3">
        <f t="shared" si="61"/>
        <v>1.3460643978210418E-4</v>
      </c>
      <c r="G418" s="63">
        <f t="shared" si="62"/>
        <v>1.1602001542066101E-2</v>
      </c>
      <c r="I418" s="77">
        <f t="shared" si="63"/>
        <v>1.152617978691065E-2</v>
      </c>
      <c r="J418" s="72">
        <f t="shared" si="64"/>
        <v>1.3285282048018765E-4</v>
      </c>
      <c r="K418" s="72">
        <f t="shared" si="68"/>
        <v>1.4727827525558464E-4</v>
      </c>
      <c r="L418" s="72">
        <f t="shared" si="69"/>
        <v>6.822330852138593E-5</v>
      </c>
      <c r="M418">
        <f t="shared" si="65"/>
        <v>4.3642543687082878</v>
      </c>
      <c r="N418">
        <f t="shared" si="66"/>
        <v>1.152617978691065E-2</v>
      </c>
      <c r="O418" s="63">
        <f t="shared" si="67"/>
        <v>8.2597402211804418E-3</v>
      </c>
    </row>
    <row r="419" spans="2:15" x14ac:dyDescent="0.15">
      <c r="B419" s="82">
        <v>45126</v>
      </c>
      <c r="C419" s="83">
        <v>1.4951479751863499E-3</v>
      </c>
      <c r="E419" s="62">
        <f t="shared" si="60"/>
        <v>2.2354674677038419E-6</v>
      </c>
      <c r="F419" s="3">
        <f t="shared" si="61"/>
        <v>2.2354674677038419E-6</v>
      </c>
      <c r="G419" s="63">
        <f t="shared" si="62"/>
        <v>1.4951479751863499E-3</v>
      </c>
      <c r="I419" s="77">
        <f t="shared" si="63"/>
        <v>1.4193262200308992E-3</v>
      </c>
      <c r="J419" s="72">
        <f t="shared" si="64"/>
        <v>2.0144869188672005E-6</v>
      </c>
      <c r="K419" s="72">
        <f t="shared" si="68"/>
        <v>1.3285282048018765E-4</v>
      </c>
      <c r="L419" s="72">
        <f t="shared" si="69"/>
        <v>7.3968023280308109E-5</v>
      </c>
      <c r="M419">
        <f t="shared" si="65"/>
        <v>3.843808945972631</v>
      </c>
      <c r="N419">
        <f t="shared" si="66"/>
        <v>1.4193262200308992E-3</v>
      </c>
      <c r="O419" s="63">
        <f t="shared" si="67"/>
        <v>8.6004664571352231E-3</v>
      </c>
    </row>
    <row r="420" spans="2:15" x14ac:dyDescent="0.15">
      <c r="B420" s="82">
        <v>45127</v>
      </c>
      <c r="C420" s="83">
        <v>7.3203632646248098E-3</v>
      </c>
      <c r="E420" s="62">
        <f t="shared" si="60"/>
        <v>5.35877183260684E-5</v>
      </c>
      <c r="F420" s="3">
        <f t="shared" si="61"/>
        <v>5.35877183260684E-5</v>
      </c>
      <c r="G420" s="63">
        <f t="shared" si="62"/>
        <v>7.3203632646248098E-3</v>
      </c>
      <c r="I420" s="77">
        <f t="shared" si="63"/>
        <v>7.2445415094693592E-3</v>
      </c>
      <c r="J420" s="72">
        <f t="shared" si="64"/>
        <v>5.2483381682424584E-5</v>
      </c>
      <c r="K420" s="72">
        <f t="shared" si="68"/>
        <v>2.0144869188672005E-6</v>
      </c>
      <c r="L420" s="72">
        <f t="shared" si="69"/>
        <v>6.8623596165830945E-5</v>
      </c>
      <c r="M420">
        <f t="shared" si="65"/>
        <v>4.0656987258552775</v>
      </c>
      <c r="N420">
        <f t="shared" si="66"/>
        <v>7.2445415094693592E-3</v>
      </c>
      <c r="O420" s="63">
        <f t="shared" si="67"/>
        <v>8.2839360310079015E-3</v>
      </c>
    </row>
    <row r="421" spans="2:15" x14ac:dyDescent="0.15">
      <c r="B421" s="82">
        <v>45128</v>
      </c>
      <c r="C421" s="83">
        <v>5.2012093472542098E-4</v>
      </c>
      <c r="E421" s="62">
        <f t="shared" si="60"/>
        <v>2.7052578673964562E-7</v>
      </c>
      <c r="F421" s="3">
        <f t="shared" si="61"/>
        <v>2.7052578673964562E-7</v>
      </c>
      <c r="G421" s="63">
        <f t="shared" si="62"/>
        <v>5.2012093472542098E-4</v>
      </c>
      <c r="I421" s="77">
        <f t="shared" si="63"/>
        <v>4.4429917956997016E-4</v>
      </c>
      <c r="J421" s="72">
        <f t="shared" si="64"/>
        <v>1.9740176096654859E-7</v>
      </c>
      <c r="K421" s="72">
        <f t="shared" si="68"/>
        <v>5.2483381682424584E-5</v>
      </c>
      <c r="L421" s="72">
        <f t="shared" si="69"/>
        <v>6.7854012235235507E-5</v>
      </c>
      <c r="M421">
        <f t="shared" si="65"/>
        <v>3.8808647897604565</v>
      </c>
      <c r="N421">
        <f t="shared" si="66"/>
        <v>4.4429917956997016E-4</v>
      </c>
      <c r="O421" s="63">
        <f t="shared" si="67"/>
        <v>8.237354686744738E-3</v>
      </c>
    </row>
    <row r="422" spans="2:15" x14ac:dyDescent="0.15">
      <c r="B422" s="82">
        <v>45131</v>
      </c>
      <c r="C422" s="83">
        <v>-2.6500966993928598E-3</v>
      </c>
      <c r="E422" s="62">
        <f t="shared" si="60"/>
        <v>7.0230125161329296E-6</v>
      </c>
      <c r="F422" s="3">
        <f t="shared" si="61"/>
        <v>7.0230125161329296E-6</v>
      </c>
      <c r="G422" s="63">
        <f t="shared" si="62"/>
        <v>2.6500966993928598E-3</v>
      </c>
      <c r="I422" s="77">
        <f t="shared" si="63"/>
        <v>-2.7259184545483108E-3</v>
      </c>
      <c r="J422" s="72">
        <f t="shared" si="64"/>
        <v>7.4306314208470513E-6</v>
      </c>
      <c r="K422" s="72">
        <f t="shared" si="68"/>
        <v>1.9740176096654859E-7</v>
      </c>
      <c r="L422" s="72">
        <f t="shared" si="69"/>
        <v>6.2944323787527876E-5</v>
      </c>
      <c r="M422">
        <f t="shared" si="65"/>
        <v>3.9472041671184614</v>
      </c>
      <c r="N422">
        <f t="shared" si="66"/>
        <v>2.7259184545483108E-3</v>
      </c>
      <c r="O422" s="63">
        <f t="shared" si="67"/>
        <v>7.9337458862461605E-3</v>
      </c>
    </row>
    <row r="423" spans="2:15" x14ac:dyDescent="0.15">
      <c r="B423" s="82">
        <v>45132</v>
      </c>
      <c r="C423" s="83">
        <v>4.8069802067631697E-3</v>
      </c>
      <c r="E423" s="62">
        <f t="shared" si="60"/>
        <v>2.3107058708212886E-5</v>
      </c>
      <c r="F423" s="3">
        <f t="shared" si="61"/>
        <v>2.3107058708212886E-5</v>
      </c>
      <c r="G423" s="63">
        <f t="shared" si="62"/>
        <v>4.8069802067631697E-3</v>
      </c>
      <c r="I423" s="77">
        <f t="shared" si="63"/>
        <v>4.7311584516077192E-3</v>
      </c>
      <c r="J423" s="72">
        <f t="shared" si="64"/>
        <v>2.2383860294219152E-5</v>
      </c>
      <c r="K423" s="72">
        <f t="shared" si="68"/>
        <v>7.4306314208470513E-6</v>
      </c>
      <c r="L423" s="72">
        <f t="shared" si="69"/>
        <v>5.9084181744751483E-5</v>
      </c>
      <c r="M423">
        <f t="shared" si="65"/>
        <v>4.044046857753127</v>
      </c>
      <c r="N423">
        <f t="shared" si="66"/>
        <v>4.7311584516077192E-3</v>
      </c>
      <c r="O423" s="63">
        <f t="shared" si="67"/>
        <v>7.6866235594538835E-3</v>
      </c>
    </row>
    <row r="424" spans="2:15" x14ac:dyDescent="0.15">
      <c r="B424" s="82">
        <v>45133</v>
      </c>
      <c r="C424" s="83">
        <v>-4.2613924121829199E-3</v>
      </c>
      <c r="E424" s="62">
        <f t="shared" si="60"/>
        <v>1.8159465290610166E-5</v>
      </c>
      <c r="F424" s="3">
        <f t="shared" si="61"/>
        <v>1.8159465290610166E-5</v>
      </c>
      <c r="G424" s="63">
        <f t="shared" si="62"/>
        <v>4.2613924121829199E-3</v>
      </c>
      <c r="I424" s="77">
        <f t="shared" si="63"/>
        <v>-4.3372141673383704E-3</v>
      </c>
      <c r="J424" s="72">
        <f t="shared" si="64"/>
        <v>1.8811426733360674E-5</v>
      </c>
      <c r="K424" s="72">
        <f t="shared" si="68"/>
        <v>2.2383860294219152E-5</v>
      </c>
      <c r="L424" s="72">
        <f t="shared" si="69"/>
        <v>5.6795907779554354E-5</v>
      </c>
      <c r="M424">
        <f t="shared" si="65"/>
        <v>4.0518873454901785</v>
      </c>
      <c r="N424">
        <f t="shared" si="66"/>
        <v>4.3372141673383704E-3</v>
      </c>
      <c r="O424" s="63">
        <f t="shared" si="67"/>
        <v>7.53630597703904E-3</v>
      </c>
    </row>
    <row r="425" spans="2:15" x14ac:dyDescent="0.15">
      <c r="B425" s="82">
        <v>45134</v>
      </c>
      <c r="C425" s="83">
        <v>1.6959006380262199E-2</v>
      </c>
      <c r="E425" s="62">
        <f t="shared" si="60"/>
        <v>2.8760789740577399E-4</v>
      </c>
      <c r="F425" s="3">
        <f t="shared" si="61"/>
        <v>2.8760789740577399E-4</v>
      </c>
      <c r="G425" s="63">
        <f t="shared" si="62"/>
        <v>1.6959006380262199E-2</v>
      </c>
      <c r="I425" s="77">
        <f t="shared" si="63"/>
        <v>1.6883184625106747E-2</v>
      </c>
      <c r="J425" s="72">
        <f t="shared" si="64"/>
        <v>2.8504192308544086E-4</v>
      </c>
      <c r="K425" s="72">
        <f t="shared" si="68"/>
        <v>1.8811426733360674E-5</v>
      </c>
      <c r="L425" s="72">
        <f t="shared" si="69"/>
        <v>5.4437273139077532E-5</v>
      </c>
      <c r="M425">
        <f t="shared" si="65"/>
        <v>5.2993305992374156</v>
      </c>
      <c r="N425">
        <f t="shared" si="66"/>
        <v>1.6883184625106747E-2</v>
      </c>
      <c r="O425" s="63">
        <f t="shared" si="67"/>
        <v>7.3781619078926112E-3</v>
      </c>
    </row>
    <row r="426" spans="2:15" x14ac:dyDescent="0.15">
      <c r="B426" s="82">
        <v>45135</v>
      </c>
      <c r="C426" s="83">
        <v>-4.8775716193617501E-3</v>
      </c>
      <c r="E426" s="62">
        <f t="shared" si="60"/>
        <v>2.3790704902003204E-5</v>
      </c>
      <c r="F426" s="3">
        <f t="shared" si="61"/>
        <v>2.3790704902003204E-5</v>
      </c>
      <c r="G426" s="63">
        <f t="shared" si="62"/>
        <v>4.8775716193617501E-3</v>
      </c>
      <c r="I426" s="77">
        <f t="shared" si="63"/>
        <v>-4.9533933745172006E-3</v>
      </c>
      <c r="J426" s="72">
        <f t="shared" si="64"/>
        <v>2.45361059227109E-5</v>
      </c>
      <c r="K426" s="72">
        <f t="shared" si="68"/>
        <v>2.8504192308544086E-4</v>
      </c>
      <c r="L426" s="72">
        <f t="shared" si="69"/>
        <v>7.375595578226357E-5</v>
      </c>
      <c r="M426">
        <f t="shared" si="65"/>
        <v>3.9216023958023691</v>
      </c>
      <c r="N426">
        <f t="shared" si="66"/>
        <v>4.9533933745172006E-3</v>
      </c>
      <c r="O426" s="63">
        <f t="shared" si="67"/>
        <v>8.588128770708062E-3</v>
      </c>
    </row>
    <row r="427" spans="2:15" x14ac:dyDescent="0.15">
      <c r="B427" s="82">
        <v>45138</v>
      </c>
      <c r="C427" s="83">
        <v>-7.4981341837443395E-4</v>
      </c>
      <c r="E427" s="62">
        <f t="shared" si="60"/>
        <v>5.6222016237435391E-7</v>
      </c>
      <c r="F427" s="3">
        <f t="shared" si="61"/>
        <v>5.6222016237435391E-7</v>
      </c>
      <c r="G427" s="63">
        <f t="shared" si="62"/>
        <v>7.4981341837443395E-4</v>
      </c>
      <c r="I427" s="77">
        <f t="shared" si="63"/>
        <v>-8.2563517352988482E-4</v>
      </c>
      <c r="J427" s="72">
        <f t="shared" si="64"/>
        <v>6.8167343976972306E-7</v>
      </c>
      <c r="K427" s="72">
        <f t="shared" si="68"/>
        <v>2.45361059227109E-5</v>
      </c>
      <c r="L427" s="72">
        <f t="shared" si="69"/>
        <v>7.0246501112694246E-5</v>
      </c>
      <c r="M427">
        <f t="shared" si="65"/>
        <v>3.8652375003606618</v>
      </c>
      <c r="N427">
        <f t="shared" si="66"/>
        <v>8.2563517352988482E-4</v>
      </c>
      <c r="O427" s="63">
        <f t="shared" si="67"/>
        <v>8.3813185784036535E-3</v>
      </c>
    </row>
    <row r="428" spans="2:15" x14ac:dyDescent="0.15">
      <c r="B428" s="82">
        <v>45140</v>
      </c>
      <c r="C428" s="83">
        <v>-8.5371241202734007E-3</v>
      </c>
      <c r="E428" s="62">
        <f t="shared" si="60"/>
        <v>7.2882488244953891E-5</v>
      </c>
      <c r="F428" s="3">
        <f t="shared" si="61"/>
        <v>7.2882488244953891E-5</v>
      </c>
      <c r="G428" s="63">
        <f t="shared" si="62"/>
        <v>8.5371241202734007E-3</v>
      </c>
      <c r="I428" s="77">
        <f t="shared" si="63"/>
        <v>-8.6129458754288513E-3</v>
      </c>
      <c r="J428" s="72">
        <f t="shared" si="64"/>
        <v>7.4182836653066857E-5</v>
      </c>
      <c r="K428" s="72">
        <f t="shared" si="68"/>
        <v>6.8167343976972306E-7</v>
      </c>
      <c r="L428" s="72">
        <f t="shared" si="69"/>
        <v>6.51484201233783E-5</v>
      </c>
      <c r="M428">
        <f t="shared" si="65"/>
        <v>4.1851513131388121</v>
      </c>
      <c r="N428">
        <f t="shared" si="66"/>
        <v>8.6129458754288513E-3</v>
      </c>
      <c r="O428" s="63">
        <f t="shared" si="67"/>
        <v>8.0714571251650907E-3</v>
      </c>
    </row>
    <row r="429" spans="2:15" x14ac:dyDescent="0.15">
      <c r="B429" s="82">
        <v>45141</v>
      </c>
      <c r="C429" s="83">
        <v>-1.11944839045714E-2</v>
      </c>
      <c r="E429" s="62">
        <f t="shared" si="60"/>
        <v>1.2531646988970813E-4</v>
      </c>
      <c r="F429" s="3">
        <f t="shared" si="61"/>
        <v>1.2531646988970813E-4</v>
      </c>
      <c r="G429" s="63">
        <f t="shared" si="62"/>
        <v>1.11944839045714E-2</v>
      </c>
      <c r="I429" s="77">
        <f t="shared" si="63"/>
        <v>-1.1270305659726851E-2</v>
      </c>
      <c r="J429" s="72">
        <f t="shared" si="64"/>
        <v>1.2701978966367109E-4</v>
      </c>
      <c r="K429" s="72">
        <f t="shared" si="68"/>
        <v>7.4182836653066857E-5</v>
      </c>
      <c r="L429" s="72">
        <f t="shared" si="69"/>
        <v>6.6457729357311489E-5</v>
      </c>
      <c r="M429">
        <f t="shared" si="65"/>
        <v>4.3683554304304222</v>
      </c>
      <c r="N429">
        <f t="shared" si="66"/>
        <v>1.1270305659726851E-2</v>
      </c>
      <c r="O429" s="63">
        <f t="shared" si="67"/>
        <v>8.1521610237599868E-3</v>
      </c>
    </row>
    <row r="430" spans="2:15" x14ac:dyDescent="0.15">
      <c r="B430" s="82">
        <v>45142</v>
      </c>
      <c r="C430" s="83">
        <v>1.01903784728585E-3</v>
      </c>
      <c r="E430" s="62">
        <f t="shared" si="60"/>
        <v>1.0384381342009792E-6</v>
      </c>
      <c r="F430" s="3">
        <f t="shared" si="61"/>
        <v>1.0384381342009792E-6</v>
      </c>
      <c r="G430" s="63">
        <f t="shared" si="62"/>
        <v>1.01903784728585E-3</v>
      </c>
      <c r="I430" s="77">
        <f t="shared" si="63"/>
        <v>9.4321609213039921E-4</v>
      </c>
      <c r="J430" s="72">
        <f t="shared" si="64"/>
        <v>8.8965659645374171E-7</v>
      </c>
      <c r="K430" s="72">
        <f t="shared" si="68"/>
        <v>1.2701978966367109E-4</v>
      </c>
      <c r="L430" s="72">
        <f t="shared" si="69"/>
        <v>7.1900238021869886E-5</v>
      </c>
      <c r="M430">
        <f t="shared" si="65"/>
        <v>3.8542703297155692</v>
      </c>
      <c r="N430">
        <f t="shared" si="66"/>
        <v>9.4321609213039921E-4</v>
      </c>
      <c r="O430" s="63">
        <f t="shared" si="67"/>
        <v>8.4794008055917424E-3</v>
      </c>
    </row>
    <row r="431" spans="2:15" x14ac:dyDescent="0.15">
      <c r="B431" s="82">
        <v>45145</v>
      </c>
      <c r="C431" s="83">
        <v>8.0961475033514098E-4</v>
      </c>
      <c r="E431" s="62">
        <f t="shared" si="60"/>
        <v>6.5547604396023269E-7</v>
      </c>
      <c r="F431" s="3">
        <f t="shared" si="61"/>
        <v>6.5547604396023269E-7</v>
      </c>
      <c r="G431" s="63">
        <f t="shared" si="62"/>
        <v>8.0961475033514098E-4</v>
      </c>
      <c r="I431" s="77">
        <f t="shared" si="63"/>
        <v>7.3379299517969021E-4</v>
      </c>
      <c r="J431" s="72">
        <f t="shared" si="64"/>
        <v>5.3845215977478083E-7</v>
      </c>
      <c r="K431" s="72">
        <f t="shared" si="68"/>
        <v>8.8965659645374171E-7</v>
      </c>
      <c r="L431" s="72">
        <f t="shared" si="69"/>
        <v>6.6661722215137904E-5</v>
      </c>
      <c r="M431">
        <f t="shared" si="65"/>
        <v>3.8910206369666969</v>
      </c>
      <c r="N431">
        <f t="shared" si="66"/>
        <v>7.3379299517969021E-4</v>
      </c>
      <c r="O431" s="63">
        <f t="shared" si="67"/>
        <v>8.1646630190803284E-3</v>
      </c>
    </row>
    <row r="432" spans="2:15" x14ac:dyDescent="0.15">
      <c r="B432" s="82">
        <v>45146</v>
      </c>
      <c r="C432" s="83">
        <v>-4.5144107968355602E-3</v>
      </c>
      <c r="E432" s="62">
        <f t="shared" si="60"/>
        <v>2.0379904842585478E-5</v>
      </c>
      <c r="F432" s="3">
        <f t="shared" si="61"/>
        <v>2.0379904842585478E-5</v>
      </c>
      <c r="G432" s="63">
        <f t="shared" si="62"/>
        <v>4.5144107968355602E-3</v>
      </c>
      <c r="I432" s="77">
        <f t="shared" si="63"/>
        <v>-4.5902325519910107E-3</v>
      </c>
      <c r="J432" s="72">
        <f t="shared" si="64"/>
        <v>2.1070234881357907E-5</v>
      </c>
      <c r="K432" s="72">
        <f t="shared" si="68"/>
        <v>5.3845215977478083E-7</v>
      </c>
      <c r="L432" s="72">
        <f t="shared" si="69"/>
        <v>6.1892847885186997E-5</v>
      </c>
      <c r="M432">
        <f t="shared" si="65"/>
        <v>4.0112221435652975</v>
      </c>
      <c r="N432">
        <f t="shared" si="66"/>
        <v>4.5902325519910107E-3</v>
      </c>
      <c r="O432" s="63">
        <f t="shared" si="67"/>
        <v>7.8672007655319811E-3</v>
      </c>
    </row>
    <row r="433" spans="2:15" x14ac:dyDescent="0.15">
      <c r="B433" s="82">
        <v>45147</v>
      </c>
      <c r="C433" s="83">
        <v>2.1901399028347803E-3</v>
      </c>
      <c r="E433" s="62">
        <f t="shared" si="60"/>
        <v>4.7967127939891408E-6</v>
      </c>
      <c r="F433" s="3">
        <f t="shared" si="61"/>
        <v>4.7967127939891408E-6</v>
      </c>
      <c r="G433" s="63">
        <f t="shared" si="62"/>
        <v>2.1901399028347803E-3</v>
      </c>
      <c r="I433" s="77">
        <f t="shared" si="63"/>
        <v>2.1143181476793293E-3</v>
      </c>
      <c r="J433" s="72">
        <f t="shared" si="64"/>
        <v>4.4703412296061501E-6</v>
      </c>
      <c r="K433" s="72">
        <f t="shared" si="68"/>
        <v>2.1070234881357907E-5</v>
      </c>
      <c r="L433" s="72">
        <f t="shared" si="69"/>
        <v>5.9231745719283134E-5</v>
      </c>
      <c r="M433">
        <f t="shared" si="65"/>
        <v>3.9669559363779192</v>
      </c>
      <c r="N433">
        <f t="shared" si="66"/>
        <v>2.1143181476793293E-3</v>
      </c>
      <c r="O433" s="63">
        <f t="shared" si="67"/>
        <v>7.6962163248756937E-3</v>
      </c>
    </row>
    <row r="434" spans="2:15" x14ac:dyDescent="0.15">
      <c r="B434" s="82">
        <v>45148</v>
      </c>
      <c r="C434" s="83">
        <v>6.1591498534441201E-3</v>
      </c>
      <c r="E434" s="62">
        <f t="shared" si="60"/>
        <v>3.7935126917180726E-5</v>
      </c>
      <c r="F434" s="3">
        <f t="shared" si="61"/>
        <v>3.7935126917180726E-5</v>
      </c>
      <c r="G434" s="63">
        <f t="shared" si="62"/>
        <v>6.1591498534441201E-3</v>
      </c>
      <c r="I434" s="77">
        <f t="shared" si="63"/>
        <v>6.0833280982886696E-3</v>
      </c>
      <c r="J434" s="72">
        <f t="shared" si="64"/>
        <v>3.7006880751428438E-5</v>
      </c>
      <c r="K434" s="72">
        <f t="shared" si="68"/>
        <v>4.4703412296061501E-6</v>
      </c>
      <c r="L434" s="72">
        <f t="shared" si="69"/>
        <v>5.5485955928305285E-5</v>
      </c>
      <c r="M434">
        <f t="shared" si="65"/>
        <v>4.1474916285322223</v>
      </c>
      <c r="N434">
        <f t="shared" si="66"/>
        <v>6.0833280982886696E-3</v>
      </c>
      <c r="O434" s="63">
        <f t="shared" si="67"/>
        <v>7.448889576863473E-3</v>
      </c>
    </row>
    <row r="435" spans="2:15" x14ac:dyDescent="0.15">
      <c r="B435" s="82">
        <v>45149</v>
      </c>
      <c r="C435" s="83">
        <v>-6.1136249780249195E-3</v>
      </c>
      <c r="E435" s="62">
        <f t="shared" si="60"/>
        <v>3.7376410371930199E-5</v>
      </c>
      <c r="F435" s="3">
        <f t="shared" si="61"/>
        <v>3.7376410371930199E-5</v>
      </c>
      <c r="G435" s="63">
        <f t="shared" si="62"/>
        <v>6.1136249780249195E-3</v>
      </c>
      <c r="I435" s="77">
        <f t="shared" si="63"/>
        <v>-6.1894467331803701E-3</v>
      </c>
      <c r="J435" s="72">
        <f t="shared" si="64"/>
        <v>3.8309250862877158E-5</v>
      </c>
      <c r="K435" s="72">
        <f t="shared" si="68"/>
        <v>3.7006880751428438E-5</v>
      </c>
      <c r="L435" s="72">
        <f t="shared" si="69"/>
        <v>5.471804533132701E-5</v>
      </c>
      <c r="M435">
        <f t="shared" si="65"/>
        <v>4.1627502120743163</v>
      </c>
      <c r="N435">
        <f t="shared" si="66"/>
        <v>6.1894467331803701E-3</v>
      </c>
      <c r="O435" s="63">
        <f t="shared" si="67"/>
        <v>7.3971646819120506E-3</v>
      </c>
    </row>
    <row r="436" spans="2:15" x14ac:dyDescent="0.15">
      <c r="B436" s="82">
        <v>45152</v>
      </c>
      <c r="C436" s="83">
        <v>2.5704123702949798E-3</v>
      </c>
      <c r="E436" s="62">
        <f t="shared" si="60"/>
        <v>6.6070197533654562E-6</v>
      </c>
      <c r="F436" s="3">
        <f t="shared" si="61"/>
        <v>6.6070197533654562E-6</v>
      </c>
      <c r="G436" s="63">
        <f t="shared" si="62"/>
        <v>2.5704123702949798E-3</v>
      </c>
      <c r="I436" s="77">
        <f t="shared" si="63"/>
        <v>2.4945906151395288E-3</v>
      </c>
      <c r="J436" s="72">
        <f t="shared" si="64"/>
        <v>6.2229823371422128E-6</v>
      </c>
      <c r="K436" s="72">
        <f t="shared" si="68"/>
        <v>3.8309250862877158E-5</v>
      </c>
      <c r="L436" s="72">
        <f t="shared" si="69"/>
        <v>5.4128073994184553E-5</v>
      </c>
      <c r="M436">
        <f t="shared" si="65"/>
        <v>4.0218821912451803</v>
      </c>
      <c r="N436">
        <f t="shared" si="66"/>
        <v>2.4945906151395288E-3</v>
      </c>
      <c r="O436" s="63">
        <f t="shared" si="67"/>
        <v>7.3571783989641402E-3</v>
      </c>
    </row>
    <row r="437" spans="2:15" x14ac:dyDescent="0.15">
      <c r="B437" s="82">
        <v>45153</v>
      </c>
      <c r="C437" s="83">
        <v>-1.12411769641026E-2</v>
      </c>
      <c r="E437" s="62">
        <f t="shared" si="60"/>
        <v>1.2636405953827095E-4</v>
      </c>
      <c r="F437" s="3">
        <f t="shared" si="61"/>
        <v>1.2636405953827095E-4</v>
      </c>
      <c r="G437" s="63">
        <f t="shared" si="62"/>
        <v>1.12411769641026E-2</v>
      </c>
      <c r="I437" s="77">
        <f t="shared" si="63"/>
        <v>-1.1316998719258051E-2</v>
      </c>
      <c r="J437" s="72">
        <f t="shared" si="64"/>
        <v>1.2807446001168835E-4</v>
      </c>
      <c r="K437" s="72">
        <f t="shared" si="68"/>
        <v>6.2229823371422128E-6</v>
      </c>
      <c r="L437" s="72">
        <f t="shared" si="69"/>
        <v>5.1008638188450596E-5</v>
      </c>
      <c r="M437">
        <f t="shared" si="65"/>
        <v>4.6505289098091156</v>
      </c>
      <c r="N437">
        <f t="shared" si="66"/>
        <v>1.1316998719258051E-2</v>
      </c>
      <c r="O437" s="63">
        <f t="shared" si="67"/>
        <v>7.1420331970980504E-3</v>
      </c>
    </row>
    <row r="438" spans="2:15" x14ac:dyDescent="0.15">
      <c r="B438" s="82">
        <v>45154</v>
      </c>
      <c r="C438" s="83">
        <v>6.4560008379266299E-4</v>
      </c>
      <c r="E438" s="62">
        <f t="shared" si="60"/>
        <v>4.167994681930935E-7</v>
      </c>
      <c r="F438" s="3">
        <f t="shared" si="61"/>
        <v>4.167994681930935E-7</v>
      </c>
      <c r="G438" s="63">
        <f t="shared" si="62"/>
        <v>6.4560008379266299E-4</v>
      </c>
      <c r="I438" s="77">
        <f t="shared" si="63"/>
        <v>5.6977832863721223E-4</v>
      </c>
      <c r="J438" s="72">
        <f t="shared" si="64"/>
        <v>3.2464734378461502E-7</v>
      </c>
      <c r="K438" s="72">
        <f t="shared" si="68"/>
        <v>1.2807446001168835E-4</v>
      </c>
      <c r="L438" s="72">
        <f t="shared" si="69"/>
        <v>5.8004631156287467E-5</v>
      </c>
      <c r="M438">
        <f t="shared" si="65"/>
        <v>3.9599545486109791</v>
      </c>
      <c r="N438">
        <f t="shared" si="66"/>
        <v>5.6977832863721223E-4</v>
      </c>
      <c r="O438" s="63">
        <f t="shared" si="67"/>
        <v>7.6160771501007961E-3</v>
      </c>
    </row>
    <row r="439" spans="2:15" x14ac:dyDescent="0.15">
      <c r="B439" s="82">
        <v>45155</v>
      </c>
      <c r="C439" s="83">
        <v>-9.7727444316864E-3</v>
      </c>
      <c r="E439" s="62">
        <f t="shared" si="60"/>
        <v>9.5506533727057535E-5</v>
      </c>
      <c r="F439" s="3">
        <f t="shared" si="61"/>
        <v>9.5506533727057535E-5</v>
      </c>
      <c r="G439" s="63">
        <f t="shared" si="62"/>
        <v>9.7727444316864E-3</v>
      </c>
      <c r="I439" s="77">
        <f t="shared" si="63"/>
        <v>-9.8485661868418506E-3</v>
      </c>
      <c r="J439" s="72">
        <f t="shared" si="64"/>
        <v>9.6994255936604633E-5</v>
      </c>
      <c r="K439" s="72">
        <f t="shared" si="68"/>
        <v>3.2464734378461502E-7</v>
      </c>
      <c r="L439" s="72">
        <f t="shared" si="69"/>
        <v>5.4041419353967228E-5</v>
      </c>
      <c r="M439">
        <f t="shared" si="65"/>
        <v>4.4426446714605108</v>
      </c>
      <c r="N439">
        <f t="shared" si="66"/>
        <v>9.8485661868418506E-3</v>
      </c>
      <c r="O439" s="63">
        <f t="shared" si="67"/>
        <v>7.3512869182182803E-3</v>
      </c>
    </row>
    <row r="440" spans="2:15" x14ac:dyDescent="0.15">
      <c r="B440" s="82">
        <v>45156</v>
      </c>
      <c r="C440" s="83">
        <v>-4.2097536921040703E-3</v>
      </c>
      <c r="E440" s="62">
        <f t="shared" si="60"/>
        <v>1.7722026148183852E-5</v>
      </c>
      <c r="F440" s="3">
        <f t="shared" si="61"/>
        <v>1.7722026148183852E-5</v>
      </c>
      <c r="G440" s="63">
        <f t="shared" si="62"/>
        <v>4.2097536921040703E-3</v>
      </c>
      <c r="I440" s="77">
        <f t="shared" si="63"/>
        <v>-4.2855754472595209E-3</v>
      </c>
      <c r="J440" s="72">
        <f t="shared" si="64"/>
        <v>1.8366156914153644E-5</v>
      </c>
      <c r="K440" s="72">
        <f t="shared" si="68"/>
        <v>9.6994255936604633E-5</v>
      </c>
      <c r="L440" s="72">
        <f t="shared" si="69"/>
        <v>5.8244660416322764E-5</v>
      </c>
      <c r="M440">
        <f t="shared" si="65"/>
        <v>4.035322469038821</v>
      </c>
      <c r="N440">
        <f t="shared" si="66"/>
        <v>4.2855754472595209E-3</v>
      </c>
      <c r="O440" s="63">
        <f t="shared" si="67"/>
        <v>7.6318189454626581E-3</v>
      </c>
    </row>
    <row r="441" spans="2:15" x14ac:dyDescent="0.15">
      <c r="B441" s="82">
        <v>45159</v>
      </c>
      <c r="C441" s="83">
        <v>8.5554392358422294E-4</v>
      </c>
      <c r="E441" s="62">
        <f t="shared" si="60"/>
        <v>7.3195540518188673E-7</v>
      </c>
      <c r="F441" s="3">
        <f t="shared" si="61"/>
        <v>7.3195540518188673E-7</v>
      </c>
      <c r="G441" s="63">
        <f t="shared" si="62"/>
        <v>8.5554392358422294E-4</v>
      </c>
      <c r="I441" s="77">
        <f t="shared" si="63"/>
        <v>7.7972216842877207E-4</v>
      </c>
      <c r="J441" s="72">
        <f t="shared" si="64"/>
        <v>6.0796665993926638E-7</v>
      </c>
      <c r="K441" s="72">
        <f t="shared" si="68"/>
        <v>1.8366156914153644E-5</v>
      </c>
      <c r="L441" s="72">
        <f t="shared" si="69"/>
        <v>5.5712435755409035E-5</v>
      </c>
      <c r="M441">
        <f t="shared" si="65"/>
        <v>3.9814431993257573</v>
      </c>
      <c r="N441">
        <f t="shared" si="66"/>
        <v>7.7972216842877207E-4</v>
      </c>
      <c r="O441" s="63">
        <f t="shared" si="67"/>
        <v>7.4640763497842806E-3</v>
      </c>
    </row>
    <row r="442" spans="2:15" x14ac:dyDescent="0.15">
      <c r="B442" s="82">
        <v>45160</v>
      </c>
      <c r="C442" s="83">
        <v>2.5206429249575702E-3</v>
      </c>
      <c r="E442" s="62">
        <f t="shared" si="60"/>
        <v>6.3536407551386552E-6</v>
      </c>
      <c r="F442" s="3">
        <f t="shared" si="61"/>
        <v>6.3536407551386552E-6</v>
      </c>
      <c r="G442" s="63">
        <f t="shared" si="62"/>
        <v>2.5206429249575702E-3</v>
      </c>
      <c r="I442" s="77">
        <f t="shared" si="63"/>
        <v>2.4448211698021192E-3</v>
      </c>
      <c r="J442" s="72">
        <f t="shared" si="64"/>
        <v>5.9771505523126029E-6</v>
      </c>
      <c r="K442" s="72">
        <f t="shared" si="68"/>
        <v>6.0796665993926638E-7</v>
      </c>
      <c r="L442" s="72">
        <f t="shared" si="69"/>
        <v>5.1989936448538952E-5</v>
      </c>
      <c r="M442">
        <f t="shared" si="65"/>
        <v>4.0420335239096286</v>
      </c>
      <c r="N442">
        <f t="shared" si="66"/>
        <v>2.4448211698021192E-3</v>
      </c>
      <c r="O442" s="63">
        <f t="shared" si="67"/>
        <v>7.2104047354180443E-3</v>
      </c>
    </row>
    <row r="443" spans="2:15" x14ac:dyDescent="0.15">
      <c r="B443" s="82">
        <v>45161</v>
      </c>
      <c r="C443" s="83">
        <v>9.00702498906902E-3</v>
      </c>
      <c r="E443" s="62">
        <f t="shared" si="60"/>
        <v>8.1126499153713787E-5</v>
      </c>
      <c r="F443" s="3">
        <f t="shared" si="61"/>
        <v>8.1126499153713787E-5</v>
      </c>
      <c r="G443" s="63">
        <f t="shared" si="62"/>
        <v>9.00702498906902E-3</v>
      </c>
      <c r="I443" s="77">
        <f t="shared" si="63"/>
        <v>8.9312032339135695E-3</v>
      </c>
      <c r="J443" s="72">
        <f t="shared" si="64"/>
        <v>7.9766391205468202E-5</v>
      </c>
      <c r="K443" s="72">
        <f t="shared" si="68"/>
        <v>5.9771505523126029E-6</v>
      </c>
      <c r="L443" s="72">
        <f t="shared" si="69"/>
        <v>4.9053929798015429E-5</v>
      </c>
      <c r="M443">
        <f t="shared" si="65"/>
        <v>4.448880555402063</v>
      </c>
      <c r="N443">
        <f t="shared" si="66"/>
        <v>8.9312032339135695E-3</v>
      </c>
      <c r="O443" s="63">
        <f t="shared" si="67"/>
        <v>7.0038510690915911E-3</v>
      </c>
    </row>
    <row r="444" spans="2:15" x14ac:dyDescent="0.15">
      <c r="B444" s="82">
        <v>45162</v>
      </c>
      <c r="C444" s="83">
        <v>2.9094184363454001E-4</v>
      </c>
      <c r="E444" s="62">
        <f t="shared" si="60"/>
        <v>8.4647156377465132E-8</v>
      </c>
      <c r="F444" s="3">
        <f t="shared" si="61"/>
        <v>8.4647156377465132E-8</v>
      </c>
      <c r="G444" s="63">
        <f t="shared" si="62"/>
        <v>2.9094184363454001E-4</v>
      </c>
      <c r="I444" s="77">
        <f t="shared" si="63"/>
        <v>2.151200884790892E-4</v>
      </c>
      <c r="J444" s="72">
        <f t="shared" si="64"/>
        <v>4.6276652467251167E-8</v>
      </c>
      <c r="K444" s="72">
        <f t="shared" si="68"/>
        <v>7.9766391205468202E-5</v>
      </c>
      <c r="L444" s="72">
        <f t="shared" si="69"/>
        <v>5.23430131247227E-5</v>
      </c>
      <c r="M444">
        <f t="shared" si="65"/>
        <v>4.0101285398351809</v>
      </c>
      <c r="N444">
        <f t="shared" si="66"/>
        <v>2.151200884790892E-4</v>
      </c>
      <c r="O444" s="63">
        <f t="shared" si="67"/>
        <v>7.2348471390018118E-3</v>
      </c>
    </row>
    <row r="445" spans="2:15" x14ac:dyDescent="0.15">
      <c r="B445" s="82">
        <v>45163</v>
      </c>
      <c r="C445" s="83">
        <v>-1.8161672194084699E-3</v>
      </c>
      <c r="E445" s="62">
        <f t="shared" si="60"/>
        <v>3.2984633688538934E-6</v>
      </c>
      <c r="F445" s="3">
        <f t="shared" si="61"/>
        <v>3.2984633688538934E-6</v>
      </c>
      <c r="G445" s="63">
        <f t="shared" si="62"/>
        <v>1.8161672194084699E-3</v>
      </c>
      <c r="I445" s="77">
        <f t="shared" si="63"/>
        <v>-1.8919889745639207E-3</v>
      </c>
      <c r="J445" s="72">
        <f t="shared" si="64"/>
        <v>3.5796222798714364E-6</v>
      </c>
      <c r="K445" s="72">
        <f t="shared" si="68"/>
        <v>4.6276652467251167E-8</v>
      </c>
      <c r="L445" s="72">
        <f t="shared" si="69"/>
        <v>4.8895529374097772E-5</v>
      </c>
      <c r="M445">
        <f t="shared" si="65"/>
        <v>4.0622761622260528</v>
      </c>
      <c r="N445">
        <f t="shared" si="66"/>
        <v>1.8919889745639207E-3</v>
      </c>
      <c r="O445" s="63">
        <f t="shared" si="67"/>
        <v>6.9925338307438864E-3</v>
      </c>
    </row>
    <row r="446" spans="2:15" x14ac:dyDescent="0.15">
      <c r="B446" s="82">
        <v>45166</v>
      </c>
      <c r="C446" s="83">
        <v>6.9234276169514095E-3</v>
      </c>
      <c r="E446" s="62">
        <f t="shared" si="60"/>
        <v>4.7933849967165474E-5</v>
      </c>
      <c r="F446" s="3">
        <f t="shared" si="61"/>
        <v>4.7933849967165474E-5</v>
      </c>
      <c r="G446" s="63">
        <f t="shared" si="62"/>
        <v>6.9234276169514095E-3</v>
      </c>
      <c r="I446" s="77">
        <f t="shared" si="63"/>
        <v>6.8476058617959589E-3</v>
      </c>
      <c r="J446" s="72">
        <f t="shared" si="64"/>
        <v>4.688970603850238E-5</v>
      </c>
      <c r="K446" s="72">
        <f t="shared" si="68"/>
        <v>3.5796222798714364E-6</v>
      </c>
      <c r="L446" s="72">
        <f t="shared" si="69"/>
        <v>4.6060463267906603E-5</v>
      </c>
      <c r="M446">
        <f t="shared" si="65"/>
        <v>4.3283401078466444</v>
      </c>
      <c r="N446">
        <f t="shared" si="66"/>
        <v>6.8476058617959589E-3</v>
      </c>
      <c r="O446" s="63">
        <f t="shared" si="67"/>
        <v>6.7867859306085824E-3</v>
      </c>
    </row>
    <row r="447" spans="2:15" x14ac:dyDescent="0.15">
      <c r="B447" s="82">
        <v>45167</v>
      </c>
      <c r="C447" s="83">
        <v>6.6607356963399502E-3</v>
      </c>
      <c r="E447" s="62">
        <f t="shared" si="60"/>
        <v>4.4365400016497241E-5</v>
      </c>
      <c r="F447" s="3">
        <f t="shared" si="61"/>
        <v>4.4365400016497241E-5</v>
      </c>
      <c r="G447" s="63">
        <f t="shared" si="62"/>
        <v>6.6607356963399502E-3</v>
      </c>
      <c r="I447" s="77">
        <f t="shared" si="63"/>
        <v>6.5849139411844997E-3</v>
      </c>
      <c r="J447" s="72">
        <f t="shared" si="64"/>
        <v>4.3361091612805978E-5</v>
      </c>
      <c r="K447" s="72">
        <f t="shared" si="68"/>
        <v>4.688970603850238E-5</v>
      </c>
      <c r="L447" s="72">
        <f t="shared" si="69"/>
        <v>4.6984851394727569E-5</v>
      </c>
      <c r="M447">
        <f t="shared" si="65"/>
        <v>4.2946225936401117</v>
      </c>
      <c r="N447">
        <f t="shared" si="66"/>
        <v>6.5849139411844997E-3</v>
      </c>
      <c r="O447" s="63">
        <f t="shared" si="67"/>
        <v>6.854549685772769E-3</v>
      </c>
    </row>
    <row r="448" spans="2:15" x14ac:dyDescent="0.15">
      <c r="B448" s="82">
        <v>45168</v>
      </c>
      <c r="C448" s="83">
        <v>-1.4429347718795098E-3</v>
      </c>
      <c r="E448" s="62">
        <f t="shared" si="60"/>
        <v>2.082060755898973E-6</v>
      </c>
      <c r="F448" s="3">
        <f t="shared" si="61"/>
        <v>2.082060755898973E-6</v>
      </c>
      <c r="G448" s="63">
        <f t="shared" si="62"/>
        <v>1.4429347718795098E-3</v>
      </c>
      <c r="I448" s="77">
        <f t="shared" si="63"/>
        <v>-1.5187565270349606E-3</v>
      </c>
      <c r="J448" s="72">
        <f t="shared" si="64"/>
        <v>2.3066213884112952E-6</v>
      </c>
      <c r="K448" s="72">
        <f t="shared" si="68"/>
        <v>4.3361091612805978E-5</v>
      </c>
      <c r="L448" s="72">
        <f t="shared" si="69"/>
        <v>4.7537033453504651E-5</v>
      </c>
      <c r="M448">
        <f t="shared" si="65"/>
        <v>4.0701928712014928</v>
      </c>
      <c r="N448">
        <f t="shared" si="66"/>
        <v>1.5187565270349606E-3</v>
      </c>
      <c r="O448" s="63">
        <f t="shared" si="67"/>
        <v>6.8947105416764702E-3</v>
      </c>
    </row>
    <row r="449" spans="2:15" x14ac:dyDescent="0.15">
      <c r="B449" s="82">
        <v>45169</v>
      </c>
      <c r="C449" s="83">
        <v>3.2224131860238902E-3</v>
      </c>
      <c r="E449" s="62">
        <f t="shared" si="60"/>
        <v>1.0383946741460639E-5</v>
      </c>
      <c r="F449" s="3">
        <f t="shared" si="61"/>
        <v>1.0383946741460639E-5</v>
      </c>
      <c r="G449" s="63">
        <f t="shared" si="62"/>
        <v>3.2224131860238902E-3</v>
      </c>
      <c r="I449" s="77">
        <f t="shared" si="63"/>
        <v>3.1465914308684392E-3</v>
      </c>
      <c r="J449" s="72">
        <f t="shared" si="64"/>
        <v>9.9010376328146914E-6</v>
      </c>
      <c r="K449" s="72">
        <f t="shared" si="68"/>
        <v>2.3066213884112952E-6</v>
      </c>
      <c r="L449" s="72">
        <f t="shared" si="69"/>
        <v>4.4728518133714796E-5</v>
      </c>
      <c r="M449">
        <f t="shared" si="65"/>
        <v>4.143850726626825</v>
      </c>
      <c r="N449">
        <f t="shared" si="66"/>
        <v>3.1465914308684392E-3</v>
      </c>
      <c r="O449" s="63">
        <f t="shared" si="67"/>
        <v>6.6879382573192762E-3</v>
      </c>
    </row>
    <row r="450" spans="2:15" x14ac:dyDescent="0.15">
      <c r="B450" s="82">
        <v>45170</v>
      </c>
      <c r="C450" s="83">
        <v>-4.5665161132965003E-3</v>
      </c>
      <c r="E450" s="62">
        <f t="shared" si="60"/>
        <v>2.0853069412996576E-5</v>
      </c>
      <c r="F450" s="3">
        <f t="shared" si="61"/>
        <v>2.0853069412996576E-5</v>
      </c>
      <c r="G450" s="63">
        <f t="shared" si="62"/>
        <v>4.5665161132965003E-3</v>
      </c>
      <c r="I450" s="77">
        <f t="shared" si="63"/>
        <v>-4.6423378684519508E-3</v>
      </c>
      <c r="J450" s="72">
        <f t="shared" si="64"/>
        <v>2.1551300884863002E-5</v>
      </c>
      <c r="K450" s="72">
        <f t="shared" si="68"/>
        <v>9.9010376328146914E-6</v>
      </c>
      <c r="L450" s="72">
        <f t="shared" si="69"/>
        <v>4.2798929084522511E-5</v>
      </c>
      <c r="M450">
        <f t="shared" si="65"/>
        <v>4.2364471220513709</v>
      </c>
      <c r="N450">
        <f t="shared" si="66"/>
        <v>4.6423378684519508E-3</v>
      </c>
      <c r="O450" s="63">
        <f t="shared" si="67"/>
        <v>6.542089045902884E-3</v>
      </c>
    </row>
    <row r="451" spans="2:15" x14ac:dyDescent="0.15">
      <c r="B451" s="82">
        <v>45174</v>
      </c>
      <c r="C451" s="83">
        <v>-1.0496390306437099E-2</v>
      </c>
      <c r="E451" s="62">
        <f t="shared" si="60"/>
        <v>1.101742094650667E-4</v>
      </c>
      <c r="F451" s="3">
        <f t="shared" si="61"/>
        <v>1.101742094650667E-4</v>
      </c>
      <c r="G451" s="63">
        <f t="shared" si="62"/>
        <v>1.0496390306437099E-2</v>
      </c>
      <c r="I451" s="77">
        <f t="shared" si="63"/>
        <v>-1.057221206159255E-2</v>
      </c>
      <c r="J451" s="72">
        <f t="shared" si="64"/>
        <v>1.1177166787528299E-4</v>
      </c>
      <c r="K451" s="72">
        <f t="shared" si="68"/>
        <v>2.1551300884863002E-5</v>
      </c>
      <c r="L451" s="72">
        <f t="shared" si="69"/>
        <v>4.1991545055925455E-5</v>
      </c>
      <c r="M451">
        <f t="shared" si="65"/>
        <v>4.7855241065677596</v>
      </c>
      <c r="N451">
        <f t="shared" si="66"/>
        <v>1.057221206159255E-2</v>
      </c>
      <c r="O451" s="63">
        <f t="shared" si="67"/>
        <v>6.480088352478341E-3</v>
      </c>
    </row>
    <row r="452" spans="2:15" x14ac:dyDescent="0.15">
      <c r="B452" s="82">
        <v>45175</v>
      </c>
      <c r="C452" s="83">
        <v>-3.1465223079211102E-3</v>
      </c>
      <c r="E452" s="62">
        <f t="shared" si="60"/>
        <v>9.9006026342451895E-6</v>
      </c>
      <c r="F452" s="3">
        <f t="shared" si="61"/>
        <v>9.9006026342451895E-6</v>
      </c>
      <c r="G452" s="63">
        <f t="shared" si="62"/>
        <v>3.1465223079211102E-3</v>
      </c>
      <c r="I452" s="77">
        <f t="shared" si="63"/>
        <v>-3.2223440630765612E-3</v>
      </c>
      <c r="J452" s="72">
        <f t="shared" si="64"/>
        <v>1.0383501260844761E-5</v>
      </c>
      <c r="K452" s="72">
        <f t="shared" si="68"/>
        <v>1.1177166787528299E-4</v>
      </c>
      <c r="L452" s="72">
        <f t="shared" si="69"/>
        <v>4.8530953501237694E-5</v>
      </c>
      <c r="M452">
        <f t="shared" si="65"/>
        <v>4.1012049051030317</v>
      </c>
      <c r="N452">
        <f t="shared" si="66"/>
        <v>3.2223440630765612E-3</v>
      </c>
      <c r="O452" s="63">
        <f t="shared" si="67"/>
        <v>6.9664161159980744E-3</v>
      </c>
    </row>
    <row r="453" spans="2:15" x14ac:dyDescent="0.15">
      <c r="B453" s="82">
        <v>45176</v>
      </c>
      <c r="C453" s="83">
        <v>6.31746820948442E-3</v>
      </c>
      <c r="E453" s="62">
        <f t="shared" si="60"/>
        <v>3.9910404577846284E-5</v>
      </c>
      <c r="F453" s="3">
        <f t="shared" si="61"/>
        <v>3.9910404577846284E-5</v>
      </c>
      <c r="G453" s="63">
        <f t="shared" si="62"/>
        <v>6.31746820948442E-3</v>
      </c>
      <c r="I453" s="77">
        <f t="shared" si="63"/>
        <v>6.2416464543289694E-3</v>
      </c>
      <c r="J453" s="72">
        <f t="shared" si="64"/>
        <v>3.8958150460837395E-5</v>
      </c>
      <c r="K453" s="72">
        <f t="shared" si="68"/>
        <v>1.0383501260844761E-5</v>
      </c>
      <c r="L453" s="72">
        <f t="shared" si="69"/>
        <v>4.6278805162231185E-5</v>
      </c>
      <c r="M453">
        <f t="shared" si="65"/>
        <v>4.281928227190881</v>
      </c>
      <c r="N453">
        <f t="shared" si="66"/>
        <v>6.2416464543289694E-3</v>
      </c>
      <c r="O453" s="63">
        <f t="shared" si="67"/>
        <v>6.8028527223681088E-3</v>
      </c>
    </row>
    <row r="454" spans="2:15" x14ac:dyDescent="0.15">
      <c r="B454" s="82">
        <v>45177</v>
      </c>
      <c r="C454" s="83">
        <v>-4.07917643555943E-3</v>
      </c>
      <c r="E454" s="62">
        <f t="shared" si="60"/>
        <v>1.6639680392423335E-5</v>
      </c>
      <c r="F454" s="3">
        <f t="shared" si="61"/>
        <v>1.6639680392423335E-5</v>
      </c>
      <c r="G454" s="63">
        <f t="shared" si="62"/>
        <v>4.07917643555943E-3</v>
      </c>
      <c r="I454" s="77">
        <f t="shared" si="63"/>
        <v>-4.1549981907148805E-3</v>
      </c>
      <c r="J454" s="72">
        <f t="shared" si="64"/>
        <v>1.7264009964843931E-5</v>
      </c>
      <c r="K454" s="72">
        <f t="shared" si="68"/>
        <v>3.8958150460837395E-5</v>
      </c>
      <c r="L454" s="72">
        <f t="shared" si="69"/>
        <v>4.65433063386252E-5</v>
      </c>
      <c r="M454">
        <f t="shared" si="65"/>
        <v>4.1613560424501035</v>
      </c>
      <c r="N454">
        <f t="shared" si="66"/>
        <v>4.1549981907148805E-3</v>
      </c>
      <c r="O454" s="63">
        <f t="shared" si="67"/>
        <v>6.822265484325951E-3</v>
      </c>
    </row>
    <row r="455" spans="2:15" x14ac:dyDescent="0.15">
      <c r="B455" s="82">
        <v>45180</v>
      </c>
      <c r="C455" s="83">
        <v>2.1577364633866801E-3</v>
      </c>
      <c r="E455" s="62">
        <f t="shared" si="60"/>
        <v>4.6558266454284576E-6</v>
      </c>
      <c r="F455" s="3">
        <f t="shared" si="61"/>
        <v>4.6558266454284576E-6</v>
      </c>
      <c r="G455" s="63">
        <f t="shared" si="62"/>
        <v>2.1577364633866801E-3</v>
      </c>
      <c r="I455" s="77">
        <f t="shared" si="63"/>
        <v>2.0819147082312291E-3</v>
      </c>
      <c r="J455" s="72">
        <f t="shared" si="64"/>
        <v>4.3343688523495235E-6</v>
      </c>
      <c r="K455" s="72">
        <f t="shared" si="68"/>
        <v>1.7264009964843931E-5</v>
      </c>
      <c r="L455" s="72">
        <f t="shared" si="69"/>
        <v>4.503453008489061E-5</v>
      </c>
      <c r="M455">
        <f t="shared" si="65"/>
        <v>4.1091633442335835</v>
      </c>
      <c r="N455">
        <f t="shared" si="66"/>
        <v>2.0819147082312291E-3</v>
      </c>
      <c r="O455" s="63">
        <f t="shared" si="67"/>
        <v>6.7107771595315705E-3</v>
      </c>
    </row>
    <row r="456" spans="2:15" x14ac:dyDescent="0.15">
      <c r="B456" s="82">
        <v>45181</v>
      </c>
      <c r="C456" s="83">
        <v>1.3598362504207901E-3</v>
      </c>
      <c r="E456" s="62">
        <f t="shared" ref="E456:E519" si="70">C456^2</f>
        <v>1.8491546279584738E-6</v>
      </c>
      <c r="F456" s="3">
        <f t="shared" ref="F456:F519" si="71">E456</f>
        <v>1.8491546279584738E-6</v>
      </c>
      <c r="G456" s="63">
        <f t="shared" ref="G456:G519" si="72">SQRT(F456)</f>
        <v>1.3598362504207901E-3</v>
      </c>
      <c r="I456" s="77">
        <f t="shared" ref="I456:I519" si="73">C456-$I$4</f>
        <v>1.2840144952653394E-3</v>
      </c>
      <c r="J456" s="72">
        <f t="shared" ref="J456:J519" si="74">I456^2</f>
        <v>1.6486932240515042E-6</v>
      </c>
      <c r="K456" s="72">
        <f t="shared" si="68"/>
        <v>4.3343688523495235E-6</v>
      </c>
      <c r="L456" s="72">
        <f t="shared" si="69"/>
        <v>4.2627285638692593E-5</v>
      </c>
      <c r="M456">
        <f t="shared" ref="M456:M519" si="75">LN(1/SQRT(2*PI()*L456*EXP(-J456/(2*L456))))</f>
        <v>4.1222387041791331</v>
      </c>
      <c r="N456">
        <f t="shared" ref="N456:N519" si="76">SQRT(J456)</f>
        <v>1.2840144952653394E-3</v>
      </c>
      <c r="O456" s="63">
        <f t="shared" ref="O456:O519" si="77">SQRT(L456)</f>
        <v>6.5289574695116979E-3</v>
      </c>
    </row>
    <row r="457" spans="2:15" x14ac:dyDescent="0.15">
      <c r="B457" s="82">
        <v>45182</v>
      </c>
      <c r="C457" s="83">
        <v>-9.7819927091780091E-4</v>
      </c>
      <c r="E457" s="62">
        <f t="shared" si="70"/>
        <v>9.5687381362411725E-7</v>
      </c>
      <c r="F457" s="3">
        <f t="shared" si="71"/>
        <v>9.5687381362411725E-7</v>
      </c>
      <c r="G457" s="63">
        <f t="shared" si="72"/>
        <v>9.7819927091780091E-4</v>
      </c>
      <c r="I457" s="77">
        <f t="shared" si="73"/>
        <v>-1.0540210260732517E-3</v>
      </c>
      <c r="J457" s="72">
        <f t="shared" si="74"/>
        <v>1.1109603234045103E-6</v>
      </c>
      <c r="K457" s="72">
        <f t="shared" ref="K457:K520" si="78">J456</f>
        <v>1.6486932240515042E-6</v>
      </c>
      <c r="L457" s="72">
        <f t="shared" ref="L457:L520" si="79" xml:space="preserve"> $J$4+$K$4*K457+$L$4*L456</f>
        <v>4.0232444978279603E-5</v>
      </c>
      <c r="M457">
        <f t="shared" si="75"/>
        <v>4.1483832518080597</v>
      </c>
      <c r="N457">
        <f t="shared" si="76"/>
        <v>1.0540210260732517E-3</v>
      </c>
      <c r="O457" s="63">
        <f t="shared" si="77"/>
        <v>6.3429050898054281E-3</v>
      </c>
    </row>
    <row r="458" spans="2:15" x14ac:dyDescent="0.15">
      <c r="B458" s="82">
        <v>45183</v>
      </c>
      <c r="C458" s="83">
        <v>1.11090505627562E-2</v>
      </c>
      <c r="E458" s="62">
        <f t="shared" si="70"/>
        <v>1.2341100440587383E-4</v>
      </c>
      <c r="F458" s="3">
        <f t="shared" si="71"/>
        <v>1.2341100440587383E-4</v>
      </c>
      <c r="G458" s="63">
        <f t="shared" si="72"/>
        <v>1.11090505627562E-2</v>
      </c>
      <c r="I458" s="77">
        <f t="shared" si="73"/>
        <v>1.1033228807600749E-2</v>
      </c>
      <c r="J458" s="72">
        <f t="shared" si="74"/>
        <v>1.2173213792087105E-4</v>
      </c>
      <c r="K458" s="72">
        <f t="shared" si="78"/>
        <v>1.1109603234045103E-6</v>
      </c>
      <c r="L458" s="72">
        <f t="shared" si="79"/>
        <v>3.8021912447134478E-5</v>
      </c>
      <c r="M458">
        <f t="shared" si="75"/>
        <v>4.9701432059463402</v>
      </c>
      <c r="N458">
        <f t="shared" si="76"/>
        <v>1.1033228807600749E-2</v>
      </c>
      <c r="O458" s="63">
        <f t="shared" si="77"/>
        <v>6.1661910809781492E-3</v>
      </c>
    </row>
    <row r="459" spans="2:15" x14ac:dyDescent="0.15">
      <c r="B459" s="82">
        <v>45184</v>
      </c>
      <c r="C459" s="83">
        <v>8.956195159370621E-3</v>
      </c>
      <c r="E459" s="62">
        <f t="shared" si="70"/>
        <v>8.0213431732733737E-5</v>
      </c>
      <c r="F459" s="3">
        <f t="shared" si="71"/>
        <v>8.0213431732733737E-5</v>
      </c>
      <c r="G459" s="63">
        <f t="shared" si="72"/>
        <v>8.956195159370621E-3</v>
      </c>
      <c r="I459" s="77">
        <f t="shared" si="73"/>
        <v>8.8803734042151704E-3</v>
      </c>
      <c r="J459" s="72">
        <f t="shared" si="74"/>
        <v>7.8861031798292138E-5</v>
      </c>
      <c r="K459" s="72">
        <f t="shared" si="78"/>
        <v>1.2173213792087105E-4</v>
      </c>
      <c r="L459" s="72">
        <f t="shared" si="79"/>
        <v>4.5741274987186269E-5</v>
      </c>
      <c r="M459">
        <f t="shared" si="75"/>
        <v>4.50833301383188</v>
      </c>
      <c r="N459">
        <f t="shared" si="76"/>
        <v>8.8803734042151704E-3</v>
      </c>
      <c r="O459" s="63">
        <f t="shared" si="77"/>
        <v>6.7632296269745469E-3</v>
      </c>
    </row>
    <row r="460" spans="2:15" x14ac:dyDescent="0.15">
      <c r="B460" s="82">
        <v>45187</v>
      </c>
      <c r="C460" s="83">
        <v>-9.5651274496280012E-3</v>
      </c>
      <c r="E460" s="62">
        <f t="shared" si="70"/>
        <v>9.1491663127627064E-5</v>
      </c>
      <c r="F460" s="3">
        <f t="shared" si="71"/>
        <v>9.1491663127627064E-5</v>
      </c>
      <c r="G460" s="63">
        <f t="shared" si="72"/>
        <v>9.5651274496280012E-3</v>
      </c>
      <c r="I460" s="77">
        <f t="shared" si="73"/>
        <v>-9.6409492047834517E-3</v>
      </c>
      <c r="J460" s="72">
        <f t="shared" si="74"/>
        <v>9.2947901569214673E-5</v>
      </c>
      <c r="K460" s="72">
        <f t="shared" si="78"/>
        <v>7.8861031798292138E-5</v>
      </c>
      <c r="L460" s="72">
        <f t="shared" si="79"/>
        <v>4.9272284637892444E-5</v>
      </c>
      <c r="M460">
        <f t="shared" si="75"/>
        <v>4.5117392413216519</v>
      </c>
      <c r="N460">
        <f t="shared" si="76"/>
        <v>9.6409492047834517E-3</v>
      </c>
      <c r="O460" s="63">
        <f t="shared" si="77"/>
        <v>7.0194219589573359E-3</v>
      </c>
    </row>
    <row r="461" spans="2:15" x14ac:dyDescent="0.15">
      <c r="B461" s="82">
        <v>45188</v>
      </c>
      <c r="C461" s="83">
        <v>-1.9761141353646901E-3</v>
      </c>
      <c r="E461" s="62">
        <f t="shared" si="70"/>
        <v>3.9050270759881367E-6</v>
      </c>
      <c r="F461" s="3">
        <f t="shared" si="71"/>
        <v>3.9050270759881367E-6</v>
      </c>
      <c r="G461" s="63">
        <f t="shared" si="72"/>
        <v>1.9761141353646901E-3</v>
      </c>
      <c r="I461" s="77">
        <f t="shared" si="73"/>
        <v>-2.0519358905201411E-3</v>
      </c>
      <c r="J461" s="72">
        <f t="shared" si="74"/>
        <v>4.2104408988046841E-6</v>
      </c>
      <c r="K461" s="72">
        <f t="shared" si="78"/>
        <v>9.2947901569214673E-5</v>
      </c>
      <c r="L461" s="72">
        <f t="shared" si="79"/>
        <v>5.3602791750271105E-5</v>
      </c>
      <c r="M461">
        <f t="shared" si="75"/>
        <v>4.0176533976286519</v>
      </c>
      <c r="N461">
        <f t="shared" si="76"/>
        <v>2.0519358905201411E-3</v>
      </c>
      <c r="O461" s="63">
        <f t="shared" si="77"/>
        <v>7.3213927466207621E-3</v>
      </c>
    </row>
    <row r="462" spans="2:15" x14ac:dyDescent="0.15">
      <c r="B462" s="82">
        <v>45189</v>
      </c>
      <c r="C462" s="83">
        <v>7.7164457546212697E-3</v>
      </c>
      <c r="E462" s="62">
        <f t="shared" si="70"/>
        <v>5.9543535084012616E-5</v>
      </c>
      <c r="F462" s="3">
        <f t="shared" si="71"/>
        <v>5.9543535084012616E-5</v>
      </c>
      <c r="G462" s="63">
        <f t="shared" si="72"/>
        <v>7.7164457546212697E-3</v>
      </c>
      <c r="I462" s="77">
        <f t="shared" si="73"/>
        <v>7.6406239994658192E-3</v>
      </c>
      <c r="J462" s="72">
        <f t="shared" si="74"/>
        <v>5.8379135101213052E-5</v>
      </c>
      <c r="K462" s="72">
        <f t="shared" si="78"/>
        <v>4.2104408988046841E-6</v>
      </c>
      <c r="L462" s="72">
        <f t="shared" si="79"/>
        <v>5.0371113521307415E-5</v>
      </c>
      <c r="M462">
        <f t="shared" si="75"/>
        <v>4.3188529215558429</v>
      </c>
      <c r="N462">
        <f t="shared" si="76"/>
        <v>7.6406239994658192E-3</v>
      </c>
      <c r="O462" s="63">
        <f t="shared" si="77"/>
        <v>7.0972609872617352E-3</v>
      </c>
    </row>
    <row r="463" spans="2:15" x14ac:dyDescent="0.15">
      <c r="B463" s="82">
        <v>45190</v>
      </c>
      <c r="C463" s="83">
        <v>-6.2188830020513093E-3</v>
      </c>
      <c r="E463" s="62">
        <f t="shared" si="70"/>
        <v>3.8674505793202707E-5</v>
      </c>
      <c r="F463" s="3">
        <f t="shared" si="71"/>
        <v>3.8674505793202707E-5</v>
      </c>
      <c r="G463" s="63">
        <f t="shared" si="72"/>
        <v>6.2188830020513093E-3</v>
      </c>
      <c r="I463" s="77">
        <f t="shared" si="73"/>
        <v>-6.2947047572067599E-3</v>
      </c>
      <c r="J463" s="72">
        <f t="shared" si="74"/>
        <v>3.9623307980401412E-5</v>
      </c>
      <c r="K463" s="72">
        <f t="shared" si="78"/>
        <v>5.8379135101213052E-5</v>
      </c>
      <c r="L463" s="72">
        <f t="shared" si="79"/>
        <v>5.1811586782243911E-5</v>
      </c>
      <c r="M463">
        <f t="shared" si="75"/>
        <v>4.2061992576640179</v>
      </c>
      <c r="N463">
        <f t="shared" si="76"/>
        <v>6.2947047572067599E-3</v>
      </c>
      <c r="O463" s="63">
        <f t="shared" si="77"/>
        <v>7.198026589437129E-3</v>
      </c>
    </row>
    <row r="464" spans="2:15" x14ac:dyDescent="0.15">
      <c r="B464" s="82">
        <v>45191</v>
      </c>
      <c r="C464" s="83">
        <v>-6.3133382278749393E-3</v>
      </c>
      <c r="E464" s="62">
        <f t="shared" si="70"/>
        <v>3.9858239579547082E-5</v>
      </c>
      <c r="F464" s="3">
        <f t="shared" si="71"/>
        <v>3.9858239579547082E-5</v>
      </c>
      <c r="G464" s="63">
        <f t="shared" si="72"/>
        <v>6.3133382278749393E-3</v>
      </c>
      <c r="I464" s="77">
        <f t="shared" si="73"/>
        <v>-6.3891599830303899E-3</v>
      </c>
      <c r="J464" s="72">
        <f t="shared" si="74"/>
        <v>4.0821365288756892E-5</v>
      </c>
      <c r="K464" s="72">
        <f t="shared" si="78"/>
        <v>3.9623307980401412E-5</v>
      </c>
      <c r="L464" s="72">
        <f t="shared" si="79"/>
        <v>5.1603773992613227E-5</v>
      </c>
      <c r="M464">
        <f t="shared" si="75"/>
        <v>4.2147828094759072</v>
      </c>
      <c r="N464">
        <f t="shared" si="76"/>
        <v>6.3891599830303899E-3</v>
      </c>
      <c r="O464" s="63">
        <f t="shared" si="77"/>
        <v>7.1835766852323107E-3</v>
      </c>
    </row>
    <row r="465" spans="2:15" x14ac:dyDescent="0.15">
      <c r="B465" s="82">
        <v>45194</v>
      </c>
      <c r="C465" s="83">
        <v>-4.5457446310015402E-5</v>
      </c>
      <c r="E465" s="62">
        <f t="shared" si="70"/>
        <v>2.0663794250279329E-9</v>
      </c>
      <c r="F465" s="3">
        <f t="shared" si="71"/>
        <v>2.0663794250279329E-9</v>
      </c>
      <c r="G465" s="63">
        <f t="shared" si="72"/>
        <v>4.5457446310015402E-5</v>
      </c>
      <c r="I465" s="77">
        <f t="shared" si="73"/>
        <v>-1.2127920146546622E-4</v>
      </c>
      <c r="J465" s="72">
        <f t="shared" si="74"/>
        <v>1.4708644708101144E-8</v>
      </c>
      <c r="K465" s="72">
        <f t="shared" si="78"/>
        <v>4.0821365288756892E-5</v>
      </c>
      <c r="L465" s="72">
        <f t="shared" si="79"/>
        <v>5.1512255295852686E-5</v>
      </c>
      <c r="M465">
        <f t="shared" si="75"/>
        <v>4.0179782568433815</v>
      </c>
      <c r="N465">
        <f t="shared" si="76"/>
        <v>1.2127920146546622E-4</v>
      </c>
      <c r="O465" s="63">
        <f t="shared" si="77"/>
        <v>7.1772038633337344E-3</v>
      </c>
    </row>
    <row r="466" spans="2:15" x14ac:dyDescent="0.15">
      <c r="B466" s="82">
        <v>45195</v>
      </c>
      <c r="C466" s="83">
        <v>-5.4980490546208101E-3</v>
      </c>
      <c r="E466" s="62">
        <f t="shared" si="70"/>
        <v>3.0228543407016785E-5</v>
      </c>
      <c r="F466" s="3">
        <f t="shared" si="71"/>
        <v>3.0228543407016785E-5</v>
      </c>
      <c r="G466" s="63">
        <f t="shared" si="72"/>
        <v>5.4980490546208101E-3</v>
      </c>
      <c r="I466" s="77">
        <f t="shared" si="73"/>
        <v>-5.5738708097762607E-3</v>
      </c>
      <c r="J466" s="72">
        <f t="shared" si="74"/>
        <v>3.1068035804075865E-5</v>
      </c>
      <c r="K466" s="72">
        <f t="shared" si="78"/>
        <v>1.4708644708101144E-8</v>
      </c>
      <c r="L466" s="72">
        <f t="shared" si="79"/>
        <v>4.8141194618259929E-5</v>
      </c>
      <c r="M466">
        <f t="shared" si="75"/>
        <v>4.2130857236560439</v>
      </c>
      <c r="N466">
        <f t="shared" si="76"/>
        <v>5.5738708097762607E-3</v>
      </c>
      <c r="O466" s="63">
        <f t="shared" si="77"/>
        <v>6.9383855916387302E-3</v>
      </c>
    </row>
    <row r="467" spans="2:15" x14ac:dyDescent="0.15">
      <c r="B467" s="82">
        <v>45196</v>
      </c>
      <c r="C467" s="83">
        <v>-6.5172796741478304E-3</v>
      </c>
      <c r="E467" s="62">
        <f t="shared" si="70"/>
        <v>4.2474934351060451E-5</v>
      </c>
      <c r="F467" s="3">
        <f t="shared" si="71"/>
        <v>4.2474934351060451E-5</v>
      </c>
      <c r="G467" s="63">
        <f t="shared" si="72"/>
        <v>6.5172796741478304E-3</v>
      </c>
      <c r="I467" s="77">
        <f t="shared" si="73"/>
        <v>-6.5931014293032809E-3</v>
      </c>
      <c r="J467" s="72">
        <f t="shared" si="74"/>
        <v>4.3468986457080969E-5</v>
      </c>
      <c r="K467" s="72">
        <f t="shared" si="78"/>
        <v>3.1068035804075865E-5</v>
      </c>
      <c r="L467" s="72">
        <f t="shared" si="79"/>
        <v>4.7592874898144086E-5</v>
      </c>
      <c r="M467">
        <f t="shared" si="75"/>
        <v>4.2858128937529472</v>
      </c>
      <c r="N467">
        <f t="shared" si="76"/>
        <v>6.5931014293032809E-3</v>
      </c>
      <c r="O467" s="63">
        <f t="shared" si="77"/>
        <v>6.8987589389791033E-3</v>
      </c>
    </row>
    <row r="468" spans="2:15" x14ac:dyDescent="0.15">
      <c r="B468" s="82">
        <v>45197</v>
      </c>
      <c r="C468" s="83">
        <v>3.2598044393219398E-3</v>
      </c>
      <c r="E468" s="62">
        <f t="shared" si="70"/>
        <v>1.0626324982623026E-5</v>
      </c>
      <c r="F468" s="3">
        <f t="shared" si="71"/>
        <v>1.0626324982623026E-5</v>
      </c>
      <c r="G468" s="63">
        <f t="shared" si="72"/>
        <v>3.2598044393219398E-3</v>
      </c>
      <c r="I468" s="77">
        <f t="shared" si="73"/>
        <v>3.1839826841664888E-3</v>
      </c>
      <c r="J468" s="72">
        <f t="shared" si="74"/>
        <v>1.0137745733072039E-5</v>
      </c>
      <c r="K468" s="72">
        <f t="shared" si="78"/>
        <v>4.3468986457080969E-5</v>
      </c>
      <c r="L468" s="72">
        <f t="shared" si="79"/>
        <v>4.8095956165273944E-5</v>
      </c>
      <c r="M468">
        <f t="shared" si="75"/>
        <v>4.1049131110091936</v>
      </c>
      <c r="N468">
        <f t="shared" si="76"/>
        <v>3.1839826841664888E-3</v>
      </c>
      <c r="O468" s="63">
        <f t="shared" si="77"/>
        <v>6.9351248125231277E-3</v>
      </c>
    </row>
    <row r="469" spans="2:15" x14ac:dyDescent="0.15">
      <c r="B469" s="82">
        <v>45198</v>
      </c>
      <c r="C469" s="83">
        <v>4.1873385270736405E-3</v>
      </c>
      <c r="E469" s="62">
        <f t="shared" si="70"/>
        <v>1.7533803940315245E-5</v>
      </c>
      <c r="F469" s="3">
        <f t="shared" si="71"/>
        <v>1.7533803940315245E-5</v>
      </c>
      <c r="G469" s="63">
        <f t="shared" si="72"/>
        <v>4.1873385270736405E-3</v>
      </c>
      <c r="I469" s="77">
        <f t="shared" si="73"/>
        <v>4.1115167719181899E-3</v>
      </c>
      <c r="J469" s="72">
        <f t="shared" si="74"/>
        <v>1.6904570165764573E-5</v>
      </c>
      <c r="K469" s="72">
        <f t="shared" si="78"/>
        <v>1.0137745733072039E-5</v>
      </c>
      <c r="L469" s="72">
        <f t="shared" si="79"/>
        <v>4.5865352836856671E-5</v>
      </c>
      <c r="M469">
        <f t="shared" si="75"/>
        <v>4.1681041248579858</v>
      </c>
      <c r="N469">
        <f t="shared" si="76"/>
        <v>4.1115167719181899E-3</v>
      </c>
      <c r="O469" s="63">
        <f t="shared" si="77"/>
        <v>6.7723963880488179E-3</v>
      </c>
    </row>
    <row r="470" spans="2:15" x14ac:dyDescent="0.15">
      <c r="B470" s="82">
        <v>45201</v>
      </c>
      <c r="C470" s="83">
        <v>-9.1079023528557405E-3</v>
      </c>
      <c r="E470" s="62">
        <f t="shared" si="70"/>
        <v>8.2953885269155132E-5</v>
      </c>
      <c r="F470" s="3">
        <f t="shared" si="71"/>
        <v>8.2953885269155132E-5</v>
      </c>
      <c r="G470" s="63">
        <f t="shared" si="72"/>
        <v>9.1079023528557405E-3</v>
      </c>
      <c r="I470" s="77">
        <f t="shared" si="73"/>
        <v>-9.183724108011191E-3</v>
      </c>
      <c r="J470" s="72">
        <f t="shared" si="74"/>
        <v>8.4340788492065947E-5</v>
      </c>
      <c r="K470" s="72">
        <f t="shared" si="78"/>
        <v>1.6904570165764573E-5</v>
      </c>
      <c r="L470" s="72">
        <f t="shared" si="79"/>
        <v>4.4392054756829575E-5</v>
      </c>
      <c r="M470">
        <f t="shared" si="75"/>
        <v>4.5672633152575921</v>
      </c>
      <c r="N470">
        <f t="shared" si="76"/>
        <v>9.183724108011191E-3</v>
      </c>
      <c r="O470" s="63">
        <f t="shared" si="77"/>
        <v>6.6627362815009855E-3</v>
      </c>
    </row>
    <row r="471" spans="2:15" x14ac:dyDescent="0.15">
      <c r="B471" s="82">
        <v>45202</v>
      </c>
      <c r="C471" s="83">
        <v>-9.2305091417008694E-3</v>
      </c>
      <c r="E471" s="62">
        <f t="shared" si="70"/>
        <v>8.5202299015023315E-5</v>
      </c>
      <c r="F471" s="3">
        <f t="shared" si="71"/>
        <v>8.5202299015023315E-5</v>
      </c>
      <c r="G471" s="63">
        <f t="shared" si="72"/>
        <v>9.2305091417008694E-3</v>
      </c>
      <c r="I471" s="77">
        <f t="shared" si="73"/>
        <v>-9.3063308968563199E-3</v>
      </c>
      <c r="J471" s="72">
        <f t="shared" si="74"/>
        <v>8.6607794761782555E-5</v>
      </c>
      <c r="K471" s="72">
        <f t="shared" si="78"/>
        <v>8.4340788492065947E-5</v>
      </c>
      <c r="L471" s="72">
        <f t="shared" si="79"/>
        <v>4.8492877461453068E-5</v>
      </c>
      <c r="M471">
        <f t="shared" si="75"/>
        <v>4.4946057832370299</v>
      </c>
      <c r="N471">
        <f t="shared" si="76"/>
        <v>9.3063308968563199E-3</v>
      </c>
      <c r="O471" s="63">
        <f t="shared" si="77"/>
        <v>6.963682751350256E-3</v>
      </c>
    </row>
    <row r="472" spans="2:15" x14ac:dyDescent="0.15">
      <c r="B472" s="82">
        <v>45203</v>
      </c>
      <c r="C472" s="83">
        <v>-6.6706092740553792E-4</v>
      </c>
      <c r="E472" s="62">
        <f t="shared" si="70"/>
        <v>4.4497028087113633E-7</v>
      </c>
      <c r="F472" s="3">
        <f t="shared" si="71"/>
        <v>4.4497028087113633E-7</v>
      </c>
      <c r="G472" s="63">
        <f t="shared" si="72"/>
        <v>6.6706092740553792E-4</v>
      </c>
      <c r="I472" s="77">
        <f t="shared" si="73"/>
        <v>-7.4288268256098868E-4</v>
      </c>
      <c r="J472" s="72">
        <f t="shared" si="74"/>
        <v>5.5187468004901072E-7</v>
      </c>
      <c r="K472" s="72">
        <f t="shared" si="78"/>
        <v>8.6607794761782555E-5</v>
      </c>
      <c r="L472" s="72">
        <f t="shared" si="79"/>
        <v>5.2386578196931315E-5</v>
      </c>
      <c r="M472">
        <f t="shared" si="75"/>
        <v>4.0121252016347446</v>
      </c>
      <c r="N472">
        <f t="shared" si="76"/>
        <v>7.4288268256098868E-4</v>
      </c>
      <c r="O472" s="63">
        <f t="shared" si="77"/>
        <v>7.2378572932140159E-3</v>
      </c>
    </row>
    <row r="473" spans="2:15" x14ac:dyDescent="0.15">
      <c r="B473" s="82">
        <v>45204</v>
      </c>
      <c r="C473" s="83">
        <v>2.5061210387395897E-3</v>
      </c>
      <c r="E473" s="62">
        <f t="shared" si="70"/>
        <v>6.2806426608131997E-6</v>
      </c>
      <c r="F473" s="3">
        <f t="shared" si="71"/>
        <v>6.2806426608131997E-6</v>
      </c>
      <c r="G473" s="63">
        <f t="shared" si="72"/>
        <v>2.5061210387395897E-3</v>
      </c>
      <c r="I473" s="77">
        <f t="shared" si="73"/>
        <v>2.4302992835841387E-3</v>
      </c>
      <c r="J473" s="72">
        <f t="shared" si="74"/>
        <v>5.9063546077895779E-6</v>
      </c>
      <c r="K473" s="72">
        <f t="shared" si="78"/>
        <v>5.5187468004901072E-7</v>
      </c>
      <c r="L473" s="72">
        <f t="shared" si="79"/>
        <v>4.8975695006593236E-5</v>
      </c>
      <c r="M473">
        <f t="shared" si="75"/>
        <v>4.0733040853950433</v>
      </c>
      <c r="N473">
        <f t="shared" si="76"/>
        <v>2.4302992835841387E-3</v>
      </c>
      <c r="O473" s="63">
        <f t="shared" si="77"/>
        <v>6.9982637137073677E-3</v>
      </c>
    </row>
    <row r="474" spans="2:15" x14ac:dyDescent="0.15">
      <c r="B474" s="82">
        <v>45205</v>
      </c>
      <c r="C474" s="83">
        <v>5.0487908748266799E-3</v>
      </c>
      <c r="E474" s="62">
        <f t="shared" si="70"/>
        <v>2.549028929773315E-5</v>
      </c>
      <c r="F474" s="3">
        <f t="shared" si="71"/>
        <v>2.549028929773315E-5</v>
      </c>
      <c r="G474" s="63">
        <f t="shared" si="72"/>
        <v>5.0487908748266799E-3</v>
      </c>
      <c r="I474" s="77">
        <f t="shared" si="73"/>
        <v>4.9729691196712294E-3</v>
      </c>
      <c r="J474" s="72">
        <f t="shared" si="74"/>
        <v>2.4730421865203641E-5</v>
      </c>
      <c r="K474" s="72">
        <f t="shared" si="78"/>
        <v>5.9063546077895779E-6</v>
      </c>
      <c r="L474" s="72">
        <f t="shared" si="79"/>
        <v>4.6320499254086813E-5</v>
      </c>
      <c r="M474">
        <f t="shared" si="75"/>
        <v>4.2044989397433952</v>
      </c>
      <c r="N474">
        <f t="shared" si="76"/>
        <v>4.9729691196712294E-3</v>
      </c>
      <c r="O474" s="63">
        <f t="shared" si="77"/>
        <v>6.8059164889151275E-3</v>
      </c>
    </row>
    <row r="475" spans="2:15" x14ac:dyDescent="0.15">
      <c r="B475" s="82">
        <v>45208</v>
      </c>
      <c r="C475" s="83">
        <v>-1.4164786015068401E-3</v>
      </c>
      <c r="E475" s="62">
        <f t="shared" si="70"/>
        <v>2.0064116285267734E-6</v>
      </c>
      <c r="F475" s="3">
        <f t="shared" si="71"/>
        <v>2.0064116285267734E-6</v>
      </c>
      <c r="G475" s="63">
        <f t="shared" si="72"/>
        <v>1.4164786015068401E-3</v>
      </c>
      <c r="I475" s="77">
        <f t="shared" si="73"/>
        <v>-1.4923003566622909E-3</v>
      </c>
      <c r="J475" s="72">
        <f t="shared" si="74"/>
        <v>2.2269603544944004E-6</v>
      </c>
      <c r="K475" s="72">
        <f t="shared" si="78"/>
        <v>2.4730421865203641E-5</v>
      </c>
      <c r="L475" s="72">
        <f t="shared" si="79"/>
        <v>4.543455264230882E-5</v>
      </c>
      <c r="M475">
        <f t="shared" si="75"/>
        <v>4.0929339739071136</v>
      </c>
      <c r="N475">
        <f t="shared" si="76"/>
        <v>1.4923003566622909E-3</v>
      </c>
      <c r="O475" s="63">
        <f t="shared" si="77"/>
        <v>6.7405157549188192E-3</v>
      </c>
    </row>
    <row r="476" spans="2:15" x14ac:dyDescent="0.15">
      <c r="B476" s="82">
        <v>45209</v>
      </c>
      <c r="C476" s="83">
        <v>1.6581761053464199E-2</v>
      </c>
      <c r="E476" s="62">
        <f t="shared" si="70"/>
        <v>2.7495479963418211E-4</v>
      </c>
      <c r="F476" s="3">
        <f t="shared" si="71"/>
        <v>2.7495479963418211E-4</v>
      </c>
      <c r="G476" s="63">
        <f t="shared" si="72"/>
        <v>1.6581761053464199E-2</v>
      </c>
      <c r="I476" s="77">
        <f t="shared" si="73"/>
        <v>1.6505939298308746E-2</v>
      </c>
      <c r="J476" s="72">
        <f t="shared" si="74"/>
        <v>2.7244603211945301E-4</v>
      </c>
      <c r="K476" s="72">
        <f t="shared" si="78"/>
        <v>2.2269603544944004E-6</v>
      </c>
      <c r="L476" s="72">
        <f t="shared" si="79"/>
        <v>4.2819467367772316E-5</v>
      </c>
      <c r="M476">
        <f t="shared" si="75"/>
        <v>5.7009871912604657</v>
      </c>
      <c r="N476">
        <f t="shared" si="76"/>
        <v>1.6505939298308746E-2</v>
      </c>
      <c r="O476" s="63">
        <f t="shared" si="77"/>
        <v>6.54365856136858E-3</v>
      </c>
    </row>
    <row r="477" spans="2:15" x14ac:dyDescent="0.15">
      <c r="B477" s="82">
        <v>45210</v>
      </c>
      <c r="C477" s="83">
        <v>3.32731764615856E-3</v>
      </c>
      <c r="E477" s="62">
        <f t="shared" si="70"/>
        <v>1.1071042718438141E-5</v>
      </c>
      <c r="F477" s="3">
        <f t="shared" si="71"/>
        <v>1.1071042718438141E-5</v>
      </c>
      <c r="G477" s="63">
        <f t="shared" si="72"/>
        <v>3.32731764615856E-3</v>
      </c>
      <c r="I477" s="77">
        <f t="shared" si="73"/>
        <v>3.251495891003109E-3</v>
      </c>
      <c r="J477" s="72">
        <f t="shared" si="74"/>
        <v>1.0572225529210102E-5</v>
      </c>
      <c r="K477" s="72">
        <f t="shared" si="78"/>
        <v>2.7244603211945301E-4</v>
      </c>
      <c r="L477" s="72">
        <f t="shared" si="79"/>
        <v>6.2227479430813733E-5</v>
      </c>
      <c r="M477">
        <f t="shared" si="75"/>
        <v>3.9658925021246221</v>
      </c>
      <c r="N477">
        <f t="shared" si="76"/>
        <v>3.251495891003109E-3</v>
      </c>
      <c r="O477" s="63">
        <f t="shared" si="77"/>
        <v>7.8884396068432776E-3</v>
      </c>
    </row>
    <row r="478" spans="2:15" x14ac:dyDescent="0.15">
      <c r="B478" s="82">
        <v>45211</v>
      </c>
      <c r="C478" s="83">
        <v>-5.3020102143115297E-3</v>
      </c>
      <c r="E478" s="62">
        <f t="shared" si="70"/>
        <v>2.8111312312663794E-5</v>
      </c>
      <c r="F478" s="3">
        <f t="shared" si="71"/>
        <v>2.8111312312663794E-5</v>
      </c>
      <c r="G478" s="63">
        <f t="shared" si="72"/>
        <v>5.3020102143115297E-3</v>
      </c>
      <c r="I478" s="77">
        <f t="shared" si="73"/>
        <v>-5.3778319694669802E-3</v>
      </c>
      <c r="J478" s="72">
        <f t="shared" si="74"/>
        <v>2.89210766918211E-5</v>
      </c>
      <c r="K478" s="72">
        <f t="shared" si="78"/>
        <v>1.0572225529210102E-5</v>
      </c>
      <c r="L478" s="72">
        <f t="shared" si="79"/>
        <v>5.8688629106366445E-5</v>
      </c>
      <c r="M478">
        <f t="shared" si="75"/>
        <v>4.0758908522358048</v>
      </c>
      <c r="N478">
        <f t="shared" si="76"/>
        <v>5.3778319694669802E-3</v>
      </c>
      <c r="O478" s="63">
        <f t="shared" si="77"/>
        <v>7.6608504166552193E-3</v>
      </c>
    </row>
    <row r="479" spans="2:15" x14ac:dyDescent="0.15">
      <c r="B479" s="82">
        <v>45212</v>
      </c>
      <c r="C479" s="83">
        <v>-7.2380561231696304E-3</v>
      </c>
      <c r="E479" s="62">
        <f t="shared" si="70"/>
        <v>5.2389456442153377E-5</v>
      </c>
      <c r="F479" s="3">
        <f t="shared" si="71"/>
        <v>5.2389456442153377E-5</v>
      </c>
      <c r="G479" s="63">
        <f t="shared" si="72"/>
        <v>7.2380561231696304E-3</v>
      </c>
      <c r="I479" s="77">
        <f t="shared" si="73"/>
        <v>-7.3138778783250809E-3</v>
      </c>
      <c r="J479" s="72">
        <f t="shared" si="74"/>
        <v>5.3492809619052988E-5</v>
      </c>
      <c r="K479" s="72">
        <f t="shared" si="78"/>
        <v>2.89210766918211E-5</v>
      </c>
      <c r="L479" s="72">
        <f t="shared" si="79"/>
        <v>5.6964729436193527E-5</v>
      </c>
      <c r="M479">
        <f t="shared" si="75"/>
        <v>4.2023634515672343</v>
      </c>
      <c r="N479">
        <f t="shared" si="76"/>
        <v>7.3138778783250809E-3</v>
      </c>
      <c r="O479" s="63">
        <f t="shared" si="77"/>
        <v>7.5474982236628267E-3</v>
      </c>
    </row>
    <row r="480" spans="2:15" x14ac:dyDescent="0.15">
      <c r="B480" s="82">
        <v>45215</v>
      </c>
      <c r="C480" s="83">
        <v>-1.0336087359336102E-3</v>
      </c>
      <c r="E480" s="62">
        <f t="shared" si="70"/>
        <v>1.0683470189982754E-6</v>
      </c>
      <c r="F480" s="3">
        <f t="shared" si="71"/>
        <v>1.0683470189982754E-6</v>
      </c>
      <c r="G480" s="63">
        <f t="shared" si="72"/>
        <v>1.0336087359336102E-3</v>
      </c>
      <c r="I480" s="77">
        <f t="shared" si="73"/>
        <v>-1.1094304910890609E-3</v>
      </c>
      <c r="J480" s="72">
        <f t="shared" si="74"/>
        <v>1.2308360145581148E-6</v>
      </c>
      <c r="K480" s="72">
        <f t="shared" si="78"/>
        <v>5.3492809619052988E-5</v>
      </c>
      <c r="L480" s="72">
        <f t="shared" si="79"/>
        <v>5.7384708136278502E-5</v>
      </c>
      <c r="M480">
        <f t="shared" si="75"/>
        <v>3.9692900288251018</v>
      </c>
      <c r="N480">
        <f t="shared" si="76"/>
        <v>1.1094304910890609E-3</v>
      </c>
      <c r="O480" s="63">
        <f t="shared" si="77"/>
        <v>7.5752695091513746E-3</v>
      </c>
    </row>
    <row r="481" spans="2:15" x14ac:dyDescent="0.15">
      <c r="B481" s="82">
        <v>45216</v>
      </c>
      <c r="C481" s="83">
        <v>-6.8886741654770002E-3</v>
      </c>
      <c r="E481" s="62">
        <f t="shared" si="70"/>
        <v>4.7453831758110244E-5</v>
      </c>
      <c r="F481" s="3">
        <f t="shared" si="71"/>
        <v>4.7453831758110244E-5</v>
      </c>
      <c r="G481" s="63">
        <f t="shared" si="72"/>
        <v>6.8886741654770002E-3</v>
      </c>
      <c r="I481" s="77">
        <f t="shared" si="73"/>
        <v>-6.9644959206324507E-3</v>
      </c>
      <c r="J481" s="72">
        <f t="shared" si="74"/>
        <v>4.850420342850605E-5</v>
      </c>
      <c r="K481" s="72">
        <f t="shared" si="78"/>
        <v>1.2308360145581148E-6</v>
      </c>
      <c r="L481" s="72">
        <f t="shared" si="79"/>
        <v>5.3553444085981794E-5</v>
      </c>
      <c r="M481">
        <f t="shared" si="75"/>
        <v>4.2249056545890298</v>
      </c>
      <c r="N481">
        <f t="shared" si="76"/>
        <v>6.9644959206324507E-3</v>
      </c>
      <c r="O481" s="63">
        <f t="shared" si="77"/>
        <v>7.318021869739239E-3</v>
      </c>
    </row>
    <row r="482" spans="2:15" x14ac:dyDescent="0.15">
      <c r="B482" s="82">
        <v>45217</v>
      </c>
      <c r="C482" s="83">
        <v>-1.2814883638376899E-2</v>
      </c>
      <c r="E482" s="62">
        <f t="shared" si="70"/>
        <v>1.6422124266513995E-4</v>
      </c>
      <c r="F482" s="3">
        <f t="shared" si="71"/>
        <v>1.6422124266513995E-4</v>
      </c>
      <c r="G482" s="63">
        <f t="shared" si="72"/>
        <v>1.2814883638376899E-2</v>
      </c>
      <c r="I482" s="77">
        <f t="shared" si="73"/>
        <v>-1.289070539353235E-2</v>
      </c>
      <c r="J482" s="72">
        <f t="shared" si="74"/>
        <v>1.66170285542844E-4</v>
      </c>
      <c r="K482" s="72">
        <f t="shared" si="78"/>
        <v>4.850420342850605E-5</v>
      </c>
      <c r="L482" s="72">
        <f t="shared" si="79"/>
        <v>5.3895692228305328E-5</v>
      </c>
      <c r="M482">
        <f t="shared" si="75"/>
        <v>4.7660872353880377</v>
      </c>
      <c r="N482">
        <f t="shared" si="76"/>
        <v>1.289070539353235E-2</v>
      </c>
      <c r="O482" s="63">
        <f t="shared" si="77"/>
        <v>7.3413685528180188E-3</v>
      </c>
    </row>
    <row r="483" spans="2:15" x14ac:dyDescent="0.15">
      <c r="B483" s="82">
        <v>45218</v>
      </c>
      <c r="C483" s="83">
        <v>-2.1283210859440703E-2</v>
      </c>
      <c r="E483" s="62">
        <f t="shared" si="70"/>
        <v>4.5297506448741464E-4</v>
      </c>
      <c r="F483" s="3">
        <f t="shared" si="71"/>
        <v>4.5297506448741464E-4</v>
      </c>
      <c r="G483" s="63">
        <f t="shared" si="72"/>
        <v>2.1283210859440703E-2</v>
      </c>
      <c r="I483" s="77">
        <f t="shared" si="73"/>
        <v>-2.1359032614596155E-2</v>
      </c>
      <c r="J483" s="72">
        <f t="shared" si="74"/>
        <v>4.5620827423138228E-4</v>
      </c>
      <c r="K483" s="72">
        <f t="shared" si="78"/>
        <v>1.66170285542844E-4</v>
      </c>
      <c r="L483" s="72">
        <f t="shared" si="79"/>
        <v>6.3687058878563905E-5</v>
      </c>
      <c r="M483">
        <f t="shared" si="75"/>
        <v>5.702646206984487</v>
      </c>
      <c r="N483">
        <f t="shared" si="76"/>
        <v>2.1359032614596155E-2</v>
      </c>
      <c r="O483" s="63">
        <f t="shared" si="77"/>
        <v>7.9804172120612783E-3</v>
      </c>
    </row>
    <row r="484" spans="2:15" x14ac:dyDescent="0.15">
      <c r="B484" s="82">
        <v>45219</v>
      </c>
      <c r="C484" s="83">
        <v>-9.5360819772922698E-3</v>
      </c>
      <c r="E484" s="62">
        <f t="shared" si="70"/>
        <v>9.0936859477638445E-5</v>
      </c>
      <c r="F484" s="3">
        <f t="shared" si="71"/>
        <v>9.0936859477638445E-5</v>
      </c>
      <c r="G484" s="63">
        <f t="shared" si="72"/>
        <v>9.5360819772922698E-3</v>
      </c>
      <c r="I484" s="77">
        <f t="shared" si="73"/>
        <v>-9.6119037324477203E-3</v>
      </c>
      <c r="J484" s="72">
        <f t="shared" si="74"/>
        <v>9.2388693361842412E-5</v>
      </c>
      <c r="K484" s="72">
        <f t="shared" si="78"/>
        <v>4.5620827423138228E-4</v>
      </c>
      <c r="L484" s="72">
        <f t="shared" si="79"/>
        <v>9.5919268129759905E-5</v>
      </c>
      <c r="M484">
        <f t="shared" si="75"/>
        <v>3.9478613618722562</v>
      </c>
      <c r="N484">
        <f t="shared" si="76"/>
        <v>9.6119037324477203E-3</v>
      </c>
      <c r="O484" s="63">
        <f t="shared" si="77"/>
        <v>9.7938382736167291E-3</v>
      </c>
    </row>
    <row r="485" spans="2:15" x14ac:dyDescent="0.15">
      <c r="B485" s="82">
        <v>45222</v>
      </c>
      <c r="C485" s="83">
        <v>-1.6117621451327E-3</v>
      </c>
      <c r="E485" s="62">
        <f t="shared" si="70"/>
        <v>2.5977772124827629E-6</v>
      </c>
      <c r="F485" s="3">
        <f t="shared" si="71"/>
        <v>2.5977772124827629E-6</v>
      </c>
      <c r="G485" s="63">
        <f t="shared" si="72"/>
        <v>1.6117621451327E-3</v>
      </c>
      <c r="I485" s="77">
        <f t="shared" si="73"/>
        <v>-1.6875839002881508E-3</v>
      </c>
      <c r="J485" s="72">
        <f t="shared" si="74"/>
        <v>2.8479394205117673E-6</v>
      </c>
      <c r="K485" s="72">
        <f t="shared" si="78"/>
        <v>9.2388693361842412E-5</v>
      </c>
      <c r="L485" s="72">
        <f t="shared" si="79"/>
        <v>9.5770731316744345E-5</v>
      </c>
      <c r="M485">
        <f t="shared" si="75"/>
        <v>3.7152724494670069</v>
      </c>
      <c r="N485">
        <f t="shared" si="76"/>
        <v>1.6875839002881508E-3</v>
      </c>
      <c r="O485" s="63">
        <f t="shared" si="77"/>
        <v>9.7862521588575647E-3</v>
      </c>
    </row>
    <row r="486" spans="2:15" x14ac:dyDescent="0.15">
      <c r="B486" s="82">
        <v>45223</v>
      </c>
      <c r="C486" s="83">
        <v>4.3452754408941302E-3</v>
      </c>
      <c r="E486" s="62">
        <f t="shared" si="70"/>
        <v>1.888141865723768E-5</v>
      </c>
      <c r="F486" s="3">
        <f t="shared" si="71"/>
        <v>1.888141865723768E-5</v>
      </c>
      <c r="G486" s="63">
        <f t="shared" si="72"/>
        <v>4.3452754408941302E-3</v>
      </c>
      <c r="I486" s="77">
        <f t="shared" si="73"/>
        <v>4.2694536857386797E-3</v>
      </c>
      <c r="J486" s="72">
        <f t="shared" si="74"/>
        <v>1.8228234774667598E-5</v>
      </c>
      <c r="K486" s="72">
        <f t="shared" si="78"/>
        <v>2.8479394205117673E-6</v>
      </c>
      <c r="L486" s="72">
        <f t="shared" si="79"/>
        <v>8.8421030028606784E-5</v>
      </c>
      <c r="M486">
        <f t="shared" si="75"/>
        <v>3.7993000039485429</v>
      </c>
      <c r="N486">
        <f t="shared" si="76"/>
        <v>4.2694536857386797E-3</v>
      </c>
      <c r="O486" s="63">
        <f t="shared" si="77"/>
        <v>9.4032457177618614E-3</v>
      </c>
    </row>
    <row r="487" spans="2:15" x14ac:dyDescent="0.15">
      <c r="B487" s="82">
        <v>45224</v>
      </c>
      <c r="C487" s="83">
        <v>2.3238759366477298E-3</v>
      </c>
      <c r="E487" s="62">
        <f t="shared" si="70"/>
        <v>5.4003993689303634E-6</v>
      </c>
      <c r="F487" s="3">
        <f t="shared" si="71"/>
        <v>5.4003993689303634E-6</v>
      </c>
      <c r="G487" s="63">
        <f t="shared" si="72"/>
        <v>2.3238759366477298E-3</v>
      </c>
      <c r="I487" s="77">
        <f t="shared" si="73"/>
        <v>2.2480541814922789E-3</v>
      </c>
      <c r="J487" s="72">
        <f t="shared" si="74"/>
        <v>5.0537476029249203E-6</v>
      </c>
      <c r="K487" s="72">
        <f t="shared" si="78"/>
        <v>1.8228234774667598E-5</v>
      </c>
      <c r="L487" s="72">
        <f t="shared" si="79"/>
        <v>8.3009306826645082E-5</v>
      </c>
      <c r="M487">
        <f t="shared" si="75"/>
        <v>3.7945608044626598</v>
      </c>
      <c r="N487">
        <f t="shared" si="76"/>
        <v>2.2480541814922789E-3</v>
      </c>
      <c r="O487" s="63">
        <f t="shared" si="77"/>
        <v>9.1109443432964218E-3</v>
      </c>
    </row>
    <row r="488" spans="2:15" x14ac:dyDescent="0.15">
      <c r="B488" s="82">
        <v>45225</v>
      </c>
      <c r="C488" s="83">
        <v>-3.1955654622021199E-3</v>
      </c>
      <c r="E488" s="62">
        <f t="shared" si="70"/>
        <v>1.0211638623219048E-5</v>
      </c>
      <c r="F488" s="3">
        <f t="shared" si="71"/>
        <v>1.0211638623219048E-5</v>
      </c>
      <c r="G488" s="63">
        <f t="shared" si="72"/>
        <v>3.1955654622021199E-3</v>
      </c>
      <c r="I488" s="77">
        <f t="shared" si="73"/>
        <v>-3.2713872173575709E-3</v>
      </c>
      <c r="J488" s="72">
        <f t="shared" si="74"/>
        <v>1.0701974325890511E-5</v>
      </c>
      <c r="K488" s="72">
        <f t="shared" si="78"/>
        <v>5.0537476029249203E-6</v>
      </c>
      <c r="L488" s="72">
        <f t="shared" si="79"/>
        <v>7.7050376211136451E-5</v>
      </c>
      <c r="M488">
        <f t="shared" si="75"/>
        <v>3.8513109757681998</v>
      </c>
      <c r="N488">
        <f t="shared" si="76"/>
        <v>3.2713872173575709E-3</v>
      </c>
      <c r="O488" s="63">
        <f t="shared" si="77"/>
        <v>8.7778343690876545E-3</v>
      </c>
    </row>
    <row r="489" spans="2:15" x14ac:dyDescent="0.15">
      <c r="B489" s="82">
        <v>45226</v>
      </c>
      <c r="C489" s="83">
        <v>-4.2422803001410598E-3</v>
      </c>
      <c r="E489" s="62">
        <f t="shared" si="70"/>
        <v>1.799694214496492E-5</v>
      </c>
      <c r="F489" s="3">
        <f t="shared" si="71"/>
        <v>1.799694214496492E-5</v>
      </c>
      <c r="G489" s="63">
        <f t="shared" si="72"/>
        <v>4.2422803001410598E-3</v>
      </c>
      <c r="I489" s="77">
        <f t="shared" si="73"/>
        <v>-4.3181020552965103E-3</v>
      </c>
      <c r="J489" s="72">
        <f t="shared" si="74"/>
        <v>1.8646005359955946E-5</v>
      </c>
      <c r="K489" s="72">
        <f t="shared" si="78"/>
        <v>1.0701974325890511E-5</v>
      </c>
      <c r="L489" s="72">
        <f t="shared" si="79"/>
        <v>7.211300554391768E-5</v>
      </c>
      <c r="M489">
        <f t="shared" si="75"/>
        <v>3.9143411585148491</v>
      </c>
      <c r="N489">
        <f t="shared" si="76"/>
        <v>4.3181020552965103E-3</v>
      </c>
      <c r="O489" s="63">
        <f t="shared" si="77"/>
        <v>8.4919376789939806E-3</v>
      </c>
    </row>
    <row r="490" spans="2:15" x14ac:dyDescent="0.15">
      <c r="B490" s="82">
        <v>45229</v>
      </c>
      <c r="C490" s="83">
        <v>5.66478791841773E-3</v>
      </c>
      <c r="E490" s="62">
        <f t="shared" si="70"/>
        <v>3.208982216065148E-5</v>
      </c>
      <c r="F490" s="3">
        <f t="shared" si="71"/>
        <v>3.208982216065148E-5</v>
      </c>
      <c r="G490" s="63">
        <f t="shared" si="72"/>
        <v>5.66478791841773E-3</v>
      </c>
      <c r="I490" s="77">
        <f t="shared" si="73"/>
        <v>5.5889661632622795E-3</v>
      </c>
      <c r="J490" s="72">
        <f t="shared" si="74"/>
        <v>3.1236542774090684E-5</v>
      </c>
      <c r="K490" s="72">
        <f t="shared" si="78"/>
        <v>1.8646005359955946E-5</v>
      </c>
      <c r="L490" s="72">
        <f t="shared" si="79"/>
        <v>6.8285089672856747E-5</v>
      </c>
      <c r="M490">
        <f t="shared" si="75"/>
        <v>3.9913318013985699</v>
      </c>
      <c r="N490">
        <f t="shared" si="76"/>
        <v>5.5889661632622795E-3</v>
      </c>
      <c r="O490" s="63">
        <f t="shared" si="77"/>
        <v>8.2634792716419856E-3</v>
      </c>
    </row>
    <row r="491" spans="2:15" x14ac:dyDescent="0.15">
      <c r="B491" s="82">
        <v>45230</v>
      </c>
      <c r="C491" s="83">
        <v>8.6414289608782691E-4</v>
      </c>
      <c r="E491" s="62">
        <f t="shared" si="70"/>
        <v>7.4674294485905681E-7</v>
      </c>
      <c r="F491" s="3">
        <f t="shared" si="71"/>
        <v>7.4674294485905681E-7</v>
      </c>
      <c r="G491" s="63">
        <f t="shared" si="72"/>
        <v>8.6414289608782691E-4</v>
      </c>
      <c r="I491" s="77">
        <f t="shared" si="73"/>
        <v>7.8832114093237604E-4</v>
      </c>
      <c r="J491" s="72">
        <f t="shared" si="74"/>
        <v>6.2145022124092312E-7</v>
      </c>
      <c r="K491" s="72">
        <f t="shared" si="78"/>
        <v>3.1236542774090684E-5</v>
      </c>
      <c r="L491" s="72">
        <f t="shared" si="79"/>
        <v>6.5835590612372034E-5</v>
      </c>
      <c r="M491">
        <f t="shared" si="75"/>
        <v>3.8975963109781682</v>
      </c>
      <c r="N491">
        <f t="shared" si="76"/>
        <v>7.8832114093237604E-4</v>
      </c>
      <c r="O491" s="63">
        <f t="shared" si="77"/>
        <v>8.1139133968986896E-3</v>
      </c>
    </row>
    <row r="492" spans="2:15" x14ac:dyDescent="0.15">
      <c r="B492" s="82">
        <v>45231</v>
      </c>
      <c r="C492" s="83">
        <v>1.08482174075776E-2</v>
      </c>
      <c r="E492" s="62">
        <f t="shared" si="70"/>
        <v>1.1768382092206968E-4</v>
      </c>
      <c r="F492" s="3">
        <f t="shared" si="71"/>
        <v>1.1768382092206968E-4</v>
      </c>
      <c r="G492" s="63">
        <f t="shared" si="72"/>
        <v>1.08482174075776E-2</v>
      </c>
      <c r="I492" s="77">
        <f t="shared" si="73"/>
        <v>1.077239565242215E-2</v>
      </c>
      <c r="J492" s="72">
        <f t="shared" si="74"/>
        <v>1.1604450809232364E-4</v>
      </c>
      <c r="K492" s="72">
        <f t="shared" si="78"/>
        <v>6.2145022124092312E-7</v>
      </c>
      <c r="L492" s="72">
        <f t="shared" si="79"/>
        <v>6.1151931462581435E-5</v>
      </c>
      <c r="M492">
        <f t="shared" si="75"/>
        <v>4.4065466634539572</v>
      </c>
      <c r="N492">
        <f t="shared" si="76"/>
        <v>1.077239565242215E-2</v>
      </c>
      <c r="O492" s="63">
        <f t="shared" si="77"/>
        <v>7.8199700423071585E-3</v>
      </c>
    </row>
    <row r="493" spans="2:15" x14ac:dyDescent="0.15">
      <c r="B493" s="82">
        <v>45232</v>
      </c>
      <c r="C493" s="83">
        <v>8.3865591969280989E-3</v>
      </c>
      <c r="E493" s="62">
        <f t="shared" si="70"/>
        <v>7.0334375163579274E-5</v>
      </c>
      <c r="F493" s="3">
        <f t="shared" si="71"/>
        <v>7.0334375163579274E-5</v>
      </c>
      <c r="G493" s="63">
        <f t="shared" si="72"/>
        <v>8.3865591969280989E-3</v>
      </c>
      <c r="I493" s="77">
        <f t="shared" si="73"/>
        <v>8.3107374417726483E-3</v>
      </c>
      <c r="J493" s="72">
        <f t="shared" si="74"/>
        <v>6.9068356826081781E-5</v>
      </c>
      <c r="K493" s="72">
        <f t="shared" si="78"/>
        <v>1.1604450809232364E-4</v>
      </c>
      <c r="L493" s="72">
        <f t="shared" si="79"/>
        <v>6.6214378275924758E-5</v>
      </c>
      <c r="M493">
        <f t="shared" si="75"/>
        <v>4.1531434530782469</v>
      </c>
      <c r="N493">
        <f t="shared" si="76"/>
        <v>8.3107374417726483E-3</v>
      </c>
      <c r="O493" s="63">
        <f t="shared" si="77"/>
        <v>8.1372217787107626E-3</v>
      </c>
    </row>
    <row r="494" spans="2:15" x14ac:dyDescent="0.15">
      <c r="B494" s="82">
        <v>45233</v>
      </c>
      <c r="C494" s="83">
        <v>-1.1619935344675499E-3</v>
      </c>
      <c r="E494" s="62">
        <f t="shared" si="70"/>
        <v>1.3502289741443891E-6</v>
      </c>
      <c r="F494" s="3">
        <f t="shared" si="71"/>
        <v>1.3502289741443891E-6</v>
      </c>
      <c r="G494" s="63">
        <f t="shared" si="72"/>
        <v>1.1619935344675499E-3</v>
      </c>
      <c r="I494" s="77">
        <f t="shared" si="73"/>
        <v>-1.2378152896230007E-3</v>
      </c>
      <c r="J494" s="72">
        <f t="shared" si="74"/>
        <v>1.5321866912244731E-6</v>
      </c>
      <c r="K494" s="72">
        <f t="shared" si="78"/>
        <v>6.9068356826081781E-5</v>
      </c>
      <c r="L494" s="72">
        <f t="shared" si="79"/>
        <v>6.7010234024687497E-5</v>
      </c>
      <c r="M494">
        <f t="shared" si="75"/>
        <v>3.8921103099785541</v>
      </c>
      <c r="N494">
        <f t="shared" si="76"/>
        <v>1.2378152896230007E-3</v>
      </c>
      <c r="O494" s="63">
        <f t="shared" si="77"/>
        <v>8.1859778905569672E-3</v>
      </c>
    </row>
    <row r="495" spans="2:15" x14ac:dyDescent="0.15">
      <c r="B495" s="82">
        <v>45236</v>
      </c>
      <c r="C495" s="83">
        <v>-2.7577402293432697E-4</v>
      </c>
      <c r="E495" s="62">
        <f t="shared" si="70"/>
        <v>7.6051311725382698E-8</v>
      </c>
      <c r="F495" s="3">
        <f t="shared" si="71"/>
        <v>7.6051311725382698E-8</v>
      </c>
      <c r="G495" s="63">
        <f t="shared" si="72"/>
        <v>2.7577402293432697E-4</v>
      </c>
      <c r="I495" s="77">
        <f t="shared" si="73"/>
        <v>-3.5159577808977779E-4</v>
      </c>
      <c r="J495" s="72">
        <f t="shared" si="74"/>
        <v>1.2361959117055627E-7</v>
      </c>
      <c r="K495" s="72">
        <f t="shared" si="78"/>
        <v>1.5321866912244731E-6</v>
      </c>
      <c r="L495" s="72">
        <f t="shared" si="79"/>
        <v>6.228830837547042E-5</v>
      </c>
      <c r="M495">
        <f t="shared" si="75"/>
        <v>3.9234260338367979</v>
      </c>
      <c r="N495">
        <f t="shared" si="76"/>
        <v>3.5159577808977779E-4</v>
      </c>
      <c r="O495" s="63">
        <f t="shared" si="77"/>
        <v>7.8922942402998644E-3</v>
      </c>
    </row>
    <row r="496" spans="2:15" x14ac:dyDescent="0.15">
      <c r="B496" s="82">
        <v>45237</v>
      </c>
      <c r="C496" s="83">
        <v>-5.4094184247954703E-4</v>
      </c>
      <c r="E496" s="62">
        <f t="shared" si="70"/>
        <v>2.9261807694516705E-7</v>
      </c>
      <c r="F496" s="3">
        <f t="shared" si="71"/>
        <v>2.9261807694516705E-7</v>
      </c>
      <c r="G496" s="63">
        <f t="shared" si="72"/>
        <v>5.4094184247954703E-4</v>
      </c>
      <c r="I496" s="77">
        <f t="shared" si="73"/>
        <v>-6.167635976349979E-4</v>
      </c>
      <c r="J496" s="72">
        <f t="shared" si="74"/>
        <v>3.8039733536766557E-7</v>
      </c>
      <c r="K496" s="72">
        <f t="shared" si="78"/>
        <v>1.2361959117055627E-7</v>
      </c>
      <c r="L496" s="72">
        <f t="shared" si="79"/>
        <v>5.790171690142457E-5</v>
      </c>
      <c r="M496">
        <f t="shared" si="75"/>
        <v>3.9610856541092705</v>
      </c>
      <c r="N496">
        <f t="shared" si="76"/>
        <v>6.167635976349979E-4</v>
      </c>
      <c r="O496" s="63">
        <f t="shared" si="77"/>
        <v>7.6093177684615435E-3</v>
      </c>
    </row>
    <row r="497" spans="2:15" x14ac:dyDescent="0.15">
      <c r="B497" s="82">
        <v>45238</v>
      </c>
      <c r="C497" s="83">
        <v>2.2730268000585798E-3</v>
      </c>
      <c r="E497" s="62">
        <f t="shared" si="70"/>
        <v>5.1666508337845463E-6</v>
      </c>
      <c r="F497" s="3">
        <f t="shared" si="71"/>
        <v>5.1666508337845463E-6</v>
      </c>
      <c r="G497" s="63">
        <f t="shared" si="72"/>
        <v>2.2730268000585798E-3</v>
      </c>
      <c r="I497" s="77">
        <f t="shared" si="73"/>
        <v>2.1972050449031288E-3</v>
      </c>
      <c r="J497" s="72">
        <f t="shared" si="74"/>
        <v>4.8277100093477601E-6</v>
      </c>
      <c r="K497" s="72">
        <f t="shared" si="78"/>
        <v>3.8039733536766557E-7</v>
      </c>
      <c r="L497" s="72">
        <f t="shared" si="79"/>
        <v>5.395277990075782E-5</v>
      </c>
      <c r="M497">
        <f t="shared" si="75"/>
        <v>4.017132207639766</v>
      </c>
      <c r="N497">
        <f t="shared" si="76"/>
        <v>2.1972050449031288E-3</v>
      </c>
      <c r="O497" s="63">
        <f t="shared" si="77"/>
        <v>7.3452556048620816E-3</v>
      </c>
    </row>
    <row r="498" spans="2:15" x14ac:dyDescent="0.15">
      <c r="B498" s="82">
        <v>45239</v>
      </c>
      <c r="C498" s="83">
        <v>4.7124540821983302E-3</v>
      </c>
      <c r="E498" s="62">
        <f t="shared" si="70"/>
        <v>2.2207223476827707E-5</v>
      </c>
      <c r="F498" s="3">
        <f t="shared" si="71"/>
        <v>2.2207223476827707E-5</v>
      </c>
      <c r="G498" s="63">
        <f t="shared" si="72"/>
        <v>4.7124540821983302E-3</v>
      </c>
      <c r="I498" s="77">
        <f t="shared" si="73"/>
        <v>4.6366323270428797E-3</v>
      </c>
      <c r="J498" s="72">
        <f t="shared" si="74"/>
        <v>2.1498359336179071E-5</v>
      </c>
      <c r="K498" s="72">
        <f t="shared" si="78"/>
        <v>4.8277100093477601E-6</v>
      </c>
      <c r="L498" s="72">
        <f t="shared" si="79"/>
        <v>5.0737574060334437E-5</v>
      </c>
      <c r="M498">
        <f t="shared" si="75"/>
        <v>4.1314125591665753</v>
      </c>
      <c r="N498">
        <f t="shared" si="76"/>
        <v>4.6366323270428797E-3</v>
      </c>
      <c r="O498" s="63">
        <f t="shared" si="77"/>
        <v>7.123031241005085E-3</v>
      </c>
    </row>
    <row r="499" spans="2:15" x14ac:dyDescent="0.15">
      <c r="B499" s="82">
        <v>45240</v>
      </c>
      <c r="C499" s="83">
        <v>-8.4204990862148891E-3</v>
      </c>
      <c r="E499" s="62">
        <f t="shared" si="70"/>
        <v>7.0904804860945779E-5</v>
      </c>
      <c r="F499" s="3">
        <f t="shared" si="71"/>
        <v>7.0904804860945779E-5</v>
      </c>
      <c r="G499" s="63">
        <f t="shared" si="72"/>
        <v>8.4204990862148891E-3</v>
      </c>
      <c r="I499" s="77">
        <f t="shared" si="73"/>
        <v>-8.4963208413703396E-3</v>
      </c>
      <c r="J499" s="72">
        <f t="shared" si="74"/>
        <v>7.2187467839503999E-5</v>
      </c>
      <c r="K499" s="72">
        <f t="shared" si="78"/>
        <v>2.1498359336179071E-5</v>
      </c>
      <c r="L499" s="72">
        <f t="shared" si="79"/>
        <v>4.9171323989272057E-5</v>
      </c>
      <c r="M499">
        <f t="shared" si="75"/>
        <v>4.4081815970200742</v>
      </c>
      <c r="N499">
        <f t="shared" si="76"/>
        <v>8.4963208413703396E-3</v>
      </c>
      <c r="O499" s="63">
        <f t="shared" si="77"/>
        <v>7.0122267497045518E-3</v>
      </c>
    </row>
    <row r="500" spans="2:15" x14ac:dyDescent="0.15">
      <c r="B500" s="82">
        <v>45243</v>
      </c>
      <c r="C500" s="83">
        <v>3.31957042098718E-3</v>
      </c>
      <c r="E500" s="62">
        <f t="shared" si="70"/>
        <v>1.1019547779893003E-5</v>
      </c>
      <c r="F500" s="3">
        <f t="shared" si="71"/>
        <v>1.1019547779893003E-5</v>
      </c>
      <c r="G500" s="63">
        <f t="shared" si="72"/>
        <v>3.31957042098718E-3</v>
      </c>
      <c r="I500" s="77">
        <f t="shared" si="73"/>
        <v>3.243748665831729E-3</v>
      </c>
      <c r="J500" s="72">
        <f t="shared" si="74"/>
        <v>1.0521905407085122E-5</v>
      </c>
      <c r="K500" s="72">
        <f t="shared" si="78"/>
        <v>7.2187467839503999E-5</v>
      </c>
      <c r="L500" s="72">
        <f t="shared" si="79"/>
        <v>5.1838531304770864E-5</v>
      </c>
      <c r="M500">
        <f t="shared" si="75"/>
        <v>4.0654935368223333</v>
      </c>
      <c r="N500">
        <f t="shared" si="76"/>
        <v>3.243748665831729E-3</v>
      </c>
      <c r="O500" s="63">
        <f t="shared" si="77"/>
        <v>7.199898006553347E-3</v>
      </c>
    </row>
    <row r="501" spans="2:15" x14ac:dyDescent="0.15">
      <c r="B501" s="82">
        <v>45244</v>
      </c>
      <c r="C501" s="83">
        <v>1.18350311328507E-2</v>
      </c>
      <c r="E501" s="62">
        <f t="shared" si="70"/>
        <v>1.4006796191554533E-4</v>
      </c>
      <c r="F501" s="3">
        <f t="shared" si="71"/>
        <v>1.4006796191554533E-4</v>
      </c>
      <c r="G501" s="63">
        <f t="shared" si="72"/>
        <v>1.18350311328507E-2</v>
      </c>
      <c r="I501" s="77">
        <f t="shared" si="73"/>
        <v>1.175920937769525E-2</v>
      </c>
      <c r="J501" s="72">
        <f t="shared" si="74"/>
        <v>1.3827900518847589E-4</v>
      </c>
      <c r="K501" s="72">
        <f t="shared" si="78"/>
        <v>1.0521905407085122E-5</v>
      </c>
      <c r="L501" s="72">
        <f t="shared" si="79"/>
        <v>4.9283137209735506E-5</v>
      </c>
      <c r="M501">
        <f t="shared" si="75"/>
        <v>4.7414776782991899</v>
      </c>
      <c r="N501">
        <f t="shared" si="76"/>
        <v>1.175920937769525E-2</v>
      </c>
      <c r="O501" s="63">
        <f t="shared" si="77"/>
        <v>7.0201949552512787E-3</v>
      </c>
    </row>
    <row r="502" spans="2:15" x14ac:dyDescent="0.15">
      <c r="B502" s="82">
        <v>45245</v>
      </c>
      <c r="C502" s="83">
        <v>-7.0323643621605892E-4</v>
      </c>
      <c r="E502" s="62">
        <f t="shared" si="70"/>
        <v>4.9454148522186315E-7</v>
      </c>
      <c r="F502" s="3">
        <f t="shared" si="71"/>
        <v>4.9454148522186315E-7</v>
      </c>
      <c r="G502" s="63">
        <f t="shared" si="72"/>
        <v>7.0323643621605892E-4</v>
      </c>
      <c r="I502" s="77">
        <f t="shared" si="73"/>
        <v>-7.7905819137150979E-4</v>
      </c>
      <c r="J502" s="72">
        <f t="shared" si="74"/>
        <v>6.0693166554304802E-7</v>
      </c>
      <c r="K502" s="72">
        <f t="shared" si="78"/>
        <v>1.3827900518847589E-4</v>
      </c>
      <c r="L502" s="72">
        <f t="shared" si="79"/>
        <v>5.7265438402493888E-5</v>
      </c>
      <c r="M502">
        <f t="shared" si="75"/>
        <v>3.967617751626058</v>
      </c>
      <c r="N502">
        <f t="shared" si="76"/>
        <v>7.7905819137150979E-4</v>
      </c>
      <c r="O502" s="63">
        <f t="shared" si="77"/>
        <v>7.5673931047946681E-3</v>
      </c>
    </row>
    <row r="503" spans="2:15" x14ac:dyDescent="0.15">
      <c r="B503" s="82">
        <v>45246</v>
      </c>
      <c r="C503" s="83">
        <v>-6.0818872627046404E-3</v>
      </c>
      <c r="E503" s="62">
        <f t="shared" si="70"/>
        <v>3.6989352676248944E-5</v>
      </c>
      <c r="F503" s="3">
        <f t="shared" si="71"/>
        <v>3.6989352676248944E-5</v>
      </c>
      <c r="G503" s="63">
        <f t="shared" si="72"/>
        <v>6.0818872627046404E-3</v>
      </c>
      <c r="I503" s="77">
        <f t="shared" si="73"/>
        <v>-6.1577090178600909E-3</v>
      </c>
      <c r="J503" s="72">
        <f t="shared" si="74"/>
        <v>3.7917380348635484E-5</v>
      </c>
      <c r="K503" s="72">
        <f t="shared" si="78"/>
        <v>6.0693166554304802E-7</v>
      </c>
      <c r="L503" s="72">
        <f t="shared" si="79"/>
        <v>5.339523658112436E-5</v>
      </c>
      <c r="M503">
        <f t="shared" si="75"/>
        <v>4.177487637972285</v>
      </c>
      <c r="N503">
        <f t="shared" si="76"/>
        <v>6.1577090178600909E-3</v>
      </c>
      <c r="O503" s="63">
        <f t="shared" si="77"/>
        <v>7.3072044299529737E-3</v>
      </c>
    </row>
    <row r="504" spans="2:15" x14ac:dyDescent="0.15">
      <c r="B504" s="82">
        <v>45247</v>
      </c>
      <c r="C504" s="83">
        <v>8.8601213151189295E-3</v>
      </c>
      <c r="E504" s="62">
        <f t="shared" si="70"/>
        <v>7.8501749718624787E-5</v>
      </c>
      <c r="F504" s="3">
        <f t="shared" si="71"/>
        <v>7.8501749718624787E-5</v>
      </c>
      <c r="G504" s="63">
        <f t="shared" si="72"/>
        <v>8.8601213151189295E-3</v>
      </c>
      <c r="I504" s="77">
        <f t="shared" si="73"/>
        <v>8.784299559963479E-3</v>
      </c>
      <c r="J504" s="72">
        <f t="shared" si="74"/>
        <v>7.7163918759174567E-5</v>
      </c>
      <c r="K504" s="72">
        <f t="shared" si="78"/>
        <v>3.7917380348635484E-5</v>
      </c>
      <c r="L504" s="72">
        <f t="shared" si="79"/>
        <v>5.289942618901556E-5</v>
      </c>
      <c r="M504">
        <f t="shared" si="75"/>
        <v>4.3692932587664464</v>
      </c>
      <c r="N504">
        <f t="shared" si="76"/>
        <v>8.784299559963479E-3</v>
      </c>
      <c r="O504" s="63">
        <f t="shared" si="77"/>
        <v>7.2731991715486218E-3</v>
      </c>
    </row>
    <row r="505" spans="2:15" x14ac:dyDescent="0.15">
      <c r="B505" s="82">
        <v>45250</v>
      </c>
      <c r="C505" s="83">
        <v>2.7018316245253001E-4</v>
      </c>
      <c r="E505" s="62">
        <f t="shared" si="70"/>
        <v>7.2998941272850225E-8</v>
      </c>
      <c r="F505" s="3">
        <f t="shared" si="71"/>
        <v>7.2998941272850225E-8</v>
      </c>
      <c r="G505" s="63">
        <f t="shared" si="72"/>
        <v>2.7018316245253001E-4</v>
      </c>
      <c r="I505" s="77">
        <f t="shared" si="73"/>
        <v>1.9436140729707919E-4</v>
      </c>
      <c r="J505" s="72">
        <f t="shared" si="74"/>
        <v>3.7776356646501108E-8</v>
      </c>
      <c r="K505" s="72">
        <f t="shared" si="78"/>
        <v>7.7163918759174567E-5</v>
      </c>
      <c r="L505" s="72">
        <f t="shared" si="79"/>
        <v>5.5613269869577922E-5</v>
      </c>
      <c r="M505">
        <f t="shared" si="75"/>
        <v>3.9797756432168905</v>
      </c>
      <c r="N505">
        <f t="shared" si="76"/>
        <v>1.9436140729707919E-4</v>
      </c>
      <c r="O505" s="63">
        <f t="shared" si="77"/>
        <v>7.4574305138953804E-3</v>
      </c>
    </row>
    <row r="506" spans="2:15" x14ac:dyDescent="0.15">
      <c r="B506" s="82">
        <v>45251</v>
      </c>
      <c r="C506" s="83">
        <v>3.9073031545706601E-3</v>
      </c>
      <c r="E506" s="62">
        <f t="shared" si="70"/>
        <v>1.5267017941717832E-5</v>
      </c>
      <c r="F506" s="3">
        <f t="shared" si="71"/>
        <v>1.5267017941717832E-5</v>
      </c>
      <c r="G506" s="63">
        <f t="shared" si="72"/>
        <v>3.9073031545706601E-3</v>
      </c>
      <c r="I506" s="77">
        <f t="shared" si="73"/>
        <v>3.8314813994152091E-3</v>
      </c>
      <c r="J506" s="72">
        <f t="shared" si="74"/>
        <v>1.4680249714064729E-5</v>
      </c>
      <c r="K506" s="72">
        <f t="shared" si="78"/>
        <v>3.7776356646501108E-8</v>
      </c>
      <c r="L506" s="72">
        <f t="shared" si="79"/>
        <v>5.1854250171989998E-5</v>
      </c>
      <c r="M506">
        <f t="shared" si="75"/>
        <v>4.0853747966134337</v>
      </c>
      <c r="N506">
        <f t="shared" si="76"/>
        <v>3.8314813994152091E-3</v>
      </c>
      <c r="O506" s="63">
        <f t="shared" si="77"/>
        <v>7.2009895272795669E-3</v>
      </c>
    </row>
    <row r="507" spans="2:15" x14ac:dyDescent="0.15">
      <c r="B507" s="82">
        <v>45252</v>
      </c>
      <c r="C507" s="83">
        <v>4.6518141360618595E-3</v>
      </c>
      <c r="E507" s="62">
        <f t="shared" si="70"/>
        <v>2.1639374756464943E-5</v>
      </c>
      <c r="F507" s="3">
        <f t="shared" si="71"/>
        <v>2.1639374756464943E-5</v>
      </c>
      <c r="G507" s="63">
        <f t="shared" si="72"/>
        <v>4.6518141360618595E-3</v>
      </c>
      <c r="I507" s="77">
        <f t="shared" si="73"/>
        <v>4.5759923809064089E-3</v>
      </c>
      <c r="J507" s="72">
        <f t="shared" si="74"/>
        <v>2.0939706270113506E-5</v>
      </c>
      <c r="K507" s="72">
        <f t="shared" si="78"/>
        <v>1.4680249714064729E-5</v>
      </c>
      <c r="L507" s="72">
        <f t="shared" si="79"/>
        <v>4.9632445478350716E-5</v>
      </c>
      <c r="M507">
        <f t="shared" si="75"/>
        <v>4.1419682438629035</v>
      </c>
      <c r="N507">
        <f t="shared" si="76"/>
        <v>4.5759923809064089E-3</v>
      </c>
      <c r="O507" s="63">
        <f t="shared" si="77"/>
        <v>7.0450298422611891E-3</v>
      </c>
    </row>
    <row r="508" spans="2:15" x14ac:dyDescent="0.15">
      <c r="B508" s="82">
        <v>45254</v>
      </c>
      <c r="C508" s="83">
        <v>4.3508575223210003E-3</v>
      </c>
      <c r="E508" s="62">
        <f t="shared" si="70"/>
        <v>1.8929961179537232E-5</v>
      </c>
      <c r="F508" s="3">
        <f t="shared" si="71"/>
        <v>1.8929961179537232E-5</v>
      </c>
      <c r="G508" s="63">
        <f t="shared" si="72"/>
        <v>4.3508575223210003E-3</v>
      </c>
      <c r="I508" s="77">
        <f t="shared" si="73"/>
        <v>4.2750357671655498E-3</v>
      </c>
      <c r="J508" s="72">
        <f t="shared" si="74"/>
        <v>1.8275930810544741E-5</v>
      </c>
      <c r="K508" s="72">
        <f t="shared" si="78"/>
        <v>2.0939706270113506E-5</v>
      </c>
      <c r="L508" s="72">
        <f t="shared" si="79"/>
        <v>4.8126225476803582E-5</v>
      </c>
      <c r="M508">
        <f t="shared" si="75"/>
        <v>4.14684060019251</v>
      </c>
      <c r="N508">
        <f t="shared" si="76"/>
        <v>4.2750357671655498E-3</v>
      </c>
      <c r="O508" s="63">
        <f t="shared" si="77"/>
        <v>6.937306788430477E-3</v>
      </c>
    </row>
    <row r="509" spans="2:15" x14ac:dyDescent="0.15">
      <c r="B509" s="82">
        <v>45257</v>
      </c>
      <c r="C509" s="83">
        <v>-5.3738536730555397E-3</v>
      </c>
      <c r="E509" s="62">
        <f t="shared" si="70"/>
        <v>2.8878303299412516E-5</v>
      </c>
      <c r="F509" s="3">
        <f t="shared" si="71"/>
        <v>2.8878303299412516E-5</v>
      </c>
      <c r="G509" s="63">
        <f t="shared" si="72"/>
        <v>5.3738536730555397E-3</v>
      </c>
      <c r="I509" s="77">
        <f t="shared" si="73"/>
        <v>-5.4496754282109903E-3</v>
      </c>
      <c r="J509" s="72">
        <f t="shared" si="74"/>
        <v>2.969896227284664E-5</v>
      </c>
      <c r="K509" s="72">
        <f t="shared" si="78"/>
        <v>1.8275930810544741E-5</v>
      </c>
      <c r="L509" s="72">
        <f t="shared" si="79"/>
        <v>4.6548528020976005E-5</v>
      </c>
      <c r="M509">
        <f t="shared" si="75"/>
        <v>4.2280744331303497</v>
      </c>
      <c r="N509">
        <f t="shared" si="76"/>
        <v>5.4496754282109903E-3</v>
      </c>
      <c r="O509" s="63">
        <f t="shared" si="77"/>
        <v>6.8226481677553918E-3</v>
      </c>
    </row>
    <row r="510" spans="2:15" x14ac:dyDescent="0.15">
      <c r="B510" s="82">
        <v>45258</v>
      </c>
      <c r="C510" s="83">
        <v>-5.6074999886855902E-3</v>
      </c>
      <c r="E510" s="62">
        <f t="shared" si="70"/>
        <v>3.1444056123108892E-5</v>
      </c>
      <c r="F510" s="3">
        <f t="shared" si="71"/>
        <v>3.1444056123108892E-5</v>
      </c>
      <c r="G510" s="63">
        <f t="shared" si="72"/>
        <v>5.6074999886855902E-3</v>
      </c>
      <c r="I510" s="77">
        <f t="shared" si="73"/>
        <v>-5.6833217438410407E-3</v>
      </c>
      <c r="J510" s="72">
        <f t="shared" si="74"/>
        <v>3.230014604401637E-5</v>
      </c>
      <c r="K510" s="72">
        <f t="shared" si="78"/>
        <v>2.969896227284664E-5</v>
      </c>
      <c r="L510" s="72">
        <f t="shared" si="79"/>
        <v>4.6041276317378411E-5</v>
      </c>
      <c r="M510">
        <f t="shared" si="75"/>
        <v>4.2494344884252921</v>
      </c>
      <c r="N510">
        <f t="shared" si="76"/>
        <v>5.6833217438410407E-3</v>
      </c>
      <c r="O510" s="63">
        <f t="shared" si="77"/>
        <v>6.7853722313059887E-3</v>
      </c>
    </row>
    <row r="511" spans="2:15" x14ac:dyDescent="0.15">
      <c r="B511" s="82">
        <v>45259</v>
      </c>
      <c r="C511" s="83">
        <v>3.9495287302540004E-3</v>
      </c>
      <c r="E511" s="62">
        <f t="shared" si="70"/>
        <v>1.5598777191101777E-5</v>
      </c>
      <c r="F511" s="3">
        <f t="shared" si="71"/>
        <v>1.5598777191101777E-5</v>
      </c>
      <c r="G511" s="63">
        <f t="shared" si="72"/>
        <v>3.9495287302540004E-3</v>
      </c>
      <c r="I511" s="77">
        <f t="shared" si="73"/>
        <v>3.8737069750985494E-3</v>
      </c>
      <c r="J511" s="72">
        <f t="shared" si="74"/>
        <v>1.5005605728927153E-5</v>
      </c>
      <c r="K511" s="72">
        <f t="shared" si="78"/>
        <v>3.230014604401637E-5</v>
      </c>
      <c r="L511" s="72">
        <f t="shared" si="79"/>
        <v>4.5791846906679208E-5</v>
      </c>
      <c r="M511">
        <f t="shared" si="75"/>
        <v>4.1586866274427923</v>
      </c>
      <c r="N511">
        <f t="shared" si="76"/>
        <v>3.8737069750985494E-3</v>
      </c>
      <c r="O511" s="63">
        <f t="shared" si="77"/>
        <v>6.766967334536144E-3</v>
      </c>
    </row>
    <row r="512" spans="2:15" x14ac:dyDescent="0.15">
      <c r="B512" s="82">
        <v>45260</v>
      </c>
      <c r="C512" s="83">
        <v>4.7625058065920902E-3</v>
      </c>
      <c r="E512" s="62">
        <f t="shared" si="70"/>
        <v>2.2681461557823376E-5</v>
      </c>
      <c r="F512" s="3">
        <f t="shared" si="71"/>
        <v>2.2681461557823376E-5</v>
      </c>
      <c r="G512" s="63">
        <f t="shared" si="72"/>
        <v>4.7625058065920902E-3</v>
      </c>
      <c r="I512" s="77">
        <f t="shared" si="73"/>
        <v>4.6866840514366397E-3</v>
      </c>
      <c r="J512" s="72">
        <f t="shared" si="74"/>
        <v>2.1965007397990556E-5</v>
      </c>
      <c r="K512" s="72">
        <f t="shared" si="78"/>
        <v>1.5005605728927153E-5</v>
      </c>
      <c r="L512" s="72">
        <f t="shared" si="79"/>
        <v>4.4172515406054407E-5</v>
      </c>
      <c r="M512">
        <f t="shared" si="75"/>
        <v>4.2190791280304225</v>
      </c>
      <c r="N512">
        <f t="shared" si="76"/>
        <v>4.6866840514366397E-3</v>
      </c>
      <c r="O512" s="63">
        <f t="shared" si="77"/>
        <v>6.6462406972704812E-3</v>
      </c>
    </row>
    <row r="513" spans="2:15" x14ac:dyDescent="0.15">
      <c r="B513" s="82">
        <v>45261</v>
      </c>
      <c r="C513" s="83">
        <v>3.0438512141555104E-3</v>
      </c>
      <c r="E513" s="62">
        <f t="shared" si="70"/>
        <v>9.2650302139159743E-6</v>
      </c>
      <c r="F513" s="3">
        <f t="shared" si="71"/>
        <v>9.2650302139159743E-6</v>
      </c>
      <c r="G513" s="63">
        <f t="shared" si="72"/>
        <v>3.0438512141555104E-3</v>
      </c>
      <c r="I513" s="77">
        <f t="shared" si="73"/>
        <v>2.9680294590000594E-3</v>
      </c>
      <c r="J513" s="72">
        <f t="shared" si="74"/>
        <v>8.8091988694921849E-6</v>
      </c>
      <c r="K513" s="72">
        <f t="shared" si="78"/>
        <v>2.1965007397990556E-5</v>
      </c>
      <c r="L513" s="72">
        <f t="shared" si="79"/>
        <v>4.326790338778479E-5</v>
      </c>
      <c r="M513">
        <f t="shared" si="75"/>
        <v>4.1560103512490567</v>
      </c>
      <c r="N513">
        <f t="shared" si="76"/>
        <v>2.9680294590000594E-3</v>
      </c>
      <c r="O513" s="63">
        <f t="shared" si="77"/>
        <v>6.5778342475152707E-3</v>
      </c>
    </row>
    <row r="514" spans="2:15" x14ac:dyDescent="0.15">
      <c r="B514" s="82">
        <v>45264</v>
      </c>
      <c r="C514" s="83">
        <v>5.9771461753663699E-3</v>
      </c>
      <c r="E514" s="62">
        <f t="shared" si="70"/>
        <v>3.5726276401696822E-5</v>
      </c>
      <c r="F514" s="3">
        <f t="shared" si="71"/>
        <v>3.5726276401696822E-5</v>
      </c>
      <c r="G514" s="63">
        <f t="shared" si="72"/>
        <v>5.9771461753663699E-3</v>
      </c>
      <c r="I514" s="77">
        <f t="shared" si="73"/>
        <v>5.9013244202109193E-3</v>
      </c>
      <c r="J514" s="72">
        <f t="shared" si="74"/>
        <v>3.4825629912577746E-5</v>
      </c>
      <c r="K514" s="72">
        <f t="shared" si="78"/>
        <v>8.8091988694921849E-6</v>
      </c>
      <c r="L514" s="72">
        <f t="shared" si="79"/>
        <v>4.1389170153264843E-5</v>
      </c>
      <c r="M514">
        <f t="shared" si="75"/>
        <v>4.3376618420600526</v>
      </c>
      <c r="N514">
        <f t="shared" si="76"/>
        <v>5.9013244202109193E-3</v>
      </c>
      <c r="O514" s="63">
        <f t="shared" si="77"/>
        <v>6.4334415481346252E-3</v>
      </c>
    </row>
    <row r="515" spans="2:15" x14ac:dyDescent="0.15">
      <c r="B515" s="82">
        <v>45265</v>
      </c>
      <c r="C515" s="83">
        <v>1.12941916777375E-3</v>
      </c>
      <c r="E515" s="62">
        <f t="shared" si="70"/>
        <v>1.2755876565347499E-6</v>
      </c>
      <c r="F515" s="3">
        <f t="shared" si="71"/>
        <v>1.2755876565347499E-6</v>
      </c>
      <c r="G515" s="63">
        <f t="shared" si="72"/>
        <v>1.12941916777375E-3</v>
      </c>
      <c r="I515" s="77">
        <f t="shared" si="73"/>
        <v>1.0535974126182992E-3</v>
      </c>
      <c r="J515" s="72">
        <f t="shared" si="74"/>
        <v>1.1100675078759745E-6</v>
      </c>
      <c r="K515" s="72">
        <f t="shared" si="78"/>
        <v>3.4825629912577746E-5</v>
      </c>
      <c r="L515" s="72">
        <f t="shared" si="79"/>
        <v>4.1785448057501834E-5</v>
      </c>
      <c r="M515">
        <f t="shared" si="75"/>
        <v>4.1291841444649782</v>
      </c>
      <c r="N515">
        <f t="shared" si="76"/>
        <v>1.0535974126182992E-3</v>
      </c>
      <c r="O515" s="63">
        <f t="shared" si="77"/>
        <v>6.4641664627004955E-3</v>
      </c>
    </row>
    <row r="516" spans="2:15" x14ac:dyDescent="0.15">
      <c r="B516" s="82">
        <v>45266</v>
      </c>
      <c r="C516" s="83">
        <v>3.3573699427795699E-3</v>
      </c>
      <c r="E516" s="62">
        <f t="shared" si="70"/>
        <v>1.1271932932679693E-5</v>
      </c>
      <c r="F516" s="3">
        <f t="shared" si="71"/>
        <v>1.1271932932679693E-5</v>
      </c>
      <c r="G516" s="63">
        <f t="shared" si="72"/>
        <v>3.3573699427795699E-3</v>
      </c>
      <c r="I516" s="77">
        <f t="shared" si="73"/>
        <v>3.2815481876241189E-3</v>
      </c>
      <c r="J516" s="72">
        <f t="shared" si="74"/>
        <v>1.076855850769914E-5</v>
      </c>
      <c r="K516" s="72">
        <f t="shared" si="78"/>
        <v>1.1100675078759745E-6</v>
      </c>
      <c r="L516" s="72">
        <f t="shared" si="79"/>
        <v>3.9427224427696208E-5</v>
      </c>
      <c r="M516">
        <f t="shared" si="75"/>
        <v>4.2198697055489545</v>
      </c>
      <c r="N516">
        <f t="shared" si="76"/>
        <v>3.2815481876241189E-3</v>
      </c>
      <c r="O516" s="63">
        <f t="shared" si="77"/>
        <v>6.2791101620927317E-3</v>
      </c>
    </row>
    <row r="517" spans="2:15" x14ac:dyDescent="0.15">
      <c r="B517" s="82">
        <v>45267</v>
      </c>
      <c r="C517" s="83">
        <v>-3.04696448935593E-3</v>
      </c>
      <c r="E517" s="62">
        <f t="shared" si="70"/>
        <v>9.2839925993960441E-6</v>
      </c>
      <c r="F517" s="3">
        <f t="shared" si="71"/>
        <v>9.2839925993960441E-6</v>
      </c>
      <c r="G517" s="63">
        <f t="shared" si="72"/>
        <v>3.04696448935593E-3</v>
      </c>
      <c r="I517" s="77">
        <f t="shared" si="73"/>
        <v>-3.122786244511381E-3</v>
      </c>
      <c r="J517" s="72">
        <f t="shared" si="74"/>
        <v>9.7517939289094944E-6</v>
      </c>
      <c r="K517" s="72">
        <f t="shared" si="78"/>
        <v>1.076855850769914E-5</v>
      </c>
      <c r="L517" s="72">
        <f t="shared" si="79"/>
        <v>3.8071450250054873E-5</v>
      </c>
      <c r="M517">
        <f t="shared" si="75"/>
        <v>4.2331205475937788</v>
      </c>
      <c r="N517">
        <f t="shared" si="76"/>
        <v>3.122786244511381E-3</v>
      </c>
      <c r="O517" s="63">
        <f t="shared" si="77"/>
        <v>6.1702066618594606E-3</v>
      </c>
    </row>
    <row r="518" spans="2:15" x14ac:dyDescent="0.15">
      <c r="B518" s="82">
        <v>45268</v>
      </c>
      <c r="C518" s="83">
        <v>9.4517139889551613E-3</v>
      </c>
      <c r="E518" s="62">
        <f t="shared" si="70"/>
        <v>8.9334897329010693E-5</v>
      </c>
      <c r="F518" s="3">
        <f t="shared" si="71"/>
        <v>8.9334897329010693E-5</v>
      </c>
      <c r="G518" s="63">
        <f t="shared" si="72"/>
        <v>9.4517139889551613E-3</v>
      </c>
      <c r="I518" s="77">
        <f t="shared" si="73"/>
        <v>9.3758922337997107E-3</v>
      </c>
      <c r="J518" s="72">
        <f t="shared" si="74"/>
        <v>8.7907355179825733E-5</v>
      </c>
      <c r="K518" s="72">
        <f t="shared" si="78"/>
        <v>9.7517939289094944E-6</v>
      </c>
      <c r="L518" s="72">
        <f t="shared" si="79"/>
        <v>3.6762615924571611E-5</v>
      </c>
      <c r="M518">
        <f t="shared" si="75"/>
        <v>4.7843800156691545</v>
      </c>
      <c r="N518">
        <f t="shared" si="76"/>
        <v>9.3758922337997107E-3</v>
      </c>
      <c r="O518" s="63">
        <f t="shared" si="77"/>
        <v>6.063218281125265E-3</v>
      </c>
    </row>
    <row r="519" spans="2:15" x14ac:dyDescent="0.15">
      <c r="B519" s="82">
        <v>45271</v>
      </c>
      <c r="C519" s="83">
        <v>5.2917619344803298E-3</v>
      </c>
      <c r="E519" s="62">
        <f t="shared" si="70"/>
        <v>2.8002744371215004E-5</v>
      </c>
      <c r="F519" s="3">
        <f t="shared" si="71"/>
        <v>2.8002744371215004E-5</v>
      </c>
      <c r="G519" s="63">
        <f t="shared" si="72"/>
        <v>5.2917619344803298E-3</v>
      </c>
      <c r="I519" s="77">
        <f t="shared" si="73"/>
        <v>5.2159401793248792E-3</v>
      </c>
      <c r="J519" s="72">
        <f t="shared" si="74"/>
        <v>2.7206031954295655E-5</v>
      </c>
      <c r="K519" s="72">
        <f t="shared" si="78"/>
        <v>8.7907355179825733E-5</v>
      </c>
      <c r="L519" s="72">
        <f t="shared" si="79"/>
        <v>4.1876044818222914E-5</v>
      </c>
      <c r="M519">
        <f t="shared" si="75"/>
        <v>4.2838797942650686</v>
      </c>
      <c r="N519">
        <f t="shared" si="76"/>
        <v>5.2159401793248792E-3</v>
      </c>
      <c r="O519" s="63">
        <f t="shared" si="77"/>
        <v>6.4711702819677764E-3</v>
      </c>
    </row>
    <row r="520" spans="2:15" x14ac:dyDescent="0.15">
      <c r="B520" s="82">
        <v>45272</v>
      </c>
      <c r="C520" s="83">
        <v>1.87433514278967E-3</v>
      </c>
      <c r="E520" s="62">
        <f t="shared" ref="E520:E583" si="80">C520^2</f>
        <v>3.5131322274963727E-6</v>
      </c>
      <c r="F520" s="3">
        <f t="shared" ref="F520:F583" si="81">E520</f>
        <v>3.5131322274963727E-6</v>
      </c>
      <c r="G520" s="63">
        <f t="shared" ref="G520:G583" si="82">SQRT(F520)</f>
        <v>1.87433514278967E-3</v>
      </c>
      <c r="I520" s="77">
        <f t="shared" ref="I520:I583" si="83">C520-$I$4</f>
        <v>1.7985133876342193E-3</v>
      </c>
      <c r="J520" s="72">
        <f t="shared" ref="J520:J583" si="84">I520^2</f>
        <v>3.2346504054995154E-6</v>
      </c>
      <c r="K520" s="72">
        <f t="shared" si="78"/>
        <v>2.7206031954295655E-5</v>
      </c>
      <c r="L520" s="72">
        <f t="shared" si="79"/>
        <v>4.1612048514980655E-5</v>
      </c>
      <c r="M520">
        <f t="shared" ref="M520:M583" si="85">LN(1/SQRT(2*PI()*L520*EXP(-J520/(2*L520))))</f>
        <v>4.144055245624279</v>
      </c>
      <c r="N520">
        <f t="shared" ref="N520:N583" si="86">SQRT(J520)</f>
        <v>1.7985133876342193E-3</v>
      </c>
      <c r="O520" s="63">
        <f t="shared" ref="O520:O583" si="87">SQRT(L520)</f>
        <v>6.4507401524926313E-3</v>
      </c>
    </row>
    <row r="521" spans="2:15" x14ac:dyDescent="0.15">
      <c r="B521" s="82">
        <v>45273</v>
      </c>
      <c r="C521" s="83">
        <v>3.3799043549469499E-3</v>
      </c>
      <c r="E521" s="62">
        <f t="shared" si="80"/>
        <v>1.1423753448589357E-5</v>
      </c>
      <c r="F521" s="3">
        <f t="shared" si="81"/>
        <v>1.1423753448589357E-5</v>
      </c>
      <c r="G521" s="63">
        <f t="shared" si="82"/>
        <v>3.3799043549469499E-3</v>
      </c>
      <c r="I521" s="77">
        <f t="shared" si="83"/>
        <v>3.3040825997914989E-3</v>
      </c>
      <c r="J521" s="72">
        <f t="shared" si="84"/>
        <v>1.091696182624495E-5</v>
      </c>
      <c r="K521" s="72">
        <f t="shared" ref="K521:K584" si="88">J520</f>
        <v>3.2346504054995154E-6</v>
      </c>
      <c r="L521" s="72">
        <f t="shared" ref="L521:L584" si="89" xml:space="preserve"> $J$4+$K$4*K521+$L$4*L520</f>
        <v>3.9441508219763241E-5</v>
      </c>
      <c r="M521">
        <f t="shared" si="85"/>
        <v>4.2206045234196283</v>
      </c>
      <c r="N521">
        <f t="shared" si="86"/>
        <v>3.3040825997914989E-3</v>
      </c>
      <c r="O521" s="63">
        <f t="shared" si="87"/>
        <v>6.2802474648506676E-3</v>
      </c>
    </row>
    <row r="522" spans="2:15" x14ac:dyDescent="0.15">
      <c r="B522" s="82">
        <v>45274</v>
      </c>
      <c r="C522" s="83">
        <v>1.88060217933228E-3</v>
      </c>
      <c r="E522" s="62">
        <f t="shared" si="80"/>
        <v>3.5366645569093213E-6</v>
      </c>
      <c r="F522" s="3">
        <f t="shared" si="81"/>
        <v>3.5366645569093213E-6</v>
      </c>
      <c r="G522" s="63">
        <f t="shared" si="82"/>
        <v>1.88060217933228E-3</v>
      </c>
      <c r="I522" s="77">
        <f t="shared" si="83"/>
        <v>1.8047804241768293E-3</v>
      </c>
      <c r="J522" s="72">
        <f t="shared" si="84"/>
        <v>3.2572323794918959E-6</v>
      </c>
      <c r="K522" s="72">
        <f t="shared" si="88"/>
        <v>1.091696182624495E-5</v>
      </c>
      <c r="L522" s="72">
        <f t="shared" si="89"/>
        <v>3.8096334798362505E-5</v>
      </c>
      <c r="M522">
        <f t="shared" si="85"/>
        <v>4.1901326789218434</v>
      </c>
      <c r="N522">
        <f t="shared" si="86"/>
        <v>1.8047804241768293E-3</v>
      </c>
      <c r="O522" s="63">
        <f t="shared" si="87"/>
        <v>6.1722228409514272E-3</v>
      </c>
    </row>
    <row r="523" spans="2:15" x14ac:dyDescent="0.15">
      <c r="B523" s="82">
        <v>45275</v>
      </c>
      <c r="C523" s="83">
        <v>-1.6108302331958499E-3</v>
      </c>
      <c r="E523" s="62">
        <f t="shared" si="80"/>
        <v>2.5947740401777964E-6</v>
      </c>
      <c r="F523" s="3">
        <f t="shared" si="81"/>
        <v>2.5947740401777964E-6</v>
      </c>
      <c r="G523" s="63">
        <f t="shared" si="82"/>
        <v>1.6108302331958499E-3</v>
      </c>
      <c r="I523" s="77">
        <f t="shared" si="83"/>
        <v>-1.6866519883513007E-3</v>
      </c>
      <c r="J523" s="72">
        <f t="shared" si="84"/>
        <v>2.8447949298093963E-6</v>
      </c>
      <c r="K523" s="72">
        <f t="shared" si="88"/>
        <v>3.2572323794918959E-6</v>
      </c>
      <c r="L523" s="72">
        <f t="shared" si="89"/>
        <v>3.6261796832810791E-5</v>
      </c>
      <c r="M523">
        <f t="shared" si="85"/>
        <v>4.213047259419052</v>
      </c>
      <c r="N523">
        <f t="shared" si="86"/>
        <v>1.6866519883513007E-3</v>
      </c>
      <c r="O523" s="63">
        <f t="shared" si="87"/>
        <v>6.0217768833468743E-3</v>
      </c>
    </row>
    <row r="524" spans="2:15" x14ac:dyDescent="0.15">
      <c r="B524" s="82">
        <v>45278</v>
      </c>
      <c r="C524" s="83">
        <v>-3.22498565688467E-3</v>
      </c>
      <c r="E524" s="62">
        <f t="shared" si="80"/>
        <v>1.0400532487111847E-5</v>
      </c>
      <c r="F524" s="3">
        <f t="shared" si="81"/>
        <v>1.0400532487111847E-5</v>
      </c>
      <c r="G524" s="63">
        <f t="shared" si="82"/>
        <v>3.22498565688467E-3</v>
      </c>
      <c r="I524" s="77">
        <f t="shared" si="83"/>
        <v>-3.300807412040121E-3</v>
      </c>
      <c r="J524" s="72">
        <f t="shared" si="84"/>
        <v>1.0895329571379002E-5</v>
      </c>
      <c r="K524" s="72">
        <f t="shared" si="88"/>
        <v>2.8447949298093963E-6</v>
      </c>
      <c r="L524" s="72">
        <f t="shared" si="89"/>
        <v>3.4568404416903766E-5</v>
      </c>
      <c r="M524">
        <f t="shared" si="85"/>
        <v>4.2961421298742044</v>
      </c>
      <c r="N524">
        <f t="shared" si="86"/>
        <v>3.300807412040121E-3</v>
      </c>
      <c r="O524" s="63">
        <f t="shared" si="87"/>
        <v>5.8794901494010317E-3</v>
      </c>
    </row>
    <row r="525" spans="2:15" x14ac:dyDescent="0.15">
      <c r="B525" s="82">
        <v>45279</v>
      </c>
      <c r="C525" s="83">
        <v>-8.3962274176785302E-4</v>
      </c>
      <c r="E525" s="62">
        <f t="shared" si="80"/>
        <v>7.0496634849376677E-7</v>
      </c>
      <c r="F525" s="3">
        <f t="shared" si="81"/>
        <v>7.0496634849376677E-7</v>
      </c>
      <c r="G525" s="63">
        <f t="shared" si="82"/>
        <v>8.3962274176785302E-4</v>
      </c>
      <c r="I525" s="77">
        <f t="shared" si="83"/>
        <v>-9.1544449692330379E-4</v>
      </c>
      <c r="J525" s="72">
        <f t="shared" si="84"/>
        <v>8.3803862694716071E-7</v>
      </c>
      <c r="K525" s="72">
        <f t="shared" si="88"/>
        <v>1.0895329571379002E-5</v>
      </c>
      <c r="L525" s="72">
        <f t="shared" si="89"/>
        <v>3.3684695855650687E-5</v>
      </c>
      <c r="M525">
        <f t="shared" si="85"/>
        <v>4.2365146714476021</v>
      </c>
      <c r="N525">
        <f t="shared" si="86"/>
        <v>9.1544449692330379E-4</v>
      </c>
      <c r="O525" s="63">
        <f t="shared" si="87"/>
        <v>5.8038518119995696E-3</v>
      </c>
    </row>
    <row r="526" spans="2:15" x14ac:dyDescent="0.15">
      <c r="B526" s="82">
        <v>45280</v>
      </c>
      <c r="C526" s="83">
        <v>-1.3886895920300899E-4</v>
      </c>
      <c r="E526" s="62">
        <f t="shared" si="80"/>
        <v>1.9284587830126975E-8</v>
      </c>
      <c r="F526" s="3">
        <f t="shared" si="81"/>
        <v>1.9284587830126975E-8</v>
      </c>
      <c r="G526" s="63">
        <f t="shared" si="82"/>
        <v>1.3886895920300899E-4</v>
      </c>
      <c r="I526" s="77">
        <f t="shared" si="83"/>
        <v>-2.146907143584598E-4</v>
      </c>
      <c r="J526" s="72">
        <f t="shared" si="84"/>
        <v>4.6092102831745776E-8</v>
      </c>
      <c r="K526" s="72">
        <f t="shared" si="88"/>
        <v>8.3803862694716071E-7</v>
      </c>
      <c r="L526" s="72">
        <f t="shared" si="89"/>
        <v>3.2074560766385697E-5</v>
      </c>
      <c r="M526">
        <f t="shared" si="85"/>
        <v>4.255144395025968</v>
      </c>
      <c r="N526">
        <f t="shared" si="86"/>
        <v>2.146907143584598E-4</v>
      </c>
      <c r="O526" s="63">
        <f t="shared" si="87"/>
        <v>5.6634407180075341E-3</v>
      </c>
    </row>
    <row r="527" spans="2:15" x14ac:dyDescent="0.15">
      <c r="B527" s="82">
        <v>45281</v>
      </c>
      <c r="C527" s="83">
        <v>-1.1018694652916699E-3</v>
      </c>
      <c r="E527" s="62">
        <f t="shared" si="80"/>
        <v>1.2141163185421505E-6</v>
      </c>
      <c r="F527" s="3">
        <f t="shared" si="81"/>
        <v>1.2141163185421505E-6</v>
      </c>
      <c r="G527" s="63">
        <f t="shared" si="82"/>
        <v>1.1018694652916699E-3</v>
      </c>
      <c r="I527" s="77">
        <f t="shared" si="83"/>
        <v>-1.1776912204471207E-3</v>
      </c>
      <c r="J527" s="72">
        <f t="shared" si="84"/>
        <v>1.3869566107182286E-6</v>
      </c>
      <c r="K527" s="72">
        <f t="shared" si="88"/>
        <v>4.6092102831745776E-8</v>
      </c>
      <c r="L527" s="72">
        <f t="shared" si="89"/>
        <v>3.0553659615035956E-5</v>
      </c>
      <c r="M527">
        <f t="shared" si="85"/>
        <v>4.2904230420356164</v>
      </c>
      <c r="N527">
        <f t="shared" si="86"/>
        <v>1.1776912204471207E-3</v>
      </c>
      <c r="O527" s="63">
        <f t="shared" si="87"/>
        <v>5.5275364869927322E-3</v>
      </c>
    </row>
    <row r="528" spans="2:15" x14ac:dyDescent="0.15">
      <c r="B528" s="82">
        <v>45282</v>
      </c>
      <c r="C528" s="83">
        <v>1.84012282332046E-3</v>
      </c>
      <c r="E528" s="62">
        <f t="shared" si="80"/>
        <v>3.3860520049048608E-6</v>
      </c>
      <c r="F528" s="3">
        <f t="shared" si="81"/>
        <v>3.3860520049048608E-6</v>
      </c>
      <c r="G528" s="63">
        <f t="shared" si="82"/>
        <v>1.84012282332046E-3</v>
      </c>
      <c r="I528" s="77">
        <f t="shared" si="83"/>
        <v>1.7643010681650092E-3</v>
      </c>
      <c r="J528" s="72">
        <f t="shared" si="84"/>
        <v>3.1127582591281925E-6</v>
      </c>
      <c r="K528" s="72">
        <f t="shared" si="88"/>
        <v>1.3869566107182286E-6</v>
      </c>
      <c r="L528" s="72">
        <f t="shared" si="89"/>
        <v>2.9285374404636612E-5</v>
      </c>
      <c r="M528">
        <f t="shared" si="85"/>
        <v>4.3268452686134777</v>
      </c>
      <c r="N528">
        <f t="shared" si="86"/>
        <v>1.7643010681650092E-3</v>
      </c>
      <c r="O528" s="63">
        <f t="shared" si="87"/>
        <v>5.4115962898794116E-3</v>
      </c>
    </row>
    <row r="529" spans="2:15" x14ac:dyDescent="0.15">
      <c r="B529" s="82">
        <v>45287</v>
      </c>
      <c r="C529" s="83">
        <v>-3.5070247389864502E-3</v>
      </c>
      <c r="E529" s="62">
        <f t="shared" si="80"/>
        <v>1.2299222519862979E-5</v>
      </c>
      <c r="F529" s="3">
        <f t="shared" si="81"/>
        <v>1.2299222519862979E-5</v>
      </c>
      <c r="G529" s="63">
        <f t="shared" si="82"/>
        <v>3.5070247389864502E-3</v>
      </c>
      <c r="I529" s="77">
        <f t="shared" si="83"/>
        <v>-3.5828464941419012E-3</v>
      </c>
      <c r="J529" s="72">
        <f t="shared" si="84"/>
        <v>1.2836789000584912E-5</v>
      </c>
      <c r="K529" s="72">
        <f t="shared" si="88"/>
        <v>3.1127582591281925E-6</v>
      </c>
      <c r="L529" s="72">
        <f t="shared" si="89"/>
        <v>2.8276711599257094E-5</v>
      </c>
      <c r="M529">
        <f t="shared" si="85"/>
        <v>4.4312900591825803</v>
      </c>
      <c r="N529">
        <f t="shared" si="86"/>
        <v>3.5828464941419012E-3</v>
      </c>
      <c r="O529" s="63">
        <f t="shared" si="87"/>
        <v>5.3175851285388086E-3</v>
      </c>
    </row>
    <row r="530" spans="2:15" x14ac:dyDescent="0.15">
      <c r="B530" s="82">
        <v>45288</v>
      </c>
      <c r="C530" s="83">
        <v>-5.0773127658968395E-3</v>
      </c>
      <c r="E530" s="62">
        <f t="shared" si="80"/>
        <v>2.5779104922739013E-5</v>
      </c>
      <c r="F530" s="3">
        <f t="shared" si="81"/>
        <v>2.5779104922739013E-5</v>
      </c>
      <c r="G530" s="63">
        <f t="shared" si="82"/>
        <v>5.0773127658968395E-3</v>
      </c>
      <c r="I530" s="77">
        <f t="shared" si="83"/>
        <v>-5.15313452105229E-3</v>
      </c>
      <c r="J530" s="72">
        <f t="shared" si="84"/>
        <v>2.6554795392060816E-5</v>
      </c>
      <c r="K530" s="72">
        <f t="shared" si="88"/>
        <v>1.2836789000584912E-5</v>
      </c>
      <c r="L530" s="72">
        <f t="shared" si="89"/>
        <v>2.8147498349357444E-5</v>
      </c>
      <c r="M530">
        <f t="shared" si="85"/>
        <v>4.5559414611354443</v>
      </c>
      <c r="N530">
        <f t="shared" si="86"/>
        <v>5.15313452105229E-3</v>
      </c>
      <c r="O530" s="63">
        <f t="shared" si="87"/>
        <v>5.3054215995863557E-3</v>
      </c>
    </row>
    <row r="531" spans="2:15" x14ac:dyDescent="0.15">
      <c r="B531" s="82">
        <v>45289</v>
      </c>
      <c r="C531" s="83">
        <v>7.2571853995615498E-3</v>
      </c>
      <c r="E531" s="62">
        <f t="shared" si="80"/>
        <v>5.2666739923609329E-5</v>
      </c>
      <c r="F531" s="3">
        <f t="shared" si="81"/>
        <v>5.2666739923609329E-5</v>
      </c>
      <c r="G531" s="63">
        <f t="shared" si="82"/>
        <v>7.2571853995615498E-3</v>
      </c>
      <c r="I531" s="77">
        <f t="shared" si="83"/>
        <v>7.1813636444060993E-3</v>
      </c>
      <c r="J531" s="72">
        <f t="shared" si="84"/>
        <v>5.1571983793197654E-5</v>
      </c>
      <c r="K531" s="72">
        <f t="shared" si="88"/>
        <v>2.6554795392060816E-5</v>
      </c>
      <c r="L531" s="72">
        <f t="shared" si="89"/>
        <v>2.9135978008745276E-5</v>
      </c>
      <c r="M531">
        <f t="shared" si="85"/>
        <v>4.7453410395877951</v>
      </c>
      <c r="N531">
        <f t="shared" si="86"/>
        <v>7.1813636444060993E-3</v>
      </c>
      <c r="O531" s="63">
        <f t="shared" si="87"/>
        <v>5.3977752832759978E-3</v>
      </c>
    </row>
    <row r="532" spans="2:15" x14ac:dyDescent="0.15">
      <c r="B532" s="82">
        <v>45294</v>
      </c>
      <c r="C532" s="83">
        <v>2.9151911515359302E-3</v>
      </c>
      <c r="E532" s="62">
        <f t="shared" si="80"/>
        <v>8.4983394499933832E-6</v>
      </c>
      <c r="F532" s="3">
        <f t="shared" si="81"/>
        <v>8.4983394499933832E-6</v>
      </c>
      <c r="G532" s="63">
        <f t="shared" si="82"/>
        <v>2.9151911515359302E-3</v>
      </c>
      <c r="I532" s="77">
        <f t="shared" si="83"/>
        <v>2.8393693963804792E-3</v>
      </c>
      <c r="J532" s="72">
        <f t="shared" si="84"/>
        <v>8.0620185691020463E-6</v>
      </c>
      <c r="K532" s="72">
        <f t="shared" si="88"/>
        <v>5.1571983793197654E-5</v>
      </c>
      <c r="L532" s="72">
        <f t="shared" si="89"/>
        <v>3.2046408781141665E-5</v>
      </c>
      <c r="M532">
        <f t="shared" si="85"/>
        <v>4.3181174900050046</v>
      </c>
      <c r="N532">
        <f t="shared" si="86"/>
        <v>2.8393693963804792E-3</v>
      </c>
      <c r="O532" s="63">
        <f t="shared" si="87"/>
        <v>5.6609547587965822E-3</v>
      </c>
    </row>
    <row r="533" spans="2:15" x14ac:dyDescent="0.15">
      <c r="B533" s="82">
        <v>45295</v>
      </c>
      <c r="C533" s="83">
        <v>4.8437887006587098E-3</v>
      </c>
      <c r="E533" s="62">
        <f t="shared" si="80"/>
        <v>2.3462288976628993E-5</v>
      </c>
      <c r="F533" s="3">
        <f t="shared" si="81"/>
        <v>2.3462288976628993E-5</v>
      </c>
      <c r="G533" s="63">
        <f t="shared" si="82"/>
        <v>4.8437887006587098E-3</v>
      </c>
      <c r="I533" s="77">
        <f t="shared" si="83"/>
        <v>4.7679669455032592E-3</v>
      </c>
      <c r="J533" s="72">
        <f t="shared" si="84"/>
        <v>2.2733508793411679E-5</v>
      </c>
      <c r="K533" s="72">
        <f t="shared" si="88"/>
        <v>8.0620185691020463E-6</v>
      </c>
      <c r="L533" s="72">
        <f t="shared" si="89"/>
        <v>3.1174114959175836E-5</v>
      </c>
      <c r="M533">
        <f t="shared" si="85"/>
        <v>4.4513334744139526</v>
      </c>
      <c r="N533">
        <f t="shared" si="86"/>
        <v>4.7679669455032592E-3</v>
      </c>
      <c r="O533" s="63">
        <f t="shared" si="87"/>
        <v>5.5833784538732315E-3</v>
      </c>
    </row>
    <row r="534" spans="2:15" x14ac:dyDescent="0.15">
      <c r="B534" s="82">
        <v>45296</v>
      </c>
      <c r="C534" s="83">
        <v>-3.4272063357916301E-3</v>
      </c>
      <c r="E534" s="62">
        <f t="shared" si="80"/>
        <v>1.1745743268090291E-5</v>
      </c>
      <c r="F534" s="3">
        <f t="shared" si="81"/>
        <v>1.1745743268090291E-5</v>
      </c>
      <c r="G534" s="63">
        <f t="shared" si="82"/>
        <v>3.4272063357916301E-3</v>
      </c>
      <c r="I534" s="77">
        <f t="shared" si="83"/>
        <v>-3.5030280909470811E-3</v>
      </c>
      <c r="J534" s="72">
        <f t="shared" si="84"/>
        <v>1.2271205805964351E-5</v>
      </c>
      <c r="K534" s="72">
        <f t="shared" si="88"/>
        <v>2.2733508793411679E-5</v>
      </c>
      <c r="L534" s="72">
        <f t="shared" si="89"/>
        <v>3.156697950792824E-5</v>
      </c>
      <c r="M534">
        <f t="shared" si="85"/>
        <v>4.3599448117211645</v>
      </c>
      <c r="N534">
        <f t="shared" si="86"/>
        <v>3.5030280909470811E-3</v>
      </c>
      <c r="O534" s="63">
        <f t="shared" si="87"/>
        <v>5.618449920389808E-3</v>
      </c>
    </row>
    <row r="535" spans="2:15" x14ac:dyDescent="0.15">
      <c r="B535" s="82">
        <v>45299</v>
      </c>
      <c r="C535" s="83">
        <v>3.9784633309269905E-3</v>
      </c>
      <c r="E535" s="62">
        <f t="shared" si="80"/>
        <v>1.5828170475530683E-5</v>
      </c>
      <c r="F535" s="3">
        <f t="shared" si="81"/>
        <v>1.5828170475530683E-5</v>
      </c>
      <c r="G535" s="63">
        <f t="shared" si="82"/>
        <v>3.9784633309269905E-3</v>
      </c>
      <c r="I535" s="77">
        <f t="shared" si="83"/>
        <v>3.9026415757715395E-3</v>
      </c>
      <c r="J535" s="72">
        <f t="shared" si="84"/>
        <v>1.5230611268940565E-5</v>
      </c>
      <c r="K535" s="72">
        <f t="shared" si="88"/>
        <v>1.2271205805964351E-5</v>
      </c>
      <c r="L535" s="72">
        <f t="shared" si="89"/>
        <v>3.1079437872832047E-5</v>
      </c>
      <c r="M535">
        <f t="shared" si="85"/>
        <v>4.3930570940819802</v>
      </c>
      <c r="N535">
        <f t="shared" si="86"/>
        <v>3.9026415757715395E-3</v>
      </c>
      <c r="O535" s="63">
        <f t="shared" si="87"/>
        <v>5.5748935301790335E-3</v>
      </c>
    </row>
    <row r="536" spans="2:15" x14ac:dyDescent="0.15">
      <c r="B536" s="82">
        <v>45300</v>
      </c>
      <c r="C536" s="83">
        <v>1.6243922964211898E-3</v>
      </c>
      <c r="E536" s="62">
        <f t="shared" si="80"/>
        <v>2.6386503326725065E-6</v>
      </c>
      <c r="F536" s="3">
        <f t="shared" si="81"/>
        <v>2.6386503326725065E-6</v>
      </c>
      <c r="G536" s="63">
        <f t="shared" si="82"/>
        <v>1.6243922964211898E-3</v>
      </c>
      <c r="I536" s="77">
        <f t="shared" si="83"/>
        <v>1.548570541265739E-3</v>
      </c>
      <c r="J536" s="72">
        <f t="shared" si="84"/>
        <v>2.3980707212760641E-6</v>
      </c>
      <c r="K536" s="72">
        <f t="shared" si="88"/>
        <v>1.5230611268940565E-5</v>
      </c>
      <c r="L536" s="72">
        <f t="shared" si="89"/>
        <v>3.0876710871930372E-5</v>
      </c>
      <c r="M536">
        <f t="shared" si="85"/>
        <v>4.293232143409722</v>
      </c>
      <c r="N536">
        <f t="shared" si="86"/>
        <v>1.548570541265739E-3</v>
      </c>
      <c r="O536" s="63">
        <f t="shared" si="87"/>
        <v>5.5566816421251247E-3</v>
      </c>
    </row>
    <row r="537" spans="2:15" x14ac:dyDescent="0.15">
      <c r="B537" s="82">
        <v>45301</v>
      </c>
      <c r="C537" s="83">
        <v>5.6481150518594703E-4</v>
      </c>
      <c r="E537" s="62">
        <f t="shared" si="80"/>
        <v>3.1901203639041508E-7</v>
      </c>
      <c r="F537" s="3">
        <f t="shared" si="81"/>
        <v>3.1901203639041508E-7</v>
      </c>
      <c r="G537" s="63">
        <f t="shared" si="82"/>
        <v>5.6481150518594703E-4</v>
      </c>
      <c r="I537" s="77">
        <f t="shared" si="83"/>
        <v>4.8898975003049626E-4</v>
      </c>
      <c r="J537" s="72">
        <f t="shared" si="84"/>
        <v>2.3911097563488721E-7</v>
      </c>
      <c r="K537" s="72">
        <f t="shared" si="88"/>
        <v>2.3980707212760641E-6</v>
      </c>
      <c r="L537" s="72">
        <f t="shared" si="89"/>
        <v>2.9659194933501051E-5</v>
      </c>
      <c r="M537">
        <f t="shared" si="85"/>
        <v>4.295946136937844</v>
      </c>
      <c r="N537">
        <f t="shared" si="86"/>
        <v>4.8898975003049626E-4</v>
      </c>
      <c r="O537" s="63">
        <f t="shared" si="87"/>
        <v>5.4460256089648579E-3</v>
      </c>
    </row>
    <row r="538" spans="2:15" x14ac:dyDescent="0.15">
      <c r="B538" s="82">
        <v>45302</v>
      </c>
      <c r="C538" s="83">
        <v>-9.0076797483668002E-3</v>
      </c>
      <c r="E538" s="62">
        <f t="shared" si="80"/>
        <v>8.1138294449137376E-5</v>
      </c>
      <c r="F538" s="3">
        <f t="shared" si="81"/>
        <v>8.1138294449137376E-5</v>
      </c>
      <c r="G538" s="63">
        <f t="shared" si="82"/>
        <v>9.0076797483668002E-3</v>
      </c>
      <c r="I538" s="77">
        <f t="shared" si="83"/>
        <v>-9.0835015035222507E-3</v>
      </c>
      <c r="J538" s="72">
        <f t="shared" si="84"/>
        <v>8.2509999564490984E-5</v>
      </c>
      <c r="K538" s="72">
        <f t="shared" si="88"/>
        <v>2.3911097563488721E-7</v>
      </c>
      <c r="L538" s="72">
        <f t="shared" si="89"/>
        <v>2.8383437619819677E-5</v>
      </c>
      <c r="M538">
        <f t="shared" si="85"/>
        <v>5.0426580926066755</v>
      </c>
      <c r="N538">
        <f t="shared" si="86"/>
        <v>9.0835015035222507E-3</v>
      </c>
      <c r="O538" s="63">
        <f t="shared" si="87"/>
        <v>5.3276108735360612E-3</v>
      </c>
    </row>
    <row r="539" spans="2:15" x14ac:dyDescent="0.15">
      <c r="B539" s="82">
        <v>45303</v>
      </c>
      <c r="C539" s="83">
        <v>6.5257410031942494E-3</v>
      </c>
      <c r="E539" s="62">
        <f t="shared" si="80"/>
        <v>4.2585295640770687E-5</v>
      </c>
      <c r="F539" s="3">
        <f t="shared" si="81"/>
        <v>4.2585295640770687E-5</v>
      </c>
      <c r="G539" s="63">
        <f t="shared" si="82"/>
        <v>6.5257410031942494E-3</v>
      </c>
      <c r="I539" s="77">
        <f t="shared" si="83"/>
        <v>6.4499192480387988E-3</v>
      </c>
      <c r="J539" s="72">
        <f t="shared" si="84"/>
        <v>4.1601458306221387E-5</v>
      </c>
      <c r="K539" s="72">
        <f t="shared" si="88"/>
        <v>8.2509999564490984E-5</v>
      </c>
      <c r="L539" s="72">
        <f t="shared" si="89"/>
        <v>3.3858416615211588E-5</v>
      </c>
      <c r="M539">
        <f t="shared" si="85"/>
        <v>4.5348951468892889</v>
      </c>
      <c r="N539">
        <f t="shared" si="86"/>
        <v>6.4499192480387988E-3</v>
      </c>
      <c r="O539" s="63">
        <f t="shared" si="87"/>
        <v>5.8187985542731743E-3</v>
      </c>
    </row>
    <row r="540" spans="2:15" x14ac:dyDescent="0.15">
      <c r="B540" s="82">
        <v>45307</v>
      </c>
      <c r="C540" s="83">
        <v>2.8924083531856E-4</v>
      </c>
      <c r="E540" s="62">
        <f t="shared" si="80"/>
        <v>8.3660260815778344E-8</v>
      </c>
      <c r="F540" s="3">
        <f t="shared" si="81"/>
        <v>8.3660260815778344E-8</v>
      </c>
      <c r="G540" s="63">
        <f t="shared" si="82"/>
        <v>2.8924083531856E-4</v>
      </c>
      <c r="I540" s="77">
        <f t="shared" si="83"/>
        <v>2.1341908016310918E-4</v>
      </c>
      <c r="J540" s="72">
        <f t="shared" si="84"/>
        <v>4.5547703777667619E-8</v>
      </c>
      <c r="K540" s="72">
        <f t="shared" si="88"/>
        <v>4.1601458306221387E-5</v>
      </c>
      <c r="L540" s="72">
        <f t="shared" si="89"/>
        <v>3.5516525794042891E-5</v>
      </c>
      <c r="M540">
        <f t="shared" si="85"/>
        <v>4.2041383032623241</v>
      </c>
      <c r="N540">
        <f t="shared" si="86"/>
        <v>2.1341908016310918E-4</v>
      </c>
      <c r="O540" s="63">
        <f t="shared" si="87"/>
        <v>5.9595742963774595E-3</v>
      </c>
    </row>
    <row r="541" spans="2:15" x14ac:dyDescent="0.15">
      <c r="B541" s="82">
        <v>45308</v>
      </c>
      <c r="C541" s="83">
        <v>-7.2210097077989302E-3</v>
      </c>
      <c r="E541" s="62">
        <f t="shared" si="80"/>
        <v>5.2142981200126394E-5</v>
      </c>
      <c r="F541" s="3">
        <f t="shared" si="81"/>
        <v>5.2142981200126394E-5</v>
      </c>
      <c r="G541" s="63">
        <f t="shared" si="82"/>
        <v>7.2210097077989302E-3</v>
      </c>
      <c r="I541" s="77">
        <f t="shared" si="83"/>
        <v>-7.2968314629543807E-3</v>
      </c>
      <c r="J541" s="72">
        <f t="shared" si="84"/>
        <v>5.3243749398760967E-5</v>
      </c>
      <c r="K541" s="72">
        <f t="shared" si="88"/>
        <v>4.5547703777667619E-8</v>
      </c>
      <c r="L541" s="72">
        <f t="shared" si="89"/>
        <v>3.3668408230734044E-5</v>
      </c>
      <c r="M541">
        <f t="shared" si="85"/>
        <v>4.6258906927598504</v>
      </c>
      <c r="N541">
        <f t="shared" si="86"/>
        <v>7.2968314629543807E-3</v>
      </c>
      <c r="O541" s="63">
        <f t="shared" si="87"/>
        <v>5.802448468597894E-3</v>
      </c>
    </row>
    <row r="542" spans="2:15" x14ac:dyDescent="0.15">
      <c r="B542" s="82">
        <v>45309</v>
      </c>
      <c r="C542" s="83">
        <v>3.3475687147173001E-3</v>
      </c>
      <c r="E542" s="62">
        <f t="shared" si="80"/>
        <v>1.1206216299754037E-5</v>
      </c>
      <c r="F542" s="3">
        <f t="shared" si="81"/>
        <v>1.1206216299754037E-5</v>
      </c>
      <c r="G542" s="63">
        <f t="shared" si="82"/>
        <v>3.3475687147173001E-3</v>
      </c>
      <c r="I542" s="77">
        <f t="shared" si="83"/>
        <v>3.2717469595618491E-3</v>
      </c>
      <c r="J542" s="72">
        <f t="shared" si="84"/>
        <v>1.0704328167402205E-5</v>
      </c>
      <c r="K542" s="72">
        <f t="shared" si="88"/>
        <v>5.3243749398760967E-5</v>
      </c>
      <c r="L542" s="72">
        <f t="shared" si="89"/>
        <v>3.6282725925071413E-5</v>
      </c>
      <c r="M542">
        <f t="shared" si="85"/>
        <v>4.2669022334898967</v>
      </c>
      <c r="N542">
        <f t="shared" si="86"/>
        <v>3.2717469595618491E-3</v>
      </c>
      <c r="O542" s="63">
        <f t="shared" si="87"/>
        <v>6.023514416440905E-3</v>
      </c>
    </row>
    <row r="543" spans="2:15" x14ac:dyDescent="0.15">
      <c r="B543" s="82">
        <v>45310</v>
      </c>
      <c r="C543" s="83">
        <v>-3.1608890766455702E-3</v>
      </c>
      <c r="E543" s="62">
        <f t="shared" si="80"/>
        <v>9.9912197548572859E-6</v>
      </c>
      <c r="F543" s="3">
        <f t="shared" si="81"/>
        <v>9.9912197548572859E-6</v>
      </c>
      <c r="G543" s="63">
        <f t="shared" si="82"/>
        <v>3.1608890766455702E-3</v>
      </c>
      <c r="I543" s="77">
        <f t="shared" si="83"/>
        <v>-3.2367108318010211E-3</v>
      </c>
      <c r="J543" s="72">
        <f t="shared" si="84"/>
        <v>1.0476297008698058E-5</v>
      </c>
      <c r="K543" s="72">
        <f t="shared" si="88"/>
        <v>1.0704328167402205E-5</v>
      </c>
      <c r="L543" s="72">
        <f t="shared" si="89"/>
        <v>3.5220673163047113E-5</v>
      </c>
      <c r="M543">
        <f t="shared" si="85"/>
        <v>4.2823619831764566</v>
      </c>
      <c r="N543">
        <f t="shared" si="86"/>
        <v>3.2367108318010211E-3</v>
      </c>
      <c r="O543" s="63">
        <f t="shared" si="87"/>
        <v>5.9347007644065019E-3</v>
      </c>
    </row>
    <row r="544" spans="2:15" x14ac:dyDescent="0.15">
      <c r="B544" s="82">
        <v>45313</v>
      </c>
      <c r="C544" s="83">
        <v>1.1194825129178401E-2</v>
      </c>
      <c r="E544" s="62">
        <f t="shared" si="80"/>
        <v>1.253241096728842E-4</v>
      </c>
      <c r="F544" s="3">
        <f t="shared" si="81"/>
        <v>1.253241096728842E-4</v>
      </c>
      <c r="G544" s="63">
        <f t="shared" si="82"/>
        <v>1.1194825129178401E-2</v>
      </c>
      <c r="I544" s="77">
        <f t="shared" si="83"/>
        <v>1.111900337402295E-2</v>
      </c>
      <c r="J544" s="72">
        <f t="shared" si="84"/>
        <v>1.2363223603153377E-4</v>
      </c>
      <c r="K544" s="72">
        <f t="shared" si="88"/>
        <v>1.0476297008698058E-5</v>
      </c>
      <c r="L544" s="72">
        <f t="shared" si="89"/>
        <v>3.4241197785464736E-5</v>
      </c>
      <c r="M544">
        <f t="shared" si="85"/>
        <v>5.1247590418730837</v>
      </c>
      <c r="N544">
        <f t="shared" si="86"/>
        <v>1.111900337402295E-2</v>
      </c>
      <c r="O544" s="63">
        <f t="shared" si="87"/>
        <v>5.8515978830969524E-3</v>
      </c>
    </row>
    <row r="545" spans="2:15" x14ac:dyDescent="0.15">
      <c r="B545" s="82">
        <v>45314</v>
      </c>
      <c r="C545" s="83">
        <v>-1.1182854017860299E-2</v>
      </c>
      <c r="E545" s="62">
        <f t="shared" si="80"/>
        <v>1.2505622398477424E-4</v>
      </c>
      <c r="F545" s="3">
        <f t="shared" si="81"/>
        <v>1.2505622398477424E-4</v>
      </c>
      <c r="G545" s="63">
        <f t="shared" si="82"/>
        <v>1.1182854017860299E-2</v>
      </c>
      <c r="I545" s="77">
        <f t="shared" si="83"/>
        <v>-1.125867577301575E-2</v>
      </c>
      <c r="J545" s="72">
        <f t="shared" si="84"/>
        <v>1.2675778016189179E-4</v>
      </c>
      <c r="K545" s="72">
        <f t="shared" si="88"/>
        <v>1.2363223603153377E-4</v>
      </c>
      <c r="L545" s="72">
        <f t="shared" si="89"/>
        <v>4.2473044182822194E-5</v>
      </c>
      <c r="M545">
        <f t="shared" si="85"/>
        <v>4.8604891585175949</v>
      </c>
      <c r="N545">
        <f t="shared" si="86"/>
        <v>1.125867577301575E-2</v>
      </c>
      <c r="O545" s="63">
        <f t="shared" si="87"/>
        <v>6.5171346604794194E-3</v>
      </c>
    </row>
    <row r="546" spans="2:15" x14ac:dyDescent="0.15">
      <c r="B546" s="82">
        <v>45315</v>
      </c>
      <c r="C546" s="83">
        <v>4.2657520113376004E-3</v>
      </c>
      <c r="E546" s="62">
        <f t="shared" si="80"/>
        <v>1.8196640222230783E-5</v>
      </c>
      <c r="F546" s="3">
        <f t="shared" si="81"/>
        <v>1.8196640222230783E-5</v>
      </c>
      <c r="G546" s="63">
        <f t="shared" si="82"/>
        <v>4.2657520113376004E-3</v>
      </c>
      <c r="I546" s="77">
        <f t="shared" si="83"/>
        <v>4.1899302561821498E-3</v>
      </c>
      <c r="J546" s="72">
        <f t="shared" si="84"/>
        <v>1.7555515551670616E-5</v>
      </c>
      <c r="K546" s="72">
        <f t="shared" si="88"/>
        <v>1.2675778016189179E-4</v>
      </c>
      <c r="L546" s="72">
        <f t="shared" si="89"/>
        <v>5.0174280124293618E-5</v>
      </c>
      <c r="M546">
        <f t="shared" si="85"/>
        <v>4.1185381548949023</v>
      </c>
      <c r="N546">
        <f t="shared" si="86"/>
        <v>4.1899302561821498E-3</v>
      </c>
      <c r="O546" s="63">
        <f t="shared" si="87"/>
        <v>7.0833805576358535E-3</v>
      </c>
    </row>
    <row r="547" spans="2:15" x14ac:dyDescent="0.15">
      <c r="B547" s="82">
        <v>45316</v>
      </c>
      <c r="C547" s="83">
        <v>1.08927652653045E-3</v>
      </c>
      <c r="E547" s="62">
        <f t="shared" si="80"/>
        <v>1.1865233512502422E-6</v>
      </c>
      <c r="F547" s="3">
        <f t="shared" si="81"/>
        <v>1.1865233512502422E-6</v>
      </c>
      <c r="G547" s="63">
        <f t="shared" si="82"/>
        <v>1.08927652653045E-3</v>
      </c>
      <c r="I547" s="77">
        <f t="shared" si="83"/>
        <v>1.0134547713749993E-3</v>
      </c>
      <c r="J547" s="72">
        <f t="shared" si="84"/>
        <v>1.0270905736227521E-6</v>
      </c>
      <c r="K547" s="72">
        <f t="shared" si="88"/>
        <v>1.7555515551670616E-5</v>
      </c>
      <c r="L547" s="72">
        <f t="shared" si="89"/>
        <v>4.8343855100028181E-5</v>
      </c>
      <c r="M547">
        <f t="shared" si="85"/>
        <v>4.0549585660906118</v>
      </c>
      <c r="N547">
        <f t="shared" si="86"/>
        <v>1.0134547713749993E-3</v>
      </c>
      <c r="O547" s="63">
        <f t="shared" si="87"/>
        <v>6.9529745505091693E-3</v>
      </c>
    </row>
    <row r="548" spans="2:15" x14ac:dyDescent="0.15">
      <c r="B548" s="82">
        <v>45317</v>
      </c>
      <c r="C548" s="83">
        <v>1.6157457579136499E-2</v>
      </c>
      <c r="E548" s="62">
        <f t="shared" si="80"/>
        <v>2.610634354215955E-4</v>
      </c>
      <c r="F548" s="3">
        <f t="shared" si="81"/>
        <v>2.610634354215955E-4</v>
      </c>
      <c r="G548" s="63">
        <f t="shared" si="82"/>
        <v>1.6157457579136499E-2</v>
      </c>
      <c r="I548" s="77">
        <f t="shared" si="83"/>
        <v>1.6081635823981047E-2</v>
      </c>
      <c r="J548" s="72">
        <f t="shared" si="84"/>
        <v>2.5861901077515055E-4</v>
      </c>
      <c r="K548" s="72">
        <f t="shared" si="88"/>
        <v>1.0270905736227521E-6</v>
      </c>
      <c r="L548" s="72">
        <f t="shared" si="89"/>
        <v>4.5355542282863201E-5</v>
      </c>
      <c r="M548">
        <f t="shared" si="85"/>
        <v>5.5070599738200352</v>
      </c>
      <c r="N548">
        <f t="shared" si="86"/>
        <v>1.6081635823981047E-2</v>
      </c>
      <c r="O548" s="63">
        <f t="shared" si="87"/>
        <v>6.7346523505570207E-3</v>
      </c>
    </row>
    <row r="549" spans="2:15" x14ac:dyDescent="0.15">
      <c r="B549" s="82">
        <v>45320</v>
      </c>
      <c r="C549" s="83">
        <v>3.48566308320386E-3</v>
      </c>
      <c r="E549" s="62">
        <f t="shared" si="80"/>
        <v>1.2149847129610239E-5</v>
      </c>
      <c r="F549" s="3">
        <f t="shared" si="81"/>
        <v>1.2149847129610239E-5</v>
      </c>
      <c r="G549" s="63">
        <f t="shared" si="82"/>
        <v>3.48566308320386E-3</v>
      </c>
      <c r="I549" s="77">
        <f t="shared" si="83"/>
        <v>3.409841328048409E-3</v>
      </c>
      <c r="J549" s="72">
        <f t="shared" si="84"/>
        <v>1.1627017882466938E-5</v>
      </c>
      <c r="K549" s="72">
        <f t="shared" si="88"/>
        <v>2.5861901077515055E-4</v>
      </c>
      <c r="L549" s="72">
        <f t="shared" si="89"/>
        <v>6.3408295073980332E-5</v>
      </c>
      <c r="M549">
        <f t="shared" si="85"/>
        <v>3.9598612652652028</v>
      </c>
      <c r="N549">
        <f t="shared" si="86"/>
        <v>3.409841328048409E-3</v>
      </c>
      <c r="O549" s="63">
        <f t="shared" si="87"/>
        <v>7.9629325674640955E-3</v>
      </c>
    </row>
    <row r="550" spans="2:15" x14ac:dyDescent="0.15">
      <c r="B550" s="82">
        <v>45321</v>
      </c>
      <c r="C550" s="83">
        <v>1.16375414382519E-3</v>
      </c>
      <c r="E550" s="62">
        <f t="shared" si="80"/>
        <v>1.3543237072703009E-6</v>
      </c>
      <c r="F550" s="3">
        <f t="shared" si="81"/>
        <v>1.3543237072703009E-6</v>
      </c>
      <c r="G550" s="63">
        <f t="shared" si="82"/>
        <v>1.16375414382519E-3</v>
      </c>
      <c r="I550" s="77">
        <f t="shared" si="83"/>
        <v>1.0879323886697392E-3</v>
      </c>
      <c r="J550" s="72">
        <f t="shared" si="84"/>
        <v>1.1835968823166445E-6</v>
      </c>
      <c r="K550" s="72">
        <f t="shared" si="88"/>
        <v>1.1627017882466938E-5</v>
      </c>
      <c r="L550" s="72">
        <f t="shared" si="89"/>
        <v>5.9842199722005272E-5</v>
      </c>
      <c r="M550">
        <f t="shared" si="85"/>
        <v>3.9479058574022106</v>
      </c>
      <c r="N550">
        <f t="shared" si="86"/>
        <v>1.0879323886697392E-3</v>
      </c>
      <c r="O550" s="63">
        <f t="shared" si="87"/>
        <v>7.7357740221651559E-3</v>
      </c>
    </row>
    <row r="551" spans="2:15" x14ac:dyDescent="0.15">
      <c r="B551" s="82">
        <v>45322</v>
      </c>
      <c r="C551" s="83">
        <v>-9.5912706301360898E-3</v>
      </c>
      <c r="E551" s="62">
        <f t="shared" si="80"/>
        <v>9.1992472300511142E-5</v>
      </c>
      <c r="F551" s="3">
        <f t="shared" si="81"/>
        <v>9.1992472300511142E-5</v>
      </c>
      <c r="G551" s="63">
        <f t="shared" si="82"/>
        <v>9.5912706301360898E-3</v>
      </c>
      <c r="I551" s="77">
        <f t="shared" si="83"/>
        <v>-9.6670923852915404E-3</v>
      </c>
      <c r="J551" s="72">
        <f t="shared" si="84"/>
        <v>9.3452675185761683E-5</v>
      </c>
      <c r="K551" s="72">
        <f t="shared" si="88"/>
        <v>1.1835968823166445E-6</v>
      </c>
      <c r="L551" s="72">
        <f t="shared" si="89"/>
        <v>5.5773534690003742E-5</v>
      </c>
      <c r="M551">
        <f t="shared" si="85"/>
        <v>4.3970604694296194</v>
      </c>
      <c r="N551">
        <f t="shared" si="86"/>
        <v>9.6670923852915404E-3</v>
      </c>
      <c r="O551" s="63">
        <f t="shared" si="87"/>
        <v>7.4681680946537179E-3</v>
      </c>
    </row>
    <row r="552" spans="2:15" x14ac:dyDescent="0.15">
      <c r="B552" s="82">
        <v>45323</v>
      </c>
      <c r="C552" s="83">
        <v>-1.05411822200194E-2</v>
      </c>
      <c r="E552" s="62">
        <f t="shared" si="80"/>
        <v>1.1111652259565312E-4</v>
      </c>
      <c r="F552" s="3">
        <f t="shared" si="81"/>
        <v>1.1111652259565312E-4</v>
      </c>
      <c r="G552" s="63">
        <f t="shared" si="82"/>
        <v>1.05411822200194E-2</v>
      </c>
      <c r="I552" s="77">
        <f t="shared" si="83"/>
        <v>-1.061700397517485E-2</v>
      </c>
      <c r="J552" s="72">
        <f t="shared" si="84"/>
        <v>1.1272077340887857E-4</v>
      </c>
      <c r="K552" s="72">
        <f t="shared" si="88"/>
        <v>9.3452675185761683E-5</v>
      </c>
      <c r="L552" s="72">
        <f t="shared" si="89"/>
        <v>5.952674714272399E-5</v>
      </c>
      <c r="M552">
        <f t="shared" si="85"/>
        <v>4.4190077589908281</v>
      </c>
      <c r="N552">
        <f t="shared" si="86"/>
        <v>1.061700397517485E-2</v>
      </c>
      <c r="O552" s="63">
        <f t="shared" si="87"/>
        <v>7.7153578752203059E-3</v>
      </c>
    </row>
    <row r="553" spans="2:15" x14ac:dyDescent="0.15">
      <c r="B553" s="82">
        <v>45324</v>
      </c>
      <c r="C553" s="83">
        <v>2.29818844386686E-3</v>
      </c>
      <c r="E553" s="62">
        <f t="shared" si="80"/>
        <v>5.2816701235231791E-6</v>
      </c>
      <c r="F553" s="3">
        <f t="shared" si="81"/>
        <v>5.2816701235231791E-6</v>
      </c>
      <c r="G553" s="63">
        <f t="shared" si="82"/>
        <v>2.29818844386686E-3</v>
      </c>
      <c r="I553" s="77">
        <f t="shared" si="83"/>
        <v>2.222366688711409E-3</v>
      </c>
      <c r="J553" s="72">
        <f t="shared" si="84"/>
        <v>4.9389136990941131E-6</v>
      </c>
      <c r="K553" s="72">
        <f t="shared" si="88"/>
        <v>1.1272077340887857E-4</v>
      </c>
      <c r="L553" s="72">
        <f t="shared" si="89"/>
        <v>6.447584436188035E-5</v>
      </c>
      <c r="M553">
        <f t="shared" si="85"/>
        <v>3.9248216701940031</v>
      </c>
      <c r="N553">
        <f t="shared" si="86"/>
        <v>2.222366688711409E-3</v>
      </c>
      <c r="O553" s="63">
        <f t="shared" si="87"/>
        <v>8.0296851969352042E-3</v>
      </c>
    </row>
    <row r="554" spans="2:15" x14ac:dyDescent="0.15">
      <c r="B554" s="82">
        <v>45327</v>
      </c>
      <c r="C554" s="83">
        <v>3.09560047549983E-3</v>
      </c>
      <c r="E554" s="62">
        <f t="shared" si="80"/>
        <v>9.5827423039147731E-6</v>
      </c>
      <c r="F554" s="3">
        <f t="shared" si="81"/>
        <v>9.5827423039147731E-6</v>
      </c>
      <c r="G554" s="63">
        <f t="shared" si="82"/>
        <v>3.09560047549983E-3</v>
      </c>
      <c r="I554" s="77">
        <f t="shared" si="83"/>
        <v>3.0197787203443791E-3</v>
      </c>
      <c r="J554" s="72">
        <f t="shared" si="84"/>
        <v>9.1190635198447358E-6</v>
      </c>
      <c r="K554" s="72">
        <f t="shared" si="88"/>
        <v>4.9389136990941131E-6</v>
      </c>
      <c r="L554" s="72">
        <f t="shared" si="89"/>
        <v>6.0269340056692883E-5</v>
      </c>
      <c r="M554">
        <f t="shared" si="85"/>
        <v>3.9772312826726295</v>
      </c>
      <c r="N554">
        <f t="shared" si="86"/>
        <v>3.0197787203443791E-3</v>
      </c>
      <c r="O554" s="63">
        <f t="shared" si="87"/>
        <v>7.7633330507387664E-3</v>
      </c>
    </row>
    <row r="555" spans="2:15" x14ac:dyDescent="0.15">
      <c r="B555" s="82">
        <v>45328</v>
      </c>
      <c r="C555" s="83">
        <v>-2.6113945432071298E-3</v>
      </c>
      <c r="E555" s="62">
        <f t="shared" si="80"/>
        <v>6.8193814602919743E-6</v>
      </c>
      <c r="F555" s="3">
        <f t="shared" si="81"/>
        <v>6.8193814602919743E-6</v>
      </c>
      <c r="G555" s="63">
        <f t="shared" si="82"/>
        <v>2.6113945432071298E-3</v>
      </c>
      <c r="I555" s="77">
        <f t="shared" si="83"/>
        <v>-2.6872162983625808E-3</v>
      </c>
      <c r="J555" s="72">
        <f t="shared" si="84"/>
        <v>7.2211314341854906E-6</v>
      </c>
      <c r="K555" s="72">
        <f t="shared" si="88"/>
        <v>9.1190635198447358E-6</v>
      </c>
      <c r="L555" s="72">
        <f t="shared" si="89"/>
        <v>5.679952146443661E-5</v>
      </c>
      <c r="M555">
        <f t="shared" si="85"/>
        <v>4.0008362120834748</v>
      </c>
      <c r="N555">
        <f t="shared" si="86"/>
        <v>2.6872162983625808E-3</v>
      </c>
      <c r="O555" s="63">
        <f t="shared" si="87"/>
        <v>7.5365457249615764E-3</v>
      </c>
    </row>
    <row r="556" spans="2:15" x14ac:dyDescent="0.15">
      <c r="B556" s="82">
        <v>45329</v>
      </c>
      <c r="C556" s="83">
        <v>-3.0933977532221404E-3</v>
      </c>
      <c r="E556" s="62">
        <f t="shared" si="80"/>
        <v>9.5691096596397868E-6</v>
      </c>
      <c r="F556" s="3">
        <f t="shared" si="81"/>
        <v>9.5691096596397868E-6</v>
      </c>
      <c r="G556" s="63">
        <f t="shared" si="82"/>
        <v>3.0933977532221404E-3</v>
      </c>
      <c r="I556" s="77">
        <f t="shared" si="83"/>
        <v>-3.1692195083775914E-3</v>
      </c>
      <c r="J556" s="72">
        <f t="shared" si="84"/>
        <v>1.0043952292281101E-5</v>
      </c>
      <c r="K556" s="72">
        <f t="shared" si="88"/>
        <v>7.2211314341854906E-6</v>
      </c>
      <c r="L556" s="72">
        <f t="shared" si="89"/>
        <v>5.3506585743254158E-5</v>
      </c>
      <c r="M556">
        <f t="shared" si="85"/>
        <v>4.0458429533035378</v>
      </c>
      <c r="N556">
        <f t="shared" si="86"/>
        <v>3.1692195083775914E-3</v>
      </c>
      <c r="O556" s="63">
        <f t="shared" si="87"/>
        <v>7.3148195974510645E-3</v>
      </c>
    </row>
    <row r="557" spans="2:15" x14ac:dyDescent="0.15">
      <c r="B557" s="82">
        <v>45330</v>
      </c>
      <c r="C557" s="83">
        <v>-6.3685498910476205E-3</v>
      </c>
      <c r="E557" s="62">
        <f t="shared" si="80"/>
        <v>4.0558427714762656E-5</v>
      </c>
      <c r="F557" s="3">
        <f t="shared" si="81"/>
        <v>4.0558427714762656E-5</v>
      </c>
      <c r="G557" s="63">
        <f t="shared" si="82"/>
        <v>6.3685498910476205E-3</v>
      </c>
      <c r="I557" s="77">
        <f t="shared" si="83"/>
        <v>-6.444371646203071E-3</v>
      </c>
      <c r="J557" s="72">
        <f t="shared" si="84"/>
        <v>4.1529925914386078E-5</v>
      </c>
      <c r="K557" s="72">
        <f t="shared" si="88"/>
        <v>1.0043952292281101E-5</v>
      </c>
      <c r="L557" s="72">
        <f t="shared" si="89"/>
        <v>5.0754122461679187E-5</v>
      </c>
      <c r="M557">
        <f t="shared" si="85"/>
        <v>4.2298846219985231</v>
      </c>
      <c r="N557">
        <f t="shared" si="86"/>
        <v>6.444371646203071E-3</v>
      </c>
      <c r="O557" s="63">
        <f t="shared" si="87"/>
        <v>7.1241927585993341E-3</v>
      </c>
    </row>
    <row r="558" spans="2:15" x14ac:dyDescent="0.15">
      <c r="B558" s="82">
        <v>45331</v>
      </c>
      <c r="C558" s="83">
        <v>-4.2438768706474202E-3</v>
      </c>
      <c r="E558" s="62">
        <f t="shared" si="80"/>
        <v>1.801049089321614E-5</v>
      </c>
      <c r="F558" s="3">
        <f t="shared" si="81"/>
        <v>1.801049089321614E-5</v>
      </c>
      <c r="G558" s="63">
        <f t="shared" si="82"/>
        <v>4.2438768706474202E-3</v>
      </c>
      <c r="I558" s="77">
        <f t="shared" si="83"/>
        <v>-4.3196986258028707E-3</v>
      </c>
      <c r="J558" s="72">
        <f t="shared" si="84"/>
        <v>1.8659796217763209E-5</v>
      </c>
      <c r="K558" s="72">
        <f t="shared" si="88"/>
        <v>4.1529925914386078E-5</v>
      </c>
      <c r="L558" s="72">
        <f t="shared" si="89"/>
        <v>5.0800463065313878E-5</v>
      </c>
      <c r="M558">
        <f t="shared" si="85"/>
        <v>4.1166928795103486</v>
      </c>
      <c r="N558">
        <f t="shared" si="86"/>
        <v>4.3196986258028707E-3</v>
      </c>
      <c r="O558" s="63">
        <f t="shared" si="87"/>
        <v>7.1274443572232728E-3</v>
      </c>
    </row>
    <row r="559" spans="2:15" x14ac:dyDescent="0.15">
      <c r="B559" s="82">
        <v>45334</v>
      </c>
      <c r="C559" s="83">
        <v>7.9081790404378297E-3</v>
      </c>
      <c r="E559" s="62">
        <f t="shared" si="80"/>
        <v>6.2539295735620189E-5</v>
      </c>
      <c r="F559" s="3">
        <f t="shared" si="81"/>
        <v>6.2539295735620189E-5</v>
      </c>
      <c r="G559" s="63">
        <f t="shared" si="82"/>
        <v>7.9081790404378297E-3</v>
      </c>
      <c r="I559" s="77">
        <f t="shared" si="83"/>
        <v>7.8323572852823792E-3</v>
      </c>
      <c r="J559" s="72">
        <f t="shared" si="84"/>
        <v>6.134582064431596E-5</v>
      </c>
      <c r="K559" s="72">
        <f t="shared" si="88"/>
        <v>1.8659796217763209E-5</v>
      </c>
      <c r="L559" s="72">
        <f t="shared" si="89"/>
        <v>4.8999500888127114E-5</v>
      </c>
      <c r="M559">
        <f t="shared" si="85"/>
        <v>4.355903758688358</v>
      </c>
      <c r="N559">
        <f t="shared" si="86"/>
        <v>7.8323572852823792E-3</v>
      </c>
      <c r="O559" s="63">
        <f t="shared" si="87"/>
        <v>6.9999643490611515E-3</v>
      </c>
    </row>
    <row r="560" spans="2:15" x14ac:dyDescent="0.15">
      <c r="B560" s="82">
        <v>45335</v>
      </c>
      <c r="C560" s="83">
        <v>-3.2654639241849097E-3</v>
      </c>
      <c r="E560" s="62">
        <f t="shared" si="80"/>
        <v>1.0663254640153109E-5</v>
      </c>
      <c r="F560" s="3">
        <f t="shared" si="81"/>
        <v>1.0663254640153109E-5</v>
      </c>
      <c r="G560" s="63">
        <f t="shared" si="82"/>
        <v>3.2654639241849097E-3</v>
      </c>
      <c r="I560" s="77">
        <f t="shared" si="83"/>
        <v>-3.3412856793403607E-3</v>
      </c>
      <c r="J560" s="72">
        <f t="shared" si="84"/>
        <v>1.1164189990964976E-5</v>
      </c>
      <c r="K560" s="72">
        <f t="shared" si="88"/>
        <v>6.134582064431596E-5</v>
      </c>
      <c r="L560" s="72">
        <f t="shared" si="89"/>
        <v>5.0809409904046708E-5</v>
      </c>
      <c r="M560">
        <f t="shared" si="85"/>
        <v>4.0797076645355146</v>
      </c>
      <c r="N560">
        <f t="shared" si="86"/>
        <v>3.3412856793403607E-3</v>
      </c>
      <c r="O560" s="63">
        <f t="shared" si="87"/>
        <v>7.1280719626029805E-3</v>
      </c>
    </row>
    <row r="561" spans="2:15" x14ac:dyDescent="0.15">
      <c r="B561" s="82">
        <v>45336</v>
      </c>
      <c r="C561" s="83">
        <v>6.3585931856979805E-3</v>
      </c>
      <c r="E561" s="62">
        <f t="shared" si="80"/>
        <v>4.0431707301204794E-5</v>
      </c>
      <c r="F561" s="3">
        <f t="shared" si="81"/>
        <v>4.0431707301204794E-5</v>
      </c>
      <c r="G561" s="63">
        <f t="shared" si="82"/>
        <v>6.3585931856979805E-3</v>
      </c>
      <c r="I561" s="77">
        <f t="shared" si="83"/>
        <v>6.2827714305425299E-3</v>
      </c>
      <c r="J561" s="72">
        <f t="shared" si="84"/>
        <v>3.9473216848441431E-5</v>
      </c>
      <c r="K561" s="72">
        <f t="shared" si="88"/>
        <v>1.1164189990964976E-5</v>
      </c>
      <c r="L561" s="72">
        <f t="shared" si="89"/>
        <v>4.8403593848689397E-5</v>
      </c>
      <c r="M561">
        <f t="shared" si="85"/>
        <v>4.2529051582751976</v>
      </c>
      <c r="N561">
        <f t="shared" si="86"/>
        <v>6.2827714305425299E-3</v>
      </c>
      <c r="O561" s="63">
        <f t="shared" si="87"/>
        <v>6.9572691372901049E-3</v>
      </c>
    </row>
    <row r="562" spans="2:15" x14ac:dyDescent="0.15">
      <c r="B562" s="82">
        <v>45337</v>
      </c>
      <c r="C562" s="83">
        <v>6.2902317948576505E-3</v>
      </c>
      <c r="E562" s="62">
        <f t="shared" si="80"/>
        <v>3.95670160330381E-5</v>
      </c>
      <c r="F562" s="3">
        <f t="shared" si="81"/>
        <v>3.95670160330381E-5</v>
      </c>
      <c r="G562" s="63">
        <f t="shared" si="82"/>
        <v>6.2902317948576505E-3</v>
      </c>
      <c r="I562" s="77">
        <f t="shared" si="83"/>
        <v>6.2144100397021999E-3</v>
      </c>
      <c r="J562" s="72">
        <f t="shared" si="84"/>
        <v>3.86188921415515E-5</v>
      </c>
      <c r="K562" s="72">
        <f t="shared" si="88"/>
        <v>3.9473216848441431E-5</v>
      </c>
      <c r="L562" s="72">
        <f t="shared" si="89"/>
        <v>4.8507629925860336E-5</v>
      </c>
      <c r="M562">
        <f t="shared" si="85"/>
        <v>4.2469913364784571</v>
      </c>
      <c r="N562">
        <f t="shared" si="86"/>
        <v>6.2144100397021999E-3</v>
      </c>
      <c r="O562" s="63">
        <f t="shared" si="87"/>
        <v>6.9647419138012812E-3</v>
      </c>
    </row>
    <row r="563" spans="2:15" x14ac:dyDescent="0.15">
      <c r="B563" s="82">
        <v>45338</v>
      </c>
      <c r="C563" s="83">
        <v>2.3420661192996499E-3</v>
      </c>
      <c r="E563" s="62">
        <f t="shared" si="80"/>
        <v>5.485273707171322E-6</v>
      </c>
      <c r="F563" s="3">
        <f t="shared" si="81"/>
        <v>5.485273707171322E-6</v>
      </c>
      <c r="G563" s="63">
        <f t="shared" si="82"/>
        <v>2.3420661192996499E-3</v>
      </c>
      <c r="I563" s="77">
        <f t="shared" si="83"/>
        <v>2.2662443641441989E-3</v>
      </c>
      <c r="J563" s="72">
        <f t="shared" si="84"/>
        <v>5.1358635180153443E-6</v>
      </c>
      <c r="K563" s="72">
        <f t="shared" si="88"/>
        <v>3.86188921415515E-5</v>
      </c>
      <c r="L563" s="72">
        <f t="shared" si="89"/>
        <v>4.8532934618545969E-5</v>
      </c>
      <c r="M563">
        <f t="shared" si="85"/>
        <v>4.0741509881492926</v>
      </c>
      <c r="N563">
        <f t="shared" si="86"/>
        <v>2.2662443641441989E-3</v>
      </c>
      <c r="O563" s="63">
        <f t="shared" si="87"/>
        <v>6.9665583051135059E-3</v>
      </c>
    </row>
    <row r="564" spans="2:15" x14ac:dyDescent="0.15">
      <c r="B564" s="82">
        <v>45342</v>
      </c>
      <c r="C564" s="83">
        <v>1.29394631328048E-2</v>
      </c>
      <c r="E564" s="62">
        <f t="shared" si="80"/>
        <v>1.674297061652146E-4</v>
      </c>
      <c r="F564" s="3">
        <f t="shared" si="81"/>
        <v>1.674297061652146E-4</v>
      </c>
      <c r="G564" s="63">
        <f t="shared" si="82"/>
        <v>1.29394631328048E-2</v>
      </c>
      <c r="I564" s="77">
        <f t="shared" si="83"/>
        <v>1.286364137764935E-2</v>
      </c>
      <c r="J564" s="72">
        <f t="shared" si="84"/>
        <v>1.6547326949277246E-4</v>
      </c>
      <c r="K564" s="72">
        <f t="shared" si="88"/>
        <v>5.1358635180153443E-6</v>
      </c>
      <c r="L564" s="72">
        <f t="shared" si="89"/>
        <v>4.5857738069459897E-5</v>
      </c>
      <c r="M564">
        <f t="shared" si="85"/>
        <v>4.9781458998330468</v>
      </c>
      <c r="N564">
        <f t="shared" si="86"/>
        <v>1.286364137764935E-2</v>
      </c>
      <c r="O564" s="63">
        <f t="shared" si="87"/>
        <v>6.7718341732103792E-3</v>
      </c>
    </row>
    <row r="565" spans="2:15" x14ac:dyDescent="0.15">
      <c r="B565" s="82">
        <v>45343</v>
      </c>
      <c r="C565" s="83">
        <v>-2.4632161845770102E-3</v>
      </c>
      <c r="E565" s="62">
        <f t="shared" si="80"/>
        <v>6.0674339719621238E-6</v>
      </c>
      <c r="F565" s="3">
        <f t="shared" si="81"/>
        <v>6.0674339719621238E-6</v>
      </c>
      <c r="G565" s="63">
        <f t="shared" si="82"/>
        <v>2.4632161845770102E-3</v>
      </c>
      <c r="I565" s="77">
        <f t="shared" si="83"/>
        <v>-2.5390379397324612E-3</v>
      </c>
      <c r="J565" s="72">
        <f t="shared" si="84"/>
        <v>6.446713659400861E-6</v>
      </c>
      <c r="K565" s="72">
        <f t="shared" si="88"/>
        <v>1.6547326949277246E-4</v>
      </c>
      <c r="L565" s="72">
        <f t="shared" si="89"/>
        <v>5.6356978164002556E-5</v>
      </c>
      <c r="M565">
        <f t="shared" si="85"/>
        <v>4.0015613840016204</v>
      </c>
      <c r="N565">
        <f t="shared" si="86"/>
        <v>2.5390379397324612E-3</v>
      </c>
      <c r="O565" s="63">
        <f t="shared" si="87"/>
        <v>7.5071284899089451E-3</v>
      </c>
    </row>
    <row r="566" spans="2:15" x14ac:dyDescent="0.15">
      <c r="B566" s="82">
        <v>45344</v>
      </c>
      <c r="C566" s="83">
        <v>-3.7251146126925298E-3</v>
      </c>
      <c r="E566" s="62">
        <f t="shared" si="80"/>
        <v>1.3876478877695416E-5</v>
      </c>
      <c r="F566" s="3">
        <f t="shared" si="81"/>
        <v>1.3876478877695416E-5</v>
      </c>
      <c r="G566" s="63">
        <f t="shared" si="82"/>
        <v>3.7251146126925298E-3</v>
      </c>
      <c r="I566" s="77">
        <f t="shared" si="83"/>
        <v>-3.8009363678479808E-3</v>
      </c>
      <c r="J566" s="72">
        <f t="shared" si="84"/>
        <v>1.44471172724294E-5</v>
      </c>
      <c r="K566" s="72">
        <f t="shared" si="88"/>
        <v>6.446713659400861E-6</v>
      </c>
      <c r="L566" s="72">
        <f t="shared" si="89"/>
        <v>5.3043704594989633E-5</v>
      </c>
      <c r="M566">
        <f t="shared" si="85"/>
        <v>4.0713492824368149</v>
      </c>
      <c r="N566">
        <f t="shared" si="86"/>
        <v>3.8009363678479808E-3</v>
      </c>
      <c r="O566" s="63">
        <f t="shared" si="87"/>
        <v>7.2831109146428378E-3</v>
      </c>
    </row>
    <row r="567" spans="2:15" x14ac:dyDescent="0.15">
      <c r="B567" s="82">
        <v>45345</v>
      </c>
      <c r="C567" s="83">
        <v>9.7125687078576297E-3</v>
      </c>
      <c r="E567" s="62">
        <f t="shared" si="80"/>
        <v>9.4333990904855232E-5</v>
      </c>
      <c r="F567" s="3">
        <f t="shared" si="81"/>
        <v>9.4333990904855232E-5</v>
      </c>
      <c r="G567" s="63">
        <f t="shared" si="82"/>
        <v>9.7125687078576297E-3</v>
      </c>
      <c r="I567" s="77">
        <f t="shared" si="83"/>
        <v>9.6367469527021792E-3</v>
      </c>
      <c r="J567" s="72">
        <f t="shared" si="84"/>
        <v>9.2866891830414736E-5</v>
      </c>
      <c r="K567" s="72">
        <f t="shared" si="88"/>
        <v>1.44471172724294E-5</v>
      </c>
      <c r="L567" s="72">
        <f t="shared" si="89"/>
        <v>5.0690051455347122E-5</v>
      </c>
      <c r="M567">
        <f t="shared" si="85"/>
        <v>4.4839653148343004</v>
      </c>
      <c r="N567">
        <f t="shared" si="86"/>
        <v>9.6367469527021792E-3</v>
      </c>
      <c r="O567" s="63">
        <f t="shared" si="87"/>
        <v>7.1196946181242299E-3</v>
      </c>
    </row>
    <row r="568" spans="2:15" x14ac:dyDescent="0.15">
      <c r="B568" s="82">
        <v>45348</v>
      </c>
      <c r="C568" s="83">
        <v>-3.8162945194039001E-3</v>
      </c>
      <c r="E568" s="62">
        <f t="shared" si="80"/>
        <v>1.4564103858832245E-5</v>
      </c>
      <c r="F568" s="3">
        <f t="shared" si="81"/>
        <v>1.4564103858832245E-5</v>
      </c>
      <c r="G568" s="63">
        <f t="shared" si="82"/>
        <v>3.8162945194039001E-3</v>
      </c>
      <c r="I568" s="77">
        <f t="shared" si="83"/>
        <v>-3.8921162745593511E-3</v>
      </c>
      <c r="J568" s="72">
        <f t="shared" si="84"/>
        <v>1.5148569094689762E-5</v>
      </c>
      <c r="K568" s="72">
        <f t="shared" si="88"/>
        <v>9.2866891830414736E-5</v>
      </c>
      <c r="L568" s="72">
        <f t="shared" si="89"/>
        <v>5.4879266314897206E-5</v>
      </c>
      <c r="M568">
        <f t="shared" si="85"/>
        <v>4.0552575556224086</v>
      </c>
      <c r="N568">
        <f t="shared" si="86"/>
        <v>3.8921162745593511E-3</v>
      </c>
      <c r="O568" s="63">
        <f t="shared" si="87"/>
        <v>7.4080541517254853E-3</v>
      </c>
    </row>
    <row r="569" spans="2:15" x14ac:dyDescent="0.15">
      <c r="B569" s="82">
        <v>45349</v>
      </c>
      <c r="C569" s="83">
        <v>-1.0850788321047299E-3</v>
      </c>
      <c r="E569" s="62">
        <f t="shared" si="80"/>
        <v>1.1773960718817647E-6</v>
      </c>
      <c r="F569" s="3">
        <f t="shared" si="81"/>
        <v>1.1773960718817647E-6</v>
      </c>
      <c r="G569" s="63">
        <f t="shared" si="82"/>
        <v>1.0850788321047299E-3</v>
      </c>
      <c r="I569" s="77">
        <f t="shared" si="83"/>
        <v>-1.1609005872601807E-3</v>
      </c>
      <c r="J569" s="72">
        <f t="shared" si="84"/>
        <v>1.3476901735010323E-6</v>
      </c>
      <c r="K569" s="72">
        <f t="shared" si="88"/>
        <v>1.5148569094689762E-5</v>
      </c>
      <c r="L569" s="72">
        <f t="shared" si="89"/>
        <v>5.2407659380820163E-5</v>
      </c>
      <c r="M569">
        <f t="shared" si="85"/>
        <v>4.0157192495718812</v>
      </c>
      <c r="N569">
        <f t="shared" si="86"/>
        <v>1.1609005872601807E-3</v>
      </c>
      <c r="O569" s="63">
        <f t="shared" si="87"/>
        <v>7.239313460599711E-3</v>
      </c>
    </row>
    <row r="570" spans="2:15" x14ac:dyDescent="0.15">
      <c r="B570" s="82">
        <v>45350</v>
      </c>
      <c r="C570" s="83">
        <v>-2.27886648716268E-3</v>
      </c>
      <c r="E570" s="62">
        <f t="shared" si="80"/>
        <v>5.193232466313173E-6</v>
      </c>
      <c r="F570" s="3">
        <f t="shared" si="81"/>
        <v>5.193232466313173E-6</v>
      </c>
      <c r="G570" s="63">
        <f t="shared" si="82"/>
        <v>2.27886648716268E-3</v>
      </c>
      <c r="I570" s="77">
        <f t="shared" si="83"/>
        <v>-2.354688242318131E-3</v>
      </c>
      <c r="J570" s="72">
        <f t="shared" si="84"/>
        <v>5.5445567185112489E-6</v>
      </c>
      <c r="K570" s="72">
        <f t="shared" si="88"/>
        <v>1.3476901735010323E-6</v>
      </c>
      <c r="L570" s="72">
        <f t="shared" si="89"/>
        <v>4.9058899947906571E-5</v>
      </c>
      <c r="M570">
        <f t="shared" si="85"/>
        <v>4.0705605293252711</v>
      </c>
      <c r="N570">
        <f t="shared" si="86"/>
        <v>2.354688242318131E-3</v>
      </c>
      <c r="O570" s="63">
        <f t="shared" si="87"/>
        <v>7.0042058756083526E-3</v>
      </c>
    </row>
    <row r="571" spans="2:15" x14ac:dyDescent="0.15">
      <c r="B571" s="82">
        <v>45351</v>
      </c>
      <c r="C571" s="83">
        <v>2.1442194595631099E-3</v>
      </c>
      <c r="E571" s="62">
        <f t="shared" si="80"/>
        <v>4.597677090769115E-6</v>
      </c>
      <c r="F571" s="3">
        <f t="shared" si="81"/>
        <v>4.597677090769115E-6</v>
      </c>
      <c r="G571" s="63">
        <f t="shared" si="82"/>
        <v>2.1442194595631099E-3</v>
      </c>
      <c r="I571" s="77">
        <f t="shared" si="83"/>
        <v>2.068397704407659E-3</v>
      </c>
      <c r="J571" s="72">
        <f t="shared" si="84"/>
        <v>4.2782690635988738E-6</v>
      </c>
      <c r="K571" s="72">
        <f t="shared" si="88"/>
        <v>5.5445567185112489E-6</v>
      </c>
      <c r="L571" s="72">
        <f t="shared" si="89"/>
        <v>4.6366641197192614E-5</v>
      </c>
      <c r="M571">
        <f t="shared" si="85"/>
        <v>4.0935942181772296</v>
      </c>
      <c r="N571">
        <f t="shared" si="86"/>
        <v>2.068397704407659E-3</v>
      </c>
      <c r="O571" s="63">
        <f t="shared" si="87"/>
        <v>6.8093054856712522E-3</v>
      </c>
    </row>
    <row r="572" spans="2:15" x14ac:dyDescent="0.15">
      <c r="B572" s="82">
        <v>45352</v>
      </c>
      <c r="C572" s="83">
        <v>4.8140604932180803E-3</v>
      </c>
      <c r="E572" s="62">
        <f t="shared" si="80"/>
        <v>2.3175178432363107E-5</v>
      </c>
      <c r="F572" s="3">
        <f t="shared" si="81"/>
        <v>2.3175178432363107E-5</v>
      </c>
      <c r="G572" s="63">
        <f t="shared" si="82"/>
        <v>4.8140604932180803E-3</v>
      </c>
      <c r="I572" s="77">
        <f t="shared" si="83"/>
        <v>4.7382387380626298E-3</v>
      </c>
      <c r="J572" s="72">
        <f t="shared" si="84"/>
        <v>2.2450906338877342E-5</v>
      </c>
      <c r="K572" s="72">
        <f t="shared" si="88"/>
        <v>4.2782690635988738E-6</v>
      </c>
      <c r="L572" s="72">
        <f t="shared" si="89"/>
        <v>4.3828253684248529E-5</v>
      </c>
      <c r="M572">
        <f t="shared" si="85"/>
        <v>4.2267392452673178</v>
      </c>
      <c r="N572">
        <f t="shared" si="86"/>
        <v>4.7382387380626298E-3</v>
      </c>
      <c r="O572" s="63">
        <f t="shared" si="87"/>
        <v>6.6202910573666266E-3</v>
      </c>
    </row>
    <row r="573" spans="2:15" x14ac:dyDescent="0.15">
      <c r="B573" s="82">
        <v>45355</v>
      </c>
      <c r="C573" s="83">
        <v>-1.4027777548787301E-3</v>
      </c>
      <c r="E573" s="62">
        <f t="shared" si="80"/>
        <v>1.9677854295826104E-6</v>
      </c>
      <c r="F573" s="3">
        <f t="shared" si="81"/>
        <v>1.9677854295826104E-6</v>
      </c>
      <c r="G573" s="63">
        <f t="shared" si="82"/>
        <v>1.4027777548787301E-3</v>
      </c>
      <c r="I573" s="77">
        <f t="shared" si="83"/>
        <v>-1.4785995100341808E-3</v>
      </c>
      <c r="J573" s="72">
        <f t="shared" si="84"/>
        <v>2.1862565110733196E-6</v>
      </c>
      <c r="K573" s="72">
        <f t="shared" si="88"/>
        <v>2.2450906338877342E-5</v>
      </c>
      <c r="L573" s="72">
        <f t="shared" si="89"/>
        <v>4.2995519342239045E-5</v>
      </c>
      <c r="M573">
        <f t="shared" si="85"/>
        <v>4.120980909605823</v>
      </c>
      <c r="N573">
        <f t="shared" si="86"/>
        <v>1.4785995100341808E-3</v>
      </c>
      <c r="O573" s="63">
        <f t="shared" si="87"/>
        <v>6.5570968684501713E-3</v>
      </c>
    </row>
    <row r="574" spans="2:15" x14ac:dyDescent="0.15">
      <c r="B574" s="82">
        <v>45356</v>
      </c>
      <c r="C574" s="83">
        <v>-1.2248969159351899E-3</v>
      </c>
      <c r="E574" s="62">
        <f t="shared" si="80"/>
        <v>1.5003724546675398E-6</v>
      </c>
      <c r="F574" s="3">
        <f t="shared" si="81"/>
        <v>1.5003724546675398E-6</v>
      </c>
      <c r="G574" s="63">
        <f t="shared" si="82"/>
        <v>1.2248969159351899E-3</v>
      </c>
      <c r="I574" s="77">
        <f t="shared" si="83"/>
        <v>-1.3007186710906407E-3</v>
      </c>
      <c r="J574" s="72">
        <f t="shared" si="84"/>
        <v>1.6918690613238024E-6</v>
      </c>
      <c r="K574" s="72">
        <f t="shared" si="88"/>
        <v>2.1862565110733196E-6</v>
      </c>
      <c r="L574" s="72">
        <f t="shared" si="89"/>
        <v>4.0608993982600656E-5</v>
      </c>
      <c r="M574">
        <f t="shared" si="85"/>
        <v>4.1472375670126169</v>
      </c>
      <c r="N574">
        <f t="shared" si="86"/>
        <v>1.3007186710906407E-3</v>
      </c>
      <c r="O574" s="63">
        <f t="shared" si="87"/>
        <v>6.3725186529817752E-3</v>
      </c>
    </row>
    <row r="575" spans="2:15" x14ac:dyDescent="0.15">
      <c r="B575" s="82">
        <v>45357</v>
      </c>
      <c r="C575" s="83">
        <v>7.2169044373546695E-3</v>
      </c>
      <c r="E575" s="62">
        <f t="shared" si="80"/>
        <v>5.208370965790952E-5</v>
      </c>
      <c r="F575" s="3">
        <f t="shared" si="81"/>
        <v>5.208370965790952E-5</v>
      </c>
      <c r="G575" s="63">
        <f t="shared" si="82"/>
        <v>7.2169044373546695E-3</v>
      </c>
      <c r="I575" s="77">
        <f t="shared" si="83"/>
        <v>7.141082682199219E-3</v>
      </c>
      <c r="J575" s="72">
        <f t="shared" si="84"/>
        <v>5.0995061874005589E-5</v>
      </c>
      <c r="K575" s="72">
        <f t="shared" si="88"/>
        <v>1.6918690613238024E-6</v>
      </c>
      <c r="L575" s="72">
        <f t="shared" si="89"/>
        <v>3.8409479169409071E-5</v>
      </c>
      <c r="M575">
        <f t="shared" si="85"/>
        <v>4.4965817703985085</v>
      </c>
      <c r="N575">
        <f t="shared" si="86"/>
        <v>7.141082682199219E-3</v>
      </c>
      <c r="O575" s="63">
        <f t="shared" si="87"/>
        <v>6.1975381539292737E-3</v>
      </c>
    </row>
    <row r="576" spans="2:15" x14ac:dyDescent="0.15">
      <c r="B576" s="82">
        <v>45358</v>
      </c>
      <c r="C576" s="83">
        <v>2.5028896401975099E-3</v>
      </c>
      <c r="E576" s="62">
        <f t="shared" si="80"/>
        <v>6.2644565510080209E-6</v>
      </c>
      <c r="F576" s="3">
        <f t="shared" si="81"/>
        <v>6.2644565510080209E-6</v>
      </c>
      <c r="G576" s="63">
        <f t="shared" si="82"/>
        <v>2.5028896401975099E-3</v>
      </c>
      <c r="I576" s="77">
        <f t="shared" si="83"/>
        <v>2.4270678850420589E-3</v>
      </c>
      <c r="J576" s="72">
        <f t="shared" si="84"/>
        <v>5.8906585186025334E-6</v>
      </c>
      <c r="K576" s="72">
        <f t="shared" si="88"/>
        <v>5.0995061874005589E-5</v>
      </c>
      <c r="L576" s="72">
        <f t="shared" si="89"/>
        <v>4.0391937617309301E-5</v>
      </c>
      <c r="M576">
        <f t="shared" si="85"/>
        <v>4.175961015984246</v>
      </c>
      <c r="N576">
        <f t="shared" si="86"/>
        <v>2.4270678850420589E-3</v>
      </c>
      <c r="O576" s="63">
        <f t="shared" si="87"/>
        <v>6.3554651770983137E-3</v>
      </c>
    </row>
    <row r="577" spans="2:15" x14ac:dyDescent="0.15">
      <c r="B577" s="82">
        <v>45359</v>
      </c>
      <c r="C577" s="83">
        <v>6.1998323782053097E-3</v>
      </c>
      <c r="E577" s="62">
        <f t="shared" si="80"/>
        <v>3.8437921517842907E-5</v>
      </c>
      <c r="F577" s="3">
        <f t="shared" si="81"/>
        <v>3.8437921517842907E-5</v>
      </c>
      <c r="G577" s="63">
        <f t="shared" si="82"/>
        <v>6.1998323782053097E-3</v>
      </c>
      <c r="I577" s="77">
        <f t="shared" si="83"/>
        <v>6.1240106230498591E-3</v>
      </c>
      <c r="J577" s="72">
        <f t="shared" si="84"/>
        <v>3.7503506111227522E-5</v>
      </c>
      <c r="K577" s="72">
        <f t="shared" si="88"/>
        <v>5.8906585186025334E-6</v>
      </c>
      <c r="L577" s="72">
        <f t="shared" si="89"/>
        <v>3.855139753312109E-5</v>
      </c>
      <c r="M577">
        <f t="shared" si="85"/>
        <v>4.4060251519972651</v>
      </c>
      <c r="N577">
        <f t="shared" si="86"/>
        <v>6.1240106230498591E-3</v>
      </c>
      <c r="O577" s="63">
        <f t="shared" si="87"/>
        <v>6.2089771728619757E-3</v>
      </c>
    </row>
    <row r="578" spans="2:15" x14ac:dyDescent="0.15">
      <c r="B578" s="82">
        <v>45362</v>
      </c>
      <c r="C578" s="83">
        <v>3.26714422199625E-3</v>
      </c>
      <c r="E578" s="62">
        <f t="shared" si="80"/>
        <v>1.0674231367323481E-5</v>
      </c>
      <c r="F578" s="3">
        <f t="shared" si="81"/>
        <v>1.0674231367323481E-5</v>
      </c>
      <c r="G578" s="63">
        <f t="shared" si="82"/>
        <v>3.26714422199625E-3</v>
      </c>
      <c r="I578" s="77">
        <f t="shared" si="83"/>
        <v>3.191322466840799E-3</v>
      </c>
      <c r="J578" s="72">
        <f t="shared" si="84"/>
        <v>1.0184539087362843E-5</v>
      </c>
      <c r="K578" s="72">
        <f t="shared" si="88"/>
        <v>3.7503506111227522E-5</v>
      </c>
      <c r="L578" s="72">
        <f t="shared" si="89"/>
        <v>3.9433203017956626E-5</v>
      </c>
      <c r="M578">
        <f t="shared" si="85"/>
        <v>4.2160809541682589</v>
      </c>
      <c r="N578">
        <f t="shared" si="86"/>
        <v>3.191322466840799E-3</v>
      </c>
      <c r="O578" s="63">
        <f t="shared" si="87"/>
        <v>6.2795862139122371E-3</v>
      </c>
    </row>
    <row r="579" spans="2:15" x14ac:dyDescent="0.15">
      <c r="B579" s="82">
        <v>45363</v>
      </c>
      <c r="C579" s="83">
        <v>6.5777294193958202E-3</v>
      </c>
      <c r="E579" s="62">
        <f t="shared" si="80"/>
        <v>4.3266524314785276E-5</v>
      </c>
      <c r="F579" s="3">
        <f t="shared" si="81"/>
        <v>4.3266524314785276E-5</v>
      </c>
      <c r="G579" s="63">
        <f t="shared" si="82"/>
        <v>6.5777294193958202E-3</v>
      </c>
      <c r="I579" s="77">
        <f t="shared" si="83"/>
        <v>6.5019076642403697E-3</v>
      </c>
      <c r="J579" s="72">
        <f t="shared" si="84"/>
        <v>4.2274803274307661E-5</v>
      </c>
      <c r="K579" s="72">
        <f t="shared" si="88"/>
        <v>1.0184539087362843E-5</v>
      </c>
      <c r="L579" s="72">
        <f t="shared" si="89"/>
        <v>3.8029799682486569E-5</v>
      </c>
      <c r="M579">
        <f t="shared" si="85"/>
        <v>4.4475374899346622</v>
      </c>
      <c r="N579">
        <f t="shared" si="86"/>
        <v>6.5019076642403697E-3</v>
      </c>
      <c r="O579" s="63">
        <f t="shared" si="87"/>
        <v>6.1668306027072425E-3</v>
      </c>
    </row>
    <row r="580" spans="2:15" x14ac:dyDescent="0.15">
      <c r="B580" s="82">
        <v>45364</v>
      </c>
      <c r="C580" s="83">
        <v>2.4150256820705198E-3</v>
      </c>
      <c r="E580" s="62">
        <f t="shared" si="80"/>
        <v>5.8323490450601791E-6</v>
      </c>
      <c r="F580" s="3">
        <f t="shared" si="81"/>
        <v>5.8323490450601791E-6</v>
      </c>
      <c r="G580" s="63">
        <f t="shared" si="82"/>
        <v>2.4150256820705198E-3</v>
      </c>
      <c r="I580" s="77">
        <f t="shared" si="83"/>
        <v>2.3392039269150688E-3</v>
      </c>
      <c r="J580" s="72">
        <f t="shared" si="84"/>
        <v>5.471875011694878E-6</v>
      </c>
      <c r="K580" s="72">
        <f t="shared" si="88"/>
        <v>4.2274803274307661E-5</v>
      </c>
      <c r="L580" s="72">
        <f t="shared" si="89"/>
        <v>3.9345661026114471E-5</v>
      </c>
      <c r="M580">
        <f t="shared" si="85"/>
        <v>4.1873918642364485</v>
      </c>
      <c r="N580">
        <f t="shared" si="86"/>
        <v>2.3392039269150688E-3</v>
      </c>
      <c r="O580" s="63">
        <f t="shared" si="87"/>
        <v>6.2726119779653571E-3</v>
      </c>
    </row>
    <row r="581" spans="2:15" x14ac:dyDescent="0.15">
      <c r="B581" s="82">
        <v>45365</v>
      </c>
      <c r="C581" s="83">
        <v>-5.9170019012618705E-3</v>
      </c>
      <c r="E581" s="62">
        <f t="shared" si="80"/>
        <v>3.5010911499536594E-5</v>
      </c>
      <c r="F581" s="3">
        <f t="shared" si="81"/>
        <v>3.5010911499536594E-5</v>
      </c>
      <c r="G581" s="63">
        <f t="shared" si="82"/>
        <v>5.9170019012618705E-3</v>
      </c>
      <c r="I581" s="77">
        <f t="shared" si="83"/>
        <v>-5.9928236564173211E-3</v>
      </c>
      <c r="J581" s="72">
        <f t="shared" si="84"/>
        <v>3.591393537691507E-5</v>
      </c>
      <c r="K581" s="72">
        <f t="shared" si="88"/>
        <v>5.471875011694878E-6</v>
      </c>
      <c r="L581" s="72">
        <f t="shared" si="89"/>
        <v>3.7570827723255572E-5</v>
      </c>
      <c r="M581">
        <f t="shared" si="85"/>
        <v>4.4146776749703838</v>
      </c>
      <c r="N581">
        <f t="shared" si="86"/>
        <v>5.9928236564173211E-3</v>
      </c>
      <c r="O581" s="63">
        <f t="shared" si="87"/>
        <v>6.1295046882481113E-3</v>
      </c>
    </row>
    <row r="582" spans="2:15" x14ac:dyDescent="0.15">
      <c r="B582" s="82">
        <v>45366</v>
      </c>
      <c r="C582" s="83">
        <v>-3.8022083406130604E-3</v>
      </c>
      <c r="E582" s="62">
        <f t="shared" si="80"/>
        <v>1.4456788265427522E-5</v>
      </c>
      <c r="F582" s="3">
        <f t="shared" si="81"/>
        <v>1.4456788265427522E-5</v>
      </c>
      <c r="G582" s="63">
        <f t="shared" si="82"/>
        <v>3.8022083406130604E-3</v>
      </c>
      <c r="I582" s="77">
        <f t="shared" si="83"/>
        <v>-3.8780300957685114E-3</v>
      </c>
      <c r="J582" s="72">
        <f t="shared" si="84"/>
        <v>1.5039117423686329E-5</v>
      </c>
      <c r="K582" s="72">
        <f t="shared" si="88"/>
        <v>3.591393537691507E-5</v>
      </c>
      <c r="L582" s="72">
        <f t="shared" si="89"/>
        <v>3.8417751091456427E-5</v>
      </c>
      <c r="M582">
        <f t="shared" si="85"/>
        <v>4.2624226159378074</v>
      </c>
      <c r="N582">
        <f t="shared" si="86"/>
        <v>3.8780300957685114E-3</v>
      </c>
      <c r="O582" s="63">
        <f t="shared" si="87"/>
        <v>6.1982054734783052E-3</v>
      </c>
    </row>
    <row r="583" spans="2:15" x14ac:dyDescent="0.15">
      <c r="B583" s="82">
        <v>45369</v>
      </c>
      <c r="C583" s="83">
        <v>-4.4964697128533297E-3</v>
      </c>
      <c r="E583" s="62">
        <f t="shared" si="80"/>
        <v>2.0218239878607306E-5</v>
      </c>
      <c r="F583" s="3">
        <f t="shared" si="81"/>
        <v>2.0218239878607306E-5</v>
      </c>
      <c r="G583" s="63">
        <f t="shared" si="82"/>
        <v>4.4964697128533297E-3</v>
      </c>
      <c r="I583" s="77">
        <f t="shared" si="83"/>
        <v>-4.5722914680087802E-3</v>
      </c>
      <c r="J583" s="72">
        <f t="shared" si="84"/>
        <v>2.0905849268425886E-5</v>
      </c>
      <c r="K583" s="72">
        <f t="shared" si="88"/>
        <v>1.5039117423686329E-5</v>
      </c>
      <c r="L583" s="72">
        <f t="shared" si="89"/>
        <v>3.7502057300327197E-5</v>
      </c>
      <c r="M583">
        <f t="shared" si="85"/>
        <v>4.31598353209331</v>
      </c>
      <c r="N583">
        <f t="shared" si="86"/>
        <v>4.5722914680087802E-3</v>
      </c>
      <c r="O583" s="63">
        <f t="shared" si="87"/>
        <v>6.123892332522445E-3</v>
      </c>
    </row>
    <row r="584" spans="2:15" x14ac:dyDescent="0.15">
      <c r="B584" s="82">
        <v>45370</v>
      </c>
      <c r="C584" s="83">
        <v>-3.9431074429614396E-3</v>
      </c>
      <c r="E584" s="62">
        <f t="shared" ref="E584:E647" si="90">C584^2</f>
        <v>1.5548096306737901E-5</v>
      </c>
      <c r="F584" s="3">
        <f t="shared" ref="F584:F647" si="91">E584</f>
        <v>1.5548096306737901E-5</v>
      </c>
      <c r="G584" s="63">
        <f t="shared" ref="G584:G647" si="92">SQRT(F584)</f>
        <v>3.9431074429614396E-3</v>
      </c>
      <c r="I584" s="77">
        <f t="shared" ref="I584:I647" si="93">C584-$I$4</f>
        <v>-4.0189291981168902E-3</v>
      </c>
      <c r="J584" s="72">
        <f t="shared" ref="J584:J647" si="94">I584^2</f>
        <v>1.6151791899476469E-5</v>
      </c>
      <c r="K584" s="72">
        <f t="shared" si="88"/>
        <v>2.0905849268425886E-5</v>
      </c>
      <c r="L584" s="72">
        <f t="shared" si="89"/>
        <v>3.714615098560092E-5</v>
      </c>
      <c r="M584">
        <f t="shared" ref="M584:M647" si="95">LN(1/SQRT(2*PI()*L584*EXP(-J584/(2*L584))))</f>
        <v>4.2900910105685925</v>
      </c>
      <c r="N584">
        <f t="shared" ref="N584:N647" si="96">SQRT(J584)</f>
        <v>4.0189291981168902E-3</v>
      </c>
      <c r="O584" s="63">
        <f t="shared" ref="O584:O647" si="97">SQRT(L584)</f>
        <v>6.0947642272364336E-3</v>
      </c>
    </row>
    <row r="585" spans="2:15" x14ac:dyDescent="0.15">
      <c r="B585" s="82">
        <v>45371</v>
      </c>
      <c r="C585" s="83">
        <v>3.5265571503373299E-3</v>
      </c>
      <c r="E585" s="62">
        <f t="shared" si="90"/>
        <v>1.2436605334595349E-5</v>
      </c>
      <c r="F585" s="3">
        <f t="shared" si="91"/>
        <v>1.2436605334595349E-5</v>
      </c>
      <c r="G585" s="63">
        <f t="shared" si="92"/>
        <v>3.5265571503373299E-3</v>
      </c>
      <c r="I585" s="77">
        <f t="shared" si="93"/>
        <v>3.4507353951818789E-3</v>
      </c>
      <c r="J585" s="72">
        <f t="shared" si="94"/>
        <v>1.1907574767561038E-5</v>
      </c>
      <c r="K585" s="72">
        <f t="shared" ref="K585:K648" si="98">J584</f>
        <v>1.6151791899476469E-5</v>
      </c>
      <c r="L585" s="72">
        <f t="shared" ref="L585:L648" si="99" xml:space="preserve"> $J$4+$K$4*K585+$L$4*L584</f>
        <v>3.6440988292867319E-5</v>
      </c>
      <c r="M585">
        <f t="shared" si="95"/>
        <v>4.2726604548537273</v>
      </c>
      <c r="N585">
        <f t="shared" si="96"/>
        <v>3.4507353951818789E-3</v>
      </c>
      <c r="O585" s="63">
        <f t="shared" si="97"/>
        <v>6.0366371675683239E-3</v>
      </c>
    </row>
    <row r="586" spans="2:15" x14ac:dyDescent="0.15">
      <c r="B586" s="82">
        <v>45372</v>
      </c>
      <c r="C586" s="83">
        <v>7.31874855726233E-3</v>
      </c>
      <c r="E586" s="62">
        <f t="shared" si="90"/>
        <v>5.3564080444429435E-5</v>
      </c>
      <c r="F586" s="3">
        <f t="shared" si="91"/>
        <v>5.3564080444429435E-5</v>
      </c>
      <c r="G586" s="63">
        <f t="shared" si="92"/>
        <v>7.31874855726233E-3</v>
      </c>
      <c r="I586" s="77">
        <f t="shared" si="93"/>
        <v>7.2429268021068794E-3</v>
      </c>
      <c r="J586" s="72">
        <f t="shared" si="94"/>
        <v>5.2459988660678187E-5</v>
      </c>
      <c r="K586" s="72">
        <f t="shared" si="98"/>
        <v>1.1907574767561038E-5</v>
      </c>
      <c r="L586" s="72">
        <f t="shared" si="99"/>
        <v>3.5460850874021946E-5</v>
      </c>
      <c r="M586">
        <f t="shared" si="95"/>
        <v>4.5744464993537397</v>
      </c>
      <c r="N586">
        <f t="shared" si="96"/>
        <v>7.2429268021068794E-3</v>
      </c>
      <c r="O586" s="63">
        <f t="shared" si="97"/>
        <v>5.9549014159784325E-3</v>
      </c>
    </row>
    <row r="587" spans="2:15" x14ac:dyDescent="0.15">
      <c r="B587" s="82">
        <v>45373</v>
      </c>
      <c r="C587" s="83">
        <v>-4.4145656118649203E-3</v>
      </c>
      <c r="E587" s="62">
        <f t="shared" si="90"/>
        <v>1.9488389541460297E-5</v>
      </c>
      <c r="F587" s="3">
        <f t="shared" si="91"/>
        <v>1.9488389541460297E-5</v>
      </c>
      <c r="G587" s="63">
        <f t="shared" si="92"/>
        <v>4.4145656118649203E-3</v>
      </c>
      <c r="I587" s="77">
        <f t="shared" si="93"/>
        <v>-4.4903873670203709E-3</v>
      </c>
      <c r="J587" s="72">
        <f t="shared" si="94"/>
        <v>2.0163578705896138E-5</v>
      </c>
      <c r="K587" s="72">
        <f t="shared" si="98"/>
        <v>5.2459988660678187E-5</v>
      </c>
      <c r="L587" s="72">
        <f t="shared" si="99"/>
        <v>3.784163350130877E-5</v>
      </c>
      <c r="M587">
        <f t="shared" si="95"/>
        <v>4.305322072001637</v>
      </c>
      <c r="N587">
        <f t="shared" si="96"/>
        <v>4.4903873670203709E-3</v>
      </c>
      <c r="O587" s="63">
        <f t="shared" si="97"/>
        <v>6.151555372530493E-3</v>
      </c>
    </row>
    <row r="588" spans="2:15" x14ac:dyDescent="0.15">
      <c r="B588" s="82">
        <v>45376</v>
      </c>
      <c r="C588" s="83">
        <v>-1.2827509746995399E-3</v>
      </c>
      <c r="E588" s="62">
        <f t="shared" si="90"/>
        <v>1.6454500630926196E-6</v>
      </c>
      <c r="F588" s="3">
        <f t="shared" si="91"/>
        <v>1.6454500630926196E-6</v>
      </c>
      <c r="G588" s="63">
        <f t="shared" si="92"/>
        <v>1.2827509746995399E-3</v>
      </c>
      <c r="I588" s="77">
        <f t="shared" si="93"/>
        <v>-1.3585727298549906E-3</v>
      </c>
      <c r="J588" s="72">
        <f t="shared" si="94"/>
        <v>1.8457198623056413E-6</v>
      </c>
      <c r="K588" s="72">
        <f t="shared" si="98"/>
        <v>2.0163578705896138E-5</v>
      </c>
      <c r="L588" s="72">
        <f t="shared" si="99"/>
        <v>3.7393636206175177E-5</v>
      </c>
      <c r="M588">
        <f t="shared" si="95"/>
        <v>4.1904062775556108</v>
      </c>
      <c r="N588">
        <f t="shared" si="96"/>
        <v>1.3585727298549906E-3</v>
      </c>
      <c r="O588" s="63">
        <f t="shared" si="97"/>
        <v>6.1150336226528778E-3</v>
      </c>
    </row>
    <row r="589" spans="2:15" x14ac:dyDescent="0.15">
      <c r="B589" s="82">
        <v>45377</v>
      </c>
      <c r="C589" s="83">
        <v>3.7221788596548599E-3</v>
      </c>
      <c r="E589" s="62">
        <f t="shared" si="90"/>
        <v>1.3854615463261554E-5</v>
      </c>
      <c r="F589" s="3">
        <f t="shared" si="91"/>
        <v>1.3854615463261554E-5</v>
      </c>
      <c r="G589" s="63">
        <f t="shared" si="92"/>
        <v>3.7221788596548599E-3</v>
      </c>
      <c r="I589" s="77">
        <f t="shared" si="93"/>
        <v>3.6463571044994089E-3</v>
      </c>
      <c r="J589" s="72">
        <f t="shared" si="94"/>
        <v>1.3295920133533313E-5</v>
      </c>
      <c r="K589" s="72">
        <f t="shared" si="98"/>
        <v>1.8457198623056413E-6</v>
      </c>
      <c r="L589" s="72">
        <f t="shared" si="99"/>
        <v>3.5512151462457859E-5</v>
      </c>
      <c r="M589">
        <f t="shared" si="95"/>
        <v>4.2974804806432685</v>
      </c>
      <c r="N589">
        <f t="shared" si="96"/>
        <v>3.6463571044994089E-3</v>
      </c>
      <c r="O589" s="63">
        <f t="shared" si="97"/>
        <v>5.9592072847366086E-3</v>
      </c>
    </row>
    <row r="590" spans="2:15" x14ac:dyDescent="0.15">
      <c r="B590" s="82">
        <v>45378</v>
      </c>
      <c r="C590" s="83">
        <v>2.1702100874338901E-3</v>
      </c>
      <c r="E590" s="62">
        <f t="shared" si="90"/>
        <v>4.7098118235998133E-6</v>
      </c>
      <c r="F590" s="3">
        <f t="shared" si="91"/>
        <v>4.7098118235998133E-6</v>
      </c>
      <c r="G590" s="63">
        <f t="shared" si="92"/>
        <v>2.1702100874338901E-3</v>
      </c>
      <c r="I590" s="77">
        <f t="shared" si="93"/>
        <v>2.0943883322784391E-3</v>
      </c>
      <c r="J590" s="72">
        <f t="shared" si="94"/>
        <v>4.3864624863840616E-6</v>
      </c>
      <c r="K590" s="72">
        <f t="shared" si="98"/>
        <v>1.3295920133533313E-5</v>
      </c>
      <c r="L590" s="72">
        <f t="shared" si="99"/>
        <v>3.4732177957625644E-5</v>
      </c>
      <c r="M590">
        <f t="shared" si="95"/>
        <v>4.2465569348075451</v>
      </c>
      <c r="N590">
        <f t="shared" si="96"/>
        <v>2.0943883322784391E-3</v>
      </c>
      <c r="O590" s="63">
        <f t="shared" si="97"/>
        <v>5.8934012215040681E-3</v>
      </c>
    </row>
    <row r="591" spans="2:15" x14ac:dyDescent="0.15">
      <c r="B591" s="82">
        <v>45379</v>
      </c>
      <c r="C591" s="83">
        <v>2.1119449397442001E-3</v>
      </c>
      <c r="E591" s="62">
        <f t="shared" si="90"/>
        <v>4.4603114285111334E-6</v>
      </c>
      <c r="F591" s="3">
        <f t="shared" si="91"/>
        <v>4.4603114285111334E-6</v>
      </c>
      <c r="G591" s="63">
        <f t="shared" si="92"/>
        <v>2.1119449397442001E-3</v>
      </c>
      <c r="I591" s="77">
        <f t="shared" si="93"/>
        <v>2.0361231845887492E-3</v>
      </c>
      <c r="J591" s="72">
        <f t="shared" si="94"/>
        <v>4.1457976228198299E-6</v>
      </c>
      <c r="K591" s="72">
        <f t="shared" si="98"/>
        <v>4.3864624863840616E-6</v>
      </c>
      <c r="L591" s="72">
        <f t="shared" si="99"/>
        <v>3.3308411047656816E-5</v>
      </c>
      <c r="M591">
        <f t="shared" si="95"/>
        <v>4.267028518409421</v>
      </c>
      <c r="N591">
        <f t="shared" si="96"/>
        <v>2.0361231845887492E-3</v>
      </c>
      <c r="O591" s="63">
        <f t="shared" si="97"/>
        <v>5.7713439550642637E-3</v>
      </c>
    </row>
    <row r="592" spans="2:15" x14ac:dyDescent="0.15">
      <c r="B592" s="82">
        <v>45384</v>
      </c>
      <c r="C592" s="83">
        <v>-1.15451445871019E-2</v>
      </c>
      <c r="E592" s="62">
        <f t="shared" si="90"/>
        <v>1.3329036353708831E-4</v>
      </c>
      <c r="F592" s="3">
        <f t="shared" si="91"/>
        <v>1.3329036353708831E-4</v>
      </c>
      <c r="G592" s="63">
        <f t="shared" si="92"/>
        <v>1.15451445871019E-2</v>
      </c>
      <c r="I592" s="77">
        <f t="shared" si="93"/>
        <v>-1.1620966342257351E-2</v>
      </c>
      <c r="J592" s="72">
        <f t="shared" si="94"/>
        <v>1.3504685872787819E-4</v>
      </c>
      <c r="K592" s="72">
        <f t="shared" si="98"/>
        <v>4.1457976228198299E-6</v>
      </c>
      <c r="L592" s="72">
        <f t="shared" si="99"/>
        <v>3.2000585862177292E-5</v>
      </c>
      <c r="M592">
        <f t="shared" si="95"/>
        <v>5.3109739084053826</v>
      </c>
      <c r="N592">
        <f t="shared" si="96"/>
        <v>1.1620966342257351E-2</v>
      </c>
      <c r="O592" s="63">
        <f t="shared" si="97"/>
        <v>5.6569060326451676E-3</v>
      </c>
    </row>
    <row r="593" spans="2:15" x14ac:dyDescent="0.15">
      <c r="B593" s="82">
        <v>45385</v>
      </c>
      <c r="C593" s="83">
        <v>1.8859752706417098E-3</v>
      </c>
      <c r="E593" s="62">
        <f t="shared" si="90"/>
        <v>3.5569027214720707E-6</v>
      </c>
      <c r="F593" s="3">
        <f t="shared" si="91"/>
        <v>3.5569027214720707E-6</v>
      </c>
      <c r="G593" s="63">
        <f t="shared" si="92"/>
        <v>1.8859752706417098E-3</v>
      </c>
      <c r="I593" s="77">
        <f t="shared" si="93"/>
        <v>1.810153515486259E-3</v>
      </c>
      <c r="J593" s="72">
        <f t="shared" si="94"/>
        <v>3.2766557496272624E-6</v>
      </c>
      <c r="K593" s="72">
        <f t="shared" si="98"/>
        <v>1.3504685872787819E-4</v>
      </c>
      <c r="L593" s="72">
        <f t="shared" si="99"/>
        <v>4.1365213096785045E-5</v>
      </c>
      <c r="M593">
        <f t="shared" si="95"/>
        <v>4.1473998220996569</v>
      </c>
      <c r="N593">
        <f t="shared" si="96"/>
        <v>1.810153515486259E-3</v>
      </c>
      <c r="O593" s="63">
        <f t="shared" si="97"/>
        <v>6.4315793625504651E-3</v>
      </c>
    </row>
    <row r="594" spans="2:15" x14ac:dyDescent="0.15">
      <c r="B594" s="82">
        <v>45386</v>
      </c>
      <c r="C594" s="83">
        <v>6.3926205849698103E-3</v>
      </c>
      <c r="E594" s="62">
        <f t="shared" si="90"/>
        <v>4.0865597943379763E-5</v>
      </c>
      <c r="F594" s="3">
        <f t="shared" si="91"/>
        <v>4.0865597943379763E-5</v>
      </c>
      <c r="G594" s="63">
        <f t="shared" si="92"/>
        <v>6.3926205849698103E-3</v>
      </c>
      <c r="I594" s="77">
        <f t="shared" si="93"/>
        <v>6.3167988298143598E-3</v>
      </c>
      <c r="J594" s="72">
        <f t="shared" si="94"/>
        <v>3.9901947456344062E-5</v>
      </c>
      <c r="K594" s="72">
        <f t="shared" si="98"/>
        <v>3.2766557496272624E-6</v>
      </c>
      <c r="L594" s="72">
        <f t="shared" si="99"/>
        <v>3.9221520328043953E-5</v>
      </c>
      <c r="M594">
        <f t="shared" si="95"/>
        <v>4.4085410314414348</v>
      </c>
      <c r="N594">
        <f t="shared" si="96"/>
        <v>6.3167988298143598E-3</v>
      </c>
      <c r="O594" s="63">
        <f t="shared" si="97"/>
        <v>6.2627087053481858E-3</v>
      </c>
    </row>
    <row r="595" spans="2:15" x14ac:dyDescent="0.15">
      <c r="B595" s="82">
        <v>45387</v>
      </c>
      <c r="C595" s="83">
        <v>-1.6708534989821899E-2</v>
      </c>
      <c r="E595" s="62">
        <f t="shared" si="90"/>
        <v>2.7917514150610268E-4</v>
      </c>
      <c r="F595" s="3">
        <f t="shared" si="91"/>
        <v>2.7917514150610268E-4</v>
      </c>
      <c r="G595" s="63">
        <f t="shared" si="92"/>
        <v>1.6708534989821899E-2</v>
      </c>
      <c r="I595" s="77">
        <f t="shared" si="93"/>
        <v>-1.6784356744977351E-2</v>
      </c>
      <c r="J595" s="72">
        <f t="shared" si="94"/>
        <v>2.817146313426667E-4</v>
      </c>
      <c r="K595" s="72">
        <f t="shared" si="98"/>
        <v>3.9901947456344062E-5</v>
      </c>
      <c r="L595" s="72">
        <f t="shared" si="99"/>
        <v>4.0232896762761722E-5</v>
      </c>
      <c r="M595">
        <f t="shared" si="95"/>
        <v>5.8919984122106515</v>
      </c>
      <c r="N595">
        <f t="shared" si="96"/>
        <v>1.6784356744977351E-2</v>
      </c>
      <c r="O595" s="63">
        <f t="shared" si="97"/>
        <v>6.3429407030778494E-3</v>
      </c>
    </row>
    <row r="596" spans="2:15" x14ac:dyDescent="0.15">
      <c r="B596" s="82">
        <v>45390</v>
      </c>
      <c r="C596" s="83">
        <v>4.4669867003501703E-3</v>
      </c>
      <c r="E596" s="62">
        <f t="shared" si="90"/>
        <v>1.9953970181105301E-5</v>
      </c>
      <c r="F596" s="3">
        <f t="shared" si="91"/>
        <v>1.9953970181105301E-5</v>
      </c>
      <c r="G596" s="63">
        <f t="shared" si="92"/>
        <v>4.4669867003501703E-3</v>
      </c>
      <c r="I596" s="77">
        <f t="shared" si="93"/>
        <v>4.3911649451947197E-3</v>
      </c>
      <c r="J596" s="72">
        <f t="shared" si="94"/>
        <v>1.9282329575906946E-5</v>
      </c>
      <c r="K596" s="72">
        <f t="shared" si="98"/>
        <v>2.817146313426667E-4</v>
      </c>
      <c r="L596" s="72">
        <f t="shared" si="99"/>
        <v>6.0633645702097598E-5</v>
      </c>
      <c r="M596">
        <f t="shared" si="95"/>
        <v>4.0158951946657675</v>
      </c>
      <c r="N596">
        <f t="shared" si="96"/>
        <v>4.3911649451947197E-3</v>
      </c>
      <c r="O596" s="63">
        <f t="shared" si="97"/>
        <v>7.7867609249351937E-3</v>
      </c>
    </row>
    <row r="597" spans="2:15" x14ac:dyDescent="0.15">
      <c r="B597" s="82">
        <v>45391</v>
      </c>
      <c r="C597" s="83">
        <v>-3.56005405845993E-3</v>
      </c>
      <c r="E597" s="62">
        <f t="shared" si="90"/>
        <v>1.2673984899157019E-5</v>
      </c>
      <c r="F597" s="3">
        <f t="shared" si="91"/>
        <v>1.2673984899157019E-5</v>
      </c>
      <c r="G597" s="63">
        <f t="shared" si="92"/>
        <v>3.56005405845993E-3</v>
      </c>
      <c r="I597" s="77">
        <f t="shared" si="93"/>
        <v>-3.635875813615381E-3</v>
      </c>
      <c r="J597" s="72">
        <f t="shared" si="94"/>
        <v>1.3219592932033309E-5</v>
      </c>
      <c r="K597" s="72">
        <f t="shared" si="98"/>
        <v>1.9282329575906946E-5</v>
      </c>
      <c r="L597" s="72">
        <f t="shared" si="99"/>
        <v>5.7948164543086575E-5</v>
      </c>
      <c r="M597">
        <f t="shared" si="95"/>
        <v>4.0160742720274758</v>
      </c>
      <c r="N597">
        <f t="shared" si="96"/>
        <v>3.635875813615381E-3</v>
      </c>
      <c r="O597" s="63">
        <f t="shared" si="97"/>
        <v>7.6123691806878743E-3</v>
      </c>
    </row>
    <row r="598" spans="2:15" x14ac:dyDescent="0.15">
      <c r="B598" s="82">
        <v>45392</v>
      </c>
      <c r="C598" s="83">
        <v>-9.40678019467733E-4</v>
      </c>
      <c r="E598" s="62">
        <f t="shared" si="90"/>
        <v>8.8487513630973666E-7</v>
      </c>
      <c r="F598" s="3">
        <f t="shared" si="91"/>
        <v>8.8487513630973666E-7</v>
      </c>
      <c r="G598" s="63">
        <f t="shared" si="92"/>
        <v>9.40678019467733E-4</v>
      </c>
      <c r="I598" s="77">
        <f t="shared" si="93"/>
        <v>-1.0164997746231839E-3</v>
      </c>
      <c r="J598" s="72">
        <f t="shared" si="94"/>
        <v>1.0332717918089836E-6</v>
      </c>
      <c r="K598" s="72">
        <f t="shared" si="98"/>
        <v>1.3219592932033309E-5</v>
      </c>
      <c r="L598" s="72">
        <f t="shared" si="99"/>
        <v>5.5029407728664204E-5</v>
      </c>
      <c r="M598">
        <f t="shared" si="95"/>
        <v>3.9895770616707069</v>
      </c>
      <c r="N598">
        <f t="shared" si="96"/>
        <v>1.0164997746231839E-3</v>
      </c>
      <c r="O598" s="63">
        <f t="shared" si="97"/>
        <v>7.418180890802286E-3</v>
      </c>
    </row>
    <row r="599" spans="2:15" x14ac:dyDescent="0.15">
      <c r="B599" s="82">
        <v>45393</v>
      </c>
      <c r="C599" s="83">
        <v>-2.5635776479551097E-3</v>
      </c>
      <c r="E599" s="62">
        <f t="shared" si="90"/>
        <v>6.5719303570950528E-6</v>
      </c>
      <c r="F599" s="3">
        <f t="shared" si="91"/>
        <v>6.5719303570950528E-6</v>
      </c>
      <c r="G599" s="63">
        <f t="shared" si="92"/>
        <v>2.5635776479551097E-3</v>
      </c>
      <c r="I599" s="77">
        <f t="shared" si="93"/>
        <v>-2.6393994031105607E-3</v>
      </c>
      <c r="J599" s="72">
        <f t="shared" si="94"/>
        <v>6.9664292091403842E-6</v>
      </c>
      <c r="K599" s="72">
        <f t="shared" si="98"/>
        <v>1.0332717918089836E-6</v>
      </c>
      <c r="L599" s="72">
        <f t="shared" si="99"/>
        <v>5.1406104480679515E-5</v>
      </c>
      <c r="M599">
        <f t="shared" si="95"/>
        <v>4.0528176678565693</v>
      </c>
      <c r="N599">
        <f t="shared" si="96"/>
        <v>2.6393994031105607E-3</v>
      </c>
      <c r="O599" s="63">
        <f t="shared" si="97"/>
        <v>7.1698050517904266E-3</v>
      </c>
    </row>
    <row r="600" spans="2:15" x14ac:dyDescent="0.15">
      <c r="B600" s="82">
        <v>45394</v>
      </c>
      <c r="C600" s="83">
        <v>-7.5148387072342306E-3</v>
      </c>
      <c r="E600" s="62">
        <f t="shared" si="90"/>
        <v>5.647280079574584E-5</v>
      </c>
      <c r="F600" s="3">
        <f t="shared" si="91"/>
        <v>5.647280079574584E-5</v>
      </c>
      <c r="G600" s="63">
        <f t="shared" si="92"/>
        <v>7.5148387072342306E-3</v>
      </c>
      <c r="I600" s="77">
        <f t="shared" si="93"/>
        <v>-7.5906604623896812E-3</v>
      </c>
      <c r="J600" s="72">
        <f t="shared" si="94"/>
        <v>5.7618126255285926E-5</v>
      </c>
      <c r="K600" s="72">
        <f t="shared" si="98"/>
        <v>6.9664292091403842E-6</v>
      </c>
      <c r="L600" s="72">
        <f t="shared" si="99"/>
        <v>4.8605310457474744E-5</v>
      </c>
      <c r="M600">
        <f t="shared" si="95"/>
        <v>4.3433075047700633</v>
      </c>
      <c r="N600">
        <f t="shared" si="96"/>
        <v>7.5906604623896812E-3</v>
      </c>
      <c r="O600" s="63">
        <f t="shared" si="97"/>
        <v>6.9717508889428018E-3</v>
      </c>
    </row>
    <row r="601" spans="2:15" x14ac:dyDescent="0.15">
      <c r="B601" s="82">
        <v>45397</v>
      </c>
      <c r="C601" s="83">
        <v>1.42665743865855E-3</v>
      </c>
      <c r="E601" s="62">
        <f t="shared" si="90"/>
        <v>2.0353514472797743E-6</v>
      </c>
      <c r="F601" s="3">
        <f t="shared" si="91"/>
        <v>2.0353514472797743E-6</v>
      </c>
      <c r="G601" s="63">
        <f t="shared" si="92"/>
        <v>1.42665743865855E-3</v>
      </c>
      <c r="I601" s="77">
        <f t="shared" si="93"/>
        <v>1.3508356835030993E-3</v>
      </c>
      <c r="J601" s="72">
        <f t="shared" si="94"/>
        <v>1.8247570438252854E-6</v>
      </c>
      <c r="K601" s="72">
        <f t="shared" si="98"/>
        <v>5.7618126255285926E-5</v>
      </c>
      <c r="L601" s="72">
        <f t="shared" si="99"/>
        <v>5.015230750902713E-5</v>
      </c>
      <c r="M601">
        <f t="shared" si="95"/>
        <v>4.0403805602326157</v>
      </c>
      <c r="N601">
        <f t="shared" si="96"/>
        <v>1.3508356835030993E-3</v>
      </c>
      <c r="O601" s="63">
        <f t="shared" si="97"/>
        <v>7.0818293899971305E-3</v>
      </c>
    </row>
    <row r="602" spans="2:15" x14ac:dyDescent="0.15">
      <c r="B602" s="82">
        <v>45398</v>
      </c>
      <c r="C602" s="83">
        <v>-1.7475582221706001E-2</v>
      </c>
      <c r="E602" s="62">
        <f t="shared" si="90"/>
        <v>3.0539597398760685E-4</v>
      </c>
      <c r="F602" s="3">
        <f t="shared" si="91"/>
        <v>3.0539597398760685E-4</v>
      </c>
      <c r="G602" s="63">
        <f t="shared" si="92"/>
        <v>1.7475582221706001E-2</v>
      </c>
      <c r="I602" s="77">
        <f t="shared" si="93"/>
        <v>-1.7551403976861453E-2</v>
      </c>
      <c r="J602" s="72">
        <f t="shared" si="94"/>
        <v>3.0805178155898804E-4</v>
      </c>
      <c r="K602" s="72">
        <f t="shared" si="98"/>
        <v>1.8247570438252854E-6</v>
      </c>
      <c r="L602" s="72">
        <f t="shared" si="99"/>
        <v>4.7056370818412555E-5</v>
      </c>
      <c r="M602">
        <f t="shared" si="95"/>
        <v>5.6997540045487218</v>
      </c>
      <c r="N602">
        <f t="shared" si="96"/>
        <v>1.7551403976861453E-2</v>
      </c>
      <c r="O602" s="63">
        <f t="shared" si="97"/>
        <v>6.8597646328728036E-3</v>
      </c>
    </row>
    <row r="603" spans="2:15" x14ac:dyDescent="0.15">
      <c r="B603" s="82">
        <v>45399</v>
      </c>
      <c r="C603" s="83">
        <v>3.1407042274635899E-3</v>
      </c>
      <c r="E603" s="62">
        <f t="shared" si="90"/>
        <v>9.8640230444076643E-6</v>
      </c>
      <c r="F603" s="3">
        <f t="shared" si="91"/>
        <v>9.8640230444076643E-6</v>
      </c>
      <c r="G603" s="63">
        <f t="shared" si="92"/>
        <v>3.1407042274635899E-3</v>
      </c>
      <c r="I603" s="77">
        <f t="shared" si="93"/>
        <v>3.0648824723081389E-3</v>
      </c>
      <c r="J603" s="72">
        <f t="shared" si="94"/>
        <v>9.3935045690616503E-6</v>
      </c>
      <c r="K603" s="72">
        <f t="shared" si="98"/>
        <v>3.0805178155898804E-4</v>
      </c>
      <c r="L603" s="72">
        <f t="shared" si="99"/>
        <v>6.8930795156443991E-5</v>
      </c>
      <c r="M603">
        <f t="shared" si="95"/>
        <v>3.9063338360993862</v>
      </c>
      <c r="N603">
        <f t="shared" si="96"/>
        <v>3.0648824723081389E-3</v>
      </c>
      <c r="O603" s="63">
        <f t="shared" si="97"/>
        <v>8.3024571758271645E-3</v>
      </c>
    </row>
    <row r="604" spans="2:15" x14ac:dyDescent="0.15">
      <c r="B604" s="82">
        <v>45400</v>
      </c>
      <c r="C604" s="83">
        <v>-1.24358757342624E-4</v>
      </c>
      <c r="E604" s="62">
        <f t="shared" si="90"/>
        <v>1.546510052780164E-8</v>
      </c>
      <c r="F604" s="3">
        <f t="shared" si="91"/>
        <v>1.546510052780164E-8</v>
      </c>
      <c r="G604" s="63">
        <f t="shared" si="92"/>
        <v>1.24358757342624E-4</v>
      </c>
      <c r="I604" s="77">
        <f t="shared" si="93"/>
        <v>-2.0018051249807482E-4</v>
      </c>
      <c r="J604" s="72">
        <f t="shared" si="94"/>
        <v>4.0072237583991891E-8</v>
      </c>
      <c r="K604" s="72">
        <f t="shared" si="98"/>
        <v>9.3935045690616503E-6</v>
      </c>
      <c r="L604" s="72">
        <f t="shared" si="99"/>
        <v>6.4659785345322918E-5</v>
      </c>
      <c r="M604">
        <f t="shared" si="95"/>
        <v>3.9044019544350408</v>
      </c>
      <c r="N604">
        <f t="shared" si="96"/>
        <v>2.0018051249807482E-4</v>
      </c>
      <c r="O604" s="63">
        <f t="shared" si="97"/>
        <v>8.0411308499068034E-3</v>
      </c>
    </row>
    <row r="605" spans="2:15" x14ac:dyDescent="0.15">
      <c r="B605" s="82">
        <v>45401</v>
      </c>
      <c r="C605" s="83">
        <v>5.8738636396162801E-3</v>
      </c>
      <c r="E605" s="62">
        <f t="shared" si="90"/>
        <v>3.4502274056806209E-5</v>
      </c>
      <c r="F605" s="3">
        <f t="shared" si="91"/>
        <v>3.4502274056806209E-5</v>
      </c>
      <c r="G605" s="63">
        <f t="shared" si="92"/>
        <v>5.8738636396162801E-3</v>
      </c>
      <c r="I605" s="77">
        <f t="shared" si="93"/>
        <v>5.7980418844608295E-3</v>
      </c>
      <c r="J605" s="72">
        <f t="shared" si="94"/>
        <v>3.361728969396209E-5</v>
      </c>
      <c r="K605" s="72">
        <f t="shared" si="98"/>
        <v>4.0072237583991891E-8</v>
      </c>
      <c r="L605" s="72">
        <f t="shared" si="99"/>
        <v>6.0041043170085355E-5</v>
      </c>
      <c r="M605">
        <f t="shared" si="95"/>
        <v>4.0812788443918588</v>
      </c>
      <c r="N605">
        <f t="shared" si="96"/>
        <v>5.7980418844608295E-3</v>
      </c>
      <c r="O605" s="63">
        <f t="shared" si="97"/>
        <v>7.7486155647370552E-3</v>
      </c>
    </row>
    <row r="606" spans="2:15" x14ac:dyDescent="0.15">
      <c r="B606" s="82">
        <v>45404</v>
      </c>
      <c r="C606" s="83">
        <v>2.7765228793676898E-3</v>
      </c>
      <c r="E606" s="62">
        <f t="shared" si="90"/>
        <v>7.7090792996522467E-6</v>
      </c>
      <c r="F606" s="3">
        <f t="shared" si="91"/>
        <v>7.7090792996522467E-6</v>
      </c>
      <c r="G606" s="63">
        <f t="shared" si="92"/>
        <v>2.7765228793676898E-3</v>
      </c>
      <c r="I606" s="77">
        <f t="shared" si="93"/>
        <v>2.7007011242122388E-3</v>
      </c>
      <c r="J606" s="72">
        <f t="shared" si="94"/>
        <v>7.2937865623212505E-6</v>
      </c>
      <c r="K606" s="72">
        <f t="shared" si="98"/>
        <v>3.361728969396209E-5</v>
      </c>
      <c r="L606" s="72">
        <f t="shared" si="99"/>
        <v>5.8567016673425224E-5</v>
      </c>
      <c r="M606">
        <f t="shared" si="95"/>
        <v>3.9848652654316785</v>
      </c>
      <c r="N606">
        <f t="shared" si="96"/>
        <v>2.7007011242122388E-3</v>
      </c>
      <c r="O606" s="63">
        <f t="shared" si="97"/>
        <v>7.6529090333954204E-3</v>
      </c>
    </row>
    <row r="607" spans="2:15" x14ac:dyDescent="0.15">
      <c r="B607" s="82">
        <v>45405</v>
      </c>
      <c r="C607" s="83">
        <v>1.2480993515636201E-2</v>
      </c>
      <c r="E607" s="62">
        <f t="shared" si="90"/>
        <v>1.5577519913735291E-4</v>
      </c>
      <c r="F607" s="3">
        <f t="shared" si="91"/>
        <v>1.5577519913735291E-4</v>
      </c>
      <c r="G607" s="63">
        <f t="shared" si="92"/>
        <v>1.2480993515636201E-2</v>
      </c>
      <c r="I607" s="77">
        <f t="shared" si="93"/>
        <v>1.2405171760480751E-2</v>
      </c>
      <c r="J607" s="72">
        <f t="shared" si="94"/>
        <v>1.5388828640702909E-4</v>
      </c>
      <c r="K607" s="72">
        <f t="shared" si="98"/>
        <v>7.2937865623212505E-6</v>
      </c>
      <c r="L607" s="72">
        <f t="shared" si="99"/>
        <v>5.5111928085527878E-5</v>
      </c>
      <c r="M607">
        <f t="shared" si="95"/>
        <v>4.6822052551526134</v>
      </c>
      <c r="N607">
        <f t="shared" si="96"/>
        <v>1.2405171760480751E-2</v>
      </c>
      <c r="O607" s="63">
        <f t="shared" si="97"/>
        <v>7.4237408417541003E-3</v>
      </c>
    </row>
    <row r="608" spans="2:15" x14ac:dyDescent="0.15">
      <c r="B608" s="82">
        <v>45406</v>
      </c>
      <c r="C608" s="83">
        <v>-8.5803469285853293E-3</v>
      </c>
      <c r="E608" s="62">
        <f t="shared" si="90"/>
        <v>7.3622353414883697E-5</v>
      </c>
      <c r="F608" s="3">
        <f t="shared" si="91"/>
        <v>7.3622353414883697E-5</v>
      </c>
      <c r="G608" s="63">
        <f t="shared" si="92"/>
        <v>8.5803469285853293E-3</v>
      </c>
      <c r="I608" s="77">
        <f t="shared" si="93"/>
        <v>-8.6561686837407798E-3</v>
      </c>
      <c r="J608" s="72">
        <f t="shared" si="94"/>
        <v>7.4929256281374581E-5</v>
      </c>
      <c r="K608" s="72">
        <f t="shared" si="98"/>
        <v>1.5388828640702909E-4</v>
      </c>
      <c r="L608" s="72">
        <f t="shared" si="99"/>
        <v>6.3797990880250924E-5</v>
      </c>
      <c r="M608">
        <f t="shared" si="95"/>
        <v>4.204575081043135</v>
      </c>
      <c r="N608">
        <f t="shared" si="96"/>
        <v>8.6561686837407798E-3</v>
      </c>
      <c r="O608" s="63">
        <f t="shared" si="97"/>
        <v>7.9873644514477319E-3</v>
      </c>
    </row>
    <row r="609" spans="2:15" x14ac:dyDescent="0.15">
      <c r="B609" s="82">
        <v>45407</v>
      </c>
      <c r="C609" s="83">
        <v>-9.6854034425050087E-3</v>
      </c>
      <c r="E609" s="62">
        <f t="shared" si="90"/>
        <v>9.3807039844087873E-5</v>
      </c>
      <c r="F609" s="3">
        <f t="shared" si="91"/>
        <v>9.3807039844087873E-5</v>
      </c>
      <c r="G609" s="63">
        <f t="shared" si="92"/>
        <v>9.6854034425050087E-3</v>
      </c>
      <c r="I609" s="77">
        <f t="shared" si="93"/>
        <v>-9.7612251976604593E-3</v>
      </c>
      <c r="J609" s="72">
        <f t="shared" si="94"/>
        <v>9.5281517359441473E-5</v>
      </c>
      <c r="K609" s="72">
        <f t="shared" si="98"/>
        <v>7.4929256281374581E-5</v>
      </c>
      <c r="L609" s="72">
        <f t="shared" si="99"/>
        <v>6.5295811055529003E-5</v>
      </c>
      <c r="M609">
        <f t="shared" si="95"/>
        <v>4.2641599624940163</v>
      </c>
      <c r="N609">
        <f t="shared" si="96"/>
        <v>9.7612251976604593E-3</v>
      </c>
      <c r="O609" s="63">
        <f t="shared" si="97"/>
        <v>8.0805823463119906E-3</v>
      </c>
    </row>
    <row r="610" spans="2:15" x14ac:dyDescent="0.15">
      <c r="B610" s="82">
        <v>45408</v>
      </c>
      <c r="C610" s="83">
        <v>7.4338647131280099E-3</v>
      </c>
      <c r="E610" s="62">
        <f t="shared" si="90"/>
        <v>5.5262344573089788E-5</v>
      </c>
      <c r="F610" s="3">
        <f t="shared" si="91"/>
        <v>5.5262344573089788E-5</v>
      </c>
      <c r="G610" s="63">
        <f t="shared" si="92"/>
        <v>7.4338647131280099E-3</v>
      </c>
      <c r="I610" s="77">
        <f t="shared" si="93"/>
        <v>7.3580429579725593E-3</v>
      </c>
      <c r="J610" s="72">
        <f t="shared" si="94"/>
        <v>5.4140796171369569E-5</v>
      </c>
      <c r="K610" s="72">
        <f t="shared" si="98"/>
        <v>9.5281517359441473E-5</v>
      </c>
      <c r="L610" s="72">
        <f t="shared" si="99"/>
        <v>6.8291262981797906E-5</v>
      </c>
      <c r="M610">
        <f t="shared" si="95"/>
        <v>4.0751239341120442</v>
      </c>
      <c r="N610">
        <f t="shared" si="96"/>
        <v>7.3580429579725593E-3</v>
      </c>
      <c r="O610" s="63">
        <f t="shared" si="97"/>
        <v>8.2638527928441414E-3</v>
      </c>
    </row>
    <row r="611" spans="2:15" x14ac:dyDescent="0.15">
      <c r="B611" s="82">
        <v>45411</v>
      </c>
      <c r="C611" s="83">
        <v>-1.0544284506530601E-3</v>
      </c>
      <c r="E611" s="62">
        <f t="shared" si="90"/>
        <v>1.1118193575466127E-6</v>
      </c>
      <c r="F611" s="3">
        <f t="shared" si="91"/>
        <v>1.1118193575466127E-6</v>
      </c>
      <c r="G611" s="63">
        <f t="shared" si="92"/>
        <v>1.0544284506530601E-3</v>
      </c>
      <c r="I611" s="77">
        <f t="shared" si="93"/>
        <v>-1.1302502058085108E-3</v>
      </c>
      <c r="J611" s="72">
        <f t="shared" si="94"/>
        <v>1.277465527730181E-6</v>
      </c>
      <c r="K611" s="72">
        <f t="shared" si="98"/>
        <v>5.4140796171369569E-5</v>
      </c>
      <c r="L611" s="72">
        <f t="shared" si="99"/>
        <v>6.7686824766611224E-5</v>
      </c>
      <c r="M611">
        <f t="shared" si="95"/>
        <v>3.8860892659270316</v>
      </c>
      <c r="N611">
        <f t="shared" si="96"/>
        <v>1.1302502058085108E-3</v>
      </c>
      <c r="O611" s="63">
        <f t="shared" si="97"/>
        <v>8.2272002994099539E-3</v>
      </c>
    </row>
    <row r="612" spans="2:15" x14ac:dyDescent="0.15">
      <c r="B612" s="82">
        <v>45412</v>
      </c>
      <c r="C612" s="83">
        <v>-6.3049945009573307E-3</v>
      </c>
      <c r="E612" s="62">
        <f t="shared" si="90"/>
        <v>3.9752955657102181E-5</v>
      </c>
      <c r="F612" s="3">
        <f t="shared" si="91"/>
        <v>3.9752955657102181E-5</v>
      </c>
      <c r="G612" s="63">
        <f t="shared" si="92"/>
        <v>6.3049945009573307E-3</v>
      </c>
      <c r="I612" s="77">
        <f t="shared" si="93"/>
        <v>-6.3808162561127812E-3</v>
      </c>
      <c r="J612" s="72">
        <f t="shared" si="94"/>
        <v>4.071481609427313E-5</v>
      </c>
      <c r="K612" s="72">
        <f t="shared" si="98"/>
        <v>1.277465527730181E-6</v>
      </c>
      <c r="L612" s="72">
        <f t="shared" si="99"/>
        <v>6.2880060774935792E-5</v>
      </c>
      <c r="M612">
        <f t="shared" si="95"/>
        <v>4.0800770959882664</v>
      </c>
      <c r="N612">
        <f t="shared" si="96"/>
        <v>6.3808162561127812E-3</v>
      </c>
      <c r="O612" s="63">
        <f t="shared" si="97"/>
        <v>7.9296948727511449E-3</v>
      </c>
    </row>
    <row r="613" spans="2:15" x14ac:dyDescent="0.15">
      <c r="B613" s="82">
        <v>45414</v>
      </c>
      <c r="C613" s="83">
        <v>-4.5538256620175598E-3</v>
      </c>
      <c r="E613" s="62">
        <f t="shared" si="90"/>
        <v>2.0737328160049666E-5</v>
      </c>
      <c r="F613" s="3">
        <f t="shared" si="91"/>
        <v>2.0737328160049666E-5</v>
      </c>
      <c r="G613" s="63">
        <f t="shared" si="92"/>
        <v>4.5538256620175598E-3</v>
      </c>
      <c r="I613" s="77">
        <f t="shared" si="93"/>
        <v>-4.6296474171730103E-3</v>
      </c>
      <c r="J613" s="72">
        <f t="shared" si="94"/>
        <v>2.1433635207336725E-5</v>
      </c>
      <c r="K613" s="72">
        <f t="shared" si="98"/>
        <v>4.071481609427313E-5</v>
      </c>
      <c r="L613" s="72">
        <f t="shared" si="99"/>
        <v>6.1708100073727665E-5</v>
      </c>
      <c r="M613">
        <f t="shared" si="95"/>
        <v>4.0144439158605163</v>
      </c>
      <c r="N613">
        <f t="shared" si="96"/>
        <v>4.6296474171730103E-3</v>
      </c>
      <c r="O613" s="63">
        <f t="shared" si="97"/>
        <v>7.8554503418790493E-3</v>
      </c>
    </row>
    <row r="614" spans="2:15" x14ac:dyDescent="0.15">
      <c r="B614" s="82">
        <v>45415</v>
      </c>
      <c r="C614" s="83">
        <v>5.6489508081118897E-3</v>
      </c>
      <c r="E614" s="62">
        <f t="shared" si="90"/>
        <v>3.1910645232467971E-5</v>
      </c>
      <c r="F614" s="3">
        <f t="shared" si="91"/>
        <v>3.1910645232467971E-5</v>
      </c>
      <c r="G614" s="63">
        <f t="shared" si="92"/>
        <v>5.6489508081118897E-3</v>
      </c>
      <c r="I614" s="77">
        <f t="shared" si="93"/>
        <v>5.5731290529564392E-3</v>
      </c>
      <c r="J614" s="72">
        <f t="shared" si="94"/>
        <v>3.1059767440907138E-5</v>
      </c>
      <c r="K614" s="72">
        <f t="shared" si="98"/>
        <v>2.1433635207336725E-5</v>
      </c>
      <c r="L614" s="72">
        <f t="shared" si="99"/>
        <v>5.9093842087961961E-5</v>
      </c>
      <c r="M614">
        <f t="shared" si="95"/>
        <v>4.0806535699919397</v>
      </c>
      <c r="N614">
        <f t="shared" si="96"/>
        <v>5.5731290529564392E-3</v>
      </c>
      <c r="O614" s="63">
        <f t="shared" si="97"/>
        <v>7.6872519204174618E-3</v>
      </c>
    </row>
    <row r="615" spans="2:15" x14ac:dyDescent="0.15">
      <c r="B615" s="82">
        <v>45418</v>
      </c>
      <c r="C615" s="83">
        <v>4.8533668626646797E-3</v>
      </c>
      <c r="E615" s="62">
        <f t="shared" si="90"/>
        <v>2.3555169903611597E-5</v>
      </c>
      <c r="F615" s="3">
        <f t="shared" si="91"/>
        <v>2.3555169903611597E-5</v>
      </c>
      <c r="G615" s="63">
        <f t="shared" si="92"/>
        <v>4.8533668626646797E-3</v>
      </c>
      <c r="I615" s="77">
        <f t="shared" si="93"/>
        <v>4.7775451075092292E-3</v>
      </c>
      <c r="J615" s="72">
        <f t="shared" si="94"/>
        <v>2.2824937254285373E-5</v>
      </c>
      <c r="K615" s="72">
        <f t="shared" si="98"/>
        <v>3.1059767440907138E-5</v>
      </c>
      <c r="L615" s="72">
        <f t="shared" si="99"/>
        <v>5.7503763142288567E-5</v>
      </c>
      <c r="M615">
        <f t="shared" si="95"/>
        <v>4.0621239132408968</v>
      </c>
      <c r="N615">
        <f t="shared" si="96"/>
        <v>4.7775451075092292E-3</v>
      </c>
      <c r="O615" s="63">
        <f t="shared" si="97"/>
        <v>7.5831235742462068E-3</v>
      </c>
    </row>
    <row r="616" spans="2:15" x14ac:dyDescent="0.15">
      <c r="B616" s="82">
        <v>45419</v>
      </c>
      <c r="C616" s="83">
        <v>1.6359419418423102E-2</v>
      </c>
      <c r="E616" s="62">
        <f t="shared" si="90"/>
        <v>2.6763060370787886E-4</v>
      </c>
      <c r="F616" s="3">
        <f t="shared" si="91"/>
        <v>2.6763060370787886E-4</v>
      </c>
      <c r="G616" s="63">
        <f t="shared" si="92"/>
        <v>1.6359419418423102E-2</v>
      </c>
      <c r="I616" s="77">
        <f t="shared" si="93"/>
        <v>1.6283597663267649E-2</v>
      </c>
      <c r="J616" s="72">
        <f t="shared" si="94"/>
        <v>2.6515555285917564E-4</v>
      </c>
      <c r="K616" s="72">
        <f t="shared" si="98"/>
        <v>2.2824937254285373E-5</v>
      </c>
      <c r="L616" s="72">
        <f t="shared" si="99"/>
        <v>5.5401256709449041E-5</v>
      </c>
      <c r="M616">
        <f t="shared" si="95"/>
        <v>5.1780387933990708</v>
      </c>
      <c r="N616">
        <f t="shared" si="96"/>
        <v>1.6283597663267649E-2</v>
      </c>
      <c r="O616" s="63">
        <f t="shared" si="97"/>
        <v>7.4432020467974022E-3</v>
      </c>
    </row>
    <row r="617" spans="2:15" x14ac:dyDescent="0.15">
      <c r="B617" s="82">
        <v>45420</v>
      </c>
      <c r="C617" s="83">
        <v>7.7512250658067208E-3</v>
      </c>
      <c r="E617" s="62">
        <f t="shared" si="90"/>
        <v>6.00814900207904E-5</v>
      </c>
      <c r="F617" s="3">
        <f t="shared" si="91"/>
        <v>6.00814900207904E-5</v>
      </c>
      <c r="G617" s="63">
        <f t="shared" si="92"/>
        <v>7.7512250658067208E-3</v>
      </c>
      <c r="I617" s="77">
        <f t="shared" si="93"/>
        <v>7.6754033106512702E-3</v>
      </c>
      <c r="J617" s="72">
        <f t="shared" si="94"/>
        <v>5.8911815981156483E-5</v>
      </c>
      <c r="K617" s="72">
        <f t="shared" si="98"/>
        <v>2.6515555285917564E-4</v>
      </c>
      <c r="L617" s="72">
        <f t="shared" si="99"/>
        <v>7.3025845259134305E-5</v>
      </c>
      <c r="M617">
        <f t="shared" si="95"/>
        <v>4.0450914244496081</v>
      </c>
      <c r="N617">
        <f t="shared" si="96"/>
        <v>7.6754033106512702E-3</v>
      </c>
      <c r="O617" s="63">
        <f t="shared" si="97"/>
        <v>8.5455160908592467E-3</v>
      </c>
    </row>
    <row r="618" spans="2:15" x14ac:dyDescent="0.15">
      <c r="B618" s="82">
        <v>45422</v>
      </c>
      <c r="C618" s="83">
        <v>1.30567351611792E-2</v>
      </c>
      <c r="E618" s="62">
        <f t="shared" si="90"/>
        <v>1.7047833306917324E-4</v>
      </c>
      <c r="F618" s="3">
        <f t="shared" si="91"/>
        <v>1.7047833306917324E-4</v>
      </c>
      <c r="G618" s="63">
        <f t="shared" si="92"/>
        <v>1.30567351611792E-2</v>
      </c>
      <c r="I618" s="77">
        <f t="shared" si="93"/>
        <v>1.298091340602375E-2</v>
      </c>
      <c r="J618" s="72">
        <f t="shared" si="94"/>
        <v>1.6850411285468711E-4</v>
      </c>
      <c r="K618" s="72">
        <f t="shared" si="98"/>
        <v>5.8911815981156483E-5</v>
      </c>
      <c r="L618" s="72">
        <f t="shared" si="99"/>
        <v>7.2355819607450127E-5</v>
      </c>
      <c r="M618">
        <f t="shared" si="95"/>
        <v>4.4302252986264907</v>
      </c>
      <c r="N618">
        <f t="shared" si="96"/>
        <v>1.298091340602375E-2</v>
      </c>
      <c r="O618" s="63">
        <f t="shared" si="97"/>
        <v>8.5062224052425365E-3</v>
      </c>
    </row>
    <row r="619" spans="2:15" x14ac:dyDescent="0.15">
      <c r="B619" s="82">
        <v>45425</v>
      </c>
      <c r="C619" s="83">
        <v>1.22340542403787E-3</v>
      </c>
      <c r="E619" s="62">
        <f t="shared" si="90"/>
        <v>1.4967208315652806E-6</v>
      </c>
      <c r="F619" s="3">
        <f t="shared" si="91"/>
        <v>1.4967208315652806E-6</v>
      </c>
      <c r="G619" s="63">
        <f t="shared" si="92"/>
        <v>1.22340542403787E-3</v>
      </c>
      <c r="I619" s="77">
        <f t="shared" si="93"/>
        <v>1.1475836688824193E-3</v>
      </c>
      <c r="J619" s="72">
        <f t="shared" si="94"/>
        <v>1.3169482770856341E-6</v>
      </c>
      <c r="K619" s="72">
        <f t="shared" si="98"/>
        <v>1.6850411285468711E-4</v>
      </c>
      <c r="L619" s="72">
        <f t="shared" si="99"/>
        <v>8.0580539448427108E-5</v>
      </c>
      <c r="M619">
        <f t="shared" si="95"/>
        <v>3.7982739722879577</v>
      </c>
      <c r="N619">
        <f t="shared" si="96"/>
        <v>1.1475836688824193E-3</v>
      </c>
      <c r="O619" s="63">
        <f t="shared" si="97"/>
        <v>8.9766663883886818E-3</v>
      </c>
    </row>
    <row r="620" spans="2:15" x14ac:dyDescent="0.15">
      <c r="B620" s="82">
        <v>45426</v>
      </c>
      <c r="C620" s="83">
        <v>1.3587001055666002E-3</v>
      </c>
      <c r="E620" s="62">
        <f t="shared" si="90"/>
        <v>1.8460659768666905E-6</v>
      </c>
      <c r="F620" s="3">
        <f t="shared" si="91"/>
        <v>1.8460659768666905E-6</v>
      </c>
      <c r="G620" s="63">
        <f t="shared" si="92"/>
        <v>1.3587001055666002E-3</v>
      </c>
      <c r="I620" s="77">
        <f t="shared" si="93"/>
        <v>1.2828783504111494E-3</v>
      </c>
      <c r="J620" s="72">
        <f t="shared" si="94"/>
        <v>1.6457768619536318E-6</v>
      </c>
      <c r="K620" s="72">
        <f t="shared" si="98"/>
        <v>1.3169482770856341E-6</v>
      </c>
      <c r="L620" s="72">
        <f t="shared" si="99"/>
        <v>7.4551357860812162E-5</v>
      </c>
      <c r="M620">
        <f t="shared" si="95"/>
        <v>3.8385915547806433</v>
      </c>
      <c r="N620">
        <f t="shared" si="96"/>
        <v>1.2828783504111494E-3</v>
      </c>
      <c r="O620" s="63">
        <f t="shared" si="97"/>
        <v>8.634312819258529E-3</v>
      </c>
    </row>
    <row r="621" spans="2:15" x14ac:dyDescent="0.15">
      <c r="B621" s="82">
        <v>45427</v>
      </c>
      <c r="C621" s="83">
        <v>9.7750933915878805E-3</v>
      </c>
      <c r="E621" s="62">
        <f t="shared" si="90"/>
        <v>9.5552450814265051E-5</v>
      </c>
      <c r="F621" s="3">
        <f t="shared" si="91"/>
        <v>9.5552450814265051E-5</v>
      </c>
      <c r="G621" s="63">
        <f t="shared" si="92"/>
        <v>9.7750933915878805E-3</v>
      </c>
      <c r="I621" s="77">
        <f t="shared" si="93"/>
        <v>9.69927163643243E-3</v>
      </c>
      <c r="J621" s="72">
        <f t="shared" si="94"/>
        <v>9.4075870277302625E-5</v>
      </c>
      <c r="K621" s="72">
        <f t="shared" si="98"/>
        <v>1.6457768619536318E-6</v>
      </c>
      <c r="L621" s="72">
        <f t="shared" si="99"/>
        <v>6.9121771436023613E-5</v>
      </c>
      <c r="M621">
        <f t="shared" si="95"/>
        <v>4.2111359903041103</v>
      </c>
      <c r="N621">
        <f t="shared" si="96"/>
        <v>9.69927163643243E-3</v>
      </c>
      <c r="O621" s="63">
        <f t="shared" si="97"/>
        <v>8.3139504109673162E-3</v>
      </c>
    </row>
    <row r="622" spans="2:15" x14ac:dyDescent="0.15">
      <c r="B622" s="82">
        <v>45428</v>
      </c>
      <c r="C622" s="83">
        <v>3.98326930550396E-3</v>
      </c>
      <c r="E622" s="62">
        <f t="shared" si="90"/>
        <v>1.5866434360170001E-5</v>
      </c>
      <c r="F622" s="3">
        <f t="shared" si="91"/>
        <v>1.5866434360170001E-5</v>
      </c>
      <c r="G622" s="63">
        <f t="shared" si="92"/>
        <v>3.98326930550396E-3</v>
      </c>
      <c r="I622" s="77">
        <f t="shared" si="93"/>
        <v>3.9074475503485095E-3</v>
      </c>
      <c r="J622" s="72">
        <f t="shared" si="94"/>
        <v>1.5268146358724568E-5</v>
      </c>
      <c r="K622" s="72">
        <f t="shared" si="98"/>
        <v>9.4075870277302625E-5</v>
      </c>
      <c r="L622" s="72">
        <f t="shared" si="99"/>
        <v>7.1656398276759154E-5</v>
      </c>
      <c r="M622">
        <f t="shared" si="95"/>
        <v>3.9061441290986654</v>
      </c>
      <c r="N622">
        <f t="shared" si="96"/>
        <v>3.9074475503485095E-3</v>
      </c>
      <c r="O622" s="63">
        <f t="shared" si="97"/>
        <v>8.4650102348880329E-3</v>
      </c>
    </row>
    <row r="623" spans="2:15" x14ac:dyDescent="0.15">
      <c r="B623" s="82">
        <v>45429</v>
      </c>
      <c r="C623" s="83">
        <v>7.6448613050601397E-3</v>
      </c>
      <c r="E623" s="62">
        <f t="shared" si="90"/>
        <v>5.8443904373605825E-5</v>
      </c>
      <c r="F623" s="3">
        <f t="shared" si="91"/>
        <v>5.8443904373605825E-5</v>
      </c>
      <c r="G623" s="63">
        <f t="shared" si="92"/>
        <v>7.6448613050601397E-3</v>
      </c>
      <c r="I623" s="77">
        <f t="shared" si="93"/>
        <v>7.5690395499046891E-3</v>
      </c>
      <c r="J623" s="72">
        <f t="shared" si="94"/>
        <v>5.729035970802138E-5</v>
      </c>
      <c r="K623" s="72">
        <f t="shared" si="98"/>
        <v>1.5268146358724568E-5</v>
      </c>
      <c r="L623" s="72">
        <f t="shared" si="99"/>
        <v>6.7599693496692473E-5</v>
      </c>
      <c r="M623">
        <f t="shared" si="95"/>
        <v>4.0938886140009858</v>
      </c>
      <c r="N623">
        <f t="shared" si="96"/>
        <v>7.5690395499046891E-3</v>
      </c>
      <c r="O623" s="63">
        <f t="shared" si="97"/>
        <v>8.2219032770212315E-3</v>
      </c>
    </row>
    <row r="624" spans="2:15" x14ac:dyDescent="0.15">
      <c r="B624" s="82">
        <v>45433</v>
      </c>
      <c r="C624" s="83">
        <v>-3.03138938980129E-3</v>
      </c>
      <c r="E624" s="62">
        <f t="shared" si="90"/>
        <v>9.1893216325998374E-6</v>
      </c>
      <c r="F624" s="3">
        <f t="shared" si="91"/>
        <v>9.1893216325998374E-6</v>
      </c>
      <c r="G624" s="63">
        <f t="shared" si="92"/>
        <v>3.03138938980129E-3</v>
      </c>
      <c r="I624" s="77">
        <f t="shared" si="93"/>
        <v>-3.107211144956741E-3</v>
      </c>
      <c r="J624" s="72">
        <f t="shared" si="94"/>
        <v>9.6547610993433811E-6</v>
      </c>
      <c r="K624" s="72">
        <f t="shared" si="98"/>
        <v>5.729035970802138E-5</v>
      </c>
      <c r="L624" s="72">
        <f t="shared" si="99"/>
        <v>6.7314786706689932E-5</v>
      </c>
      <c r="M624">
        <f t="shared" si="95"/>
        <v>3.9199835446907705</v>
      </c>
      <c r="N624">
        <f t="shared" si="96"/>
        <v>3.107211144956741E-3</v>
      </c>
      <c r="O624" s="63">
        <f t="shared" si="97"/>
        <v>8.2045588977525136E-3</v>
      </c>
    </row>
    <row r="625" spans="2:15" x14ac:dyDescent="0.15">
      <c r="B625" s="82">
        <v>45434</v>
      </c>
      <c r="C625" s="83">
        <v>-3.5685913551364301E-3</v>
      </c>
      <c r="E625" s="62">
        <f t="shared" si="90"/>
        <v>1.2734844259954463E-5</v>
      </c>
      <c r="F625" s="3">
        <f t="shared" si="91"/>
        <v>1.2734844259954463E-5</v>
      </c>
      <c r="G625" s="63">
        <f t="shared" si="92"/>
        <v>3.5685913551364301E-3</v>
      </c>
      <c r="I625" s="77">
        <f t="shared" si="93"/>
        <v>-3.6444131102918811E-3</v>
      </c>
      <c r="J625" s="72">
        <f t="shared" si="94"/>
        <v>1.3281746918467343E-5</v>
      </c>
      <c r="K625" s="72">
        <f t="shared" si="98"/>
        <v>9.6547610993433811E-6</v>
      </c>
      <c r="L625" s="72">
        <f t="shared" si="99"/>
        <v>6.3218437275218412E-5</v>
      </c>
      <c r="M625">
        <f t="shared" si="95"/>
        <v>3.9680419852502777</v>
      </c>
      <c r="N625">
        <f t="shared" si="96"/>
        <v>3.6444131102918811E-3</v>
      </c>
      <c r="O625" s="63">
        <f t="shared" si="97"/>
        <v>7.9510022811730106E-3</v>
      </c>
    </row>
    <row r="626" spans="2:15" x14ac:dyDescent="0.15">
      <c r="B626" s="82">
        <v>45435</v>
      </c>
      <c r="C626" s="83">
        <v>6.7587061444207498E-4</v>
      </c>
      <c r="E626" s="62">
        <f t="shared" si="90"/>
        <v>4.5680108746630798E-7</v>
      </c>
      <c r="F626" s="3">
        <f t="shared" si="91"/>
        <v>4.5680108746630798E-7</v>
      </c>
      <c r="G626" s="63">
        <f t="shared" si="92"/>
        <v>6.7587061444207498E-4</v>
      </c>
      <c r="I626" s="77">
        <f t="shared" si="93"/>
        <v>6.0004885928662422E-4</v>
      </c>
      <c r="J626" s="72">
        <f t="shared" si="94"/>
        <v>3.6005863353117894E-7</v>
      </c>
      <c r="K626" s="72">
        <f t="shared" si="98"/>
        <v>1.3281746918467343E-5</v>
      </c>
      <c r="L626" s="72">
        <f t="shared" si="99"/>
        <v>5.9803728386896822E-5</v>
      </c>
      <c r="M626">
        <f t="shared" si="95"/>
        <v>3.944787910469695</v>
      </c>
      <c r="N626">
        <f t="shared" si="96"/>
        <v>6.0004885928662422E-4</v>
      </c>
      <c r="O626" s="63">
        <f t="shared" si="97"/>
        <v>7.7332870363705508E-3</v>
      </c>
    </row>
    <row r="627" spans="2:15" x14ac:dyDescent="0.15">
      <c r="B627" s="82">
        <v>45436</v>
      </c>
      <c r="C627" s="83">
        <v>-2.9290271588428003E-3</v>
      </c>
      <c r="E627" s="62">
        <f t="shared" si="90"/>
        <v>8.5792000972387275E-6</v>
      </c>
      <c r="F627" s="3">
        <f t="shared" si="91"/>
        <v>8.5792000972387275E-6</v>
      </c>
      <c r="G627" s="63">
        <f t="shared" si="92"/>
        <v>2.9290271588428003E-3</v>
      </c>
      <c r="I627" s="77">
        <f t="shared" si="93"/>
        <v>-3.0048489139982513E-3</v>
      </c>
      <c r="J627" s="72">
        <f t="shared" si="94"/>
        <v>9.0291169959564709E-6</v>
      </c>
      <c r="K627" s="72">
        <f t="shared" si="98"/>
        <v>3.6005863353117894E-7</v>
      </c>
      <c r="L627" s="72">
        <f t="shared" si="99"/>
        <v>5.5672358673557304E-5</v>
      </c>
      <c r="M627">
        <f t="shared" si="95"/>
        <v>4.0196206414631659</v>
      </c>
      <c r="N627">
        <f t="shared" si="96"/>
        <v>3.0048489139982513E-3</v>
      </c>
      <c r="O627" s="63">
        <f t="shared" si="97"/>
        <v>7.4613912022864276E-3</v>
      </c>
    </row>
    <row r="628" spans="2:15" x14ac:dyDescent="0.15">
      <c r="B628" s="82">
        <v>45440</v>
      </c>
      <c r="C628" s="83">
        <v>-6.4704320265231898E-3</v>
      </c>
      <c r="E628" s="62">
        <f t="shared" si="90"/>
        <v>4.1866490609856996E-5</v>
      </c>
      <c r="F628" s="3">
        <f t="shared" si="91"/>
        <v>4.1866490609856996E-5</v>
      </c>
      <c r="G628" s="63">
        <f t="shared" si="92"/>
        <v>6.4704320265231898E-3</v>
      </c>
      <c r="I628" s="77">
        <f t="shared" si="93"/>
        <v>-6.5462537816786404E-3</v>
      </c>
      <c r="J628" s="72">
        <f t="shared" si="94"/>
        <v>4.2853438574141899E-5</v>
      </c>
      <c r="K628" s="72">
        <f t="shared" si="98"/>
        <v>9.0291169959564709E-6</v>
      </c>
      <c r="L628" s="72">
        <f t="shared" si="99"/>
        <v>5.2632253568852161E-5</v>
      </c>
      <c r="M628">
        <f t="shared" si="95"/>
        <v>4.2107034111532204</v>
      </c>
      <c r="N628">
        <f t="shared" si="96"/>
        <v>6.5462537816786404E-3</v>
      </c>
      <c r="O628" s="63">
        <f t="shared" si="97"/>
        <v>7.2548089960282319E-3</v>
      </c>
    </row>
    <row r="629" spans="2:15" x14ac:dyDescent="0.15">
      <c r="B629" s="82">
        <v>45441</v>
      </c>
      <c r="C629" s="83">
        <v>-5.1261894063331301E-3</v>
      </c>
      <c r="E629" s="62">
        <f t="shared" si="90"/>
        <v>2.627781782960201E-5</v>
      </c>
      <c r="F629" s="3">
        <f t="shared" si="91"/>
        <v>2.627781782960201E-5</v>
      </c>
      <c r="G629" s="63">
        <f t="shared" si="92"/>
        <v>5.1261894063331301E-3</v>
      </c>
      <c r="I629" s="77">
        <f t="shared" si="93"/>
        <v>-5.2020111614885806E-3</v>
      </c>
      <c r="J629" s="72">
        <f t="shared" si="94"/>
        <v>2.7060920124251773E-5</v>
      </c>
      <c r="K629" s="72">
        <f t="shared" si="98"/>
        <v>4.2853438574141899E-5</v>
      </c>
      <c r="L629" s="72">
        <f t="shared" si="99"/>
        <v>5.2606720271861418E-5</v>
      </c>
      <c r="M629">
        <f t="shared" si="95"/>
        <v>4.1359949194048653</v>
      </c>
      <c r="N629">
        <f t="shared" si="96"/>
        <v>5.2020111614885806E-3</v>
      </c>
      <c r="O629" s="63">
        <f t="shared" si="97"/>
        <v>7.2530490327765897E-3</v>
      </c>
    </row>
    <row r="630" spans="2:15" x14ac:dyDescent="0.15">
      <c r="B630" s="82">
        <v>45442</v>
      </c>
      <c r="C630" s="83">
        <v>7.6457179490947401E-3</v>
      </c>
      <c r="E630" s="62">
        <f t="shared" si="90"/>
        <v>5.8457002957109478E-5</v>
      </c>
      <c r="F630" s="3">
        <f t="shared" si="91"/>
        <v>5.8457002957109478E-5</v>
      </c>
      <c r="G630" s="63">
        <f t="shared" si="92"/>
        <v>7.6457179490947401E-3</v>
      </c>
      <c r="I630" s="77">
        <f t="shared" si="93"/>
        <v>7.5698961939392895E-3</v>
      </c>
      <c r="J630" s="72">
        <f t="shared" si="94"/>
        <v>5.7303328387016544E-5</v>
      </c>
      <c r="K630" s="72">
        <f t="shared" si="98"/>
        <v>2.7060920124251773E-5</v>
      </c>
      <c r="L630" s="72">
        <f t="shared" si="99"/>
        <v>5.1311037087672238E-5</v>
      </c>
      <c r="M630">
        <f t="shared" si="95"/>
        <v>4.299059725179573</v>
      </c>
      <c r="N630">
        <f t="shared" si="96"/>
        <v>7.5698961939392895E-3</v>
      </c>
      <c r="O630" s="63">
        <f t="shared" si="97"/>
        <v>7.163172278234849E-3</v>
      </c>
    </row>
    <row r="631" spans="2:15" x14ac:dyDescent="0.15">
      <c r="B631" s="82">
        <v>45443</v>
      </c>
      <c r="C631" s="83">
        <v>9.8419593414251702E-3</v>
      </c>
      <c r="E631" s="62">
        <f t="shared" si="90"/>
        <v>9.6864163678266171E-5</v>
      </c>
      <c r="F631" s="3">
        <f t="shared" si="91"/>
        <v>9.6864163678266171E-5</v>
      </c>
      <c r="G631" s="63">
        <f t="shared" si="92"/>
        <v>9.8419593414251702E-3</v>
      </c>
      <c r="I631" s="77">
        <f t="shared" si="93"/>
        <v>9.7661375862697197E-3</v>
      </c>
      <c r="J631" s="72">
        <f t="shared" si="94"/>
        <v>9.5377443353950142E-5</v>
      </c>
      <c r="K631" s="72">
        <f t="shared" si="98"/>
        <v>5.7303328387016544E-5</v>
      </c>
      <c r="L631" s="72">
        <f t="shared" si="99"/>
        <v>5.2575477273094822E-5</v>
      </c>
      <c r="M631">
        <f t="shared" si="95"/>
        <v>4.4612181300545064</v>
      </c>
      <c r="N631">
        <f t="shared" si="96"/>
        <v>9.7661375862697197E-3</v>
      </c>
      <c r="O631" s="63">
        <f t="shared" si="97"/>
        <v>7.2508949291170133E-3</v>
      </c>
    </row>
    <row r="632" spans="2:15" x14ac:dyDescent="0.15">
      <c r="B632" s="82">
        <v>45446</v>
      </c>
      <c r="C632" s="83">
        <v>5.14890538259704E-4</v>
      </c>
      <c r="E632" s="62">
        <f t="shared" si="90"/>
        <v>2.6511226638936769E-7</v>
      </c>
      <c r="F632" s="3">
        <f t="shared" si="91"/>
        <v>2.6511226638936769E-7</v>
      </c>
      <c r="G632" s="63">
        <f t="shared" si="92"/>
        <v>5.14890538259704E-4</v>
      </c>
      <c r="I632" s="77">
        <f t="shared" si="93"/>
        <v>4.3906878310425319E-4</v>
      </c>
      <c r="J632" s="72">
        <f t="shared" si="94"/>
        <v>1.9278139629664972E-7</v>
      </c>
      <c r="K632" s="72">
        <f t="shared" si="98"/>
        <v>9.5377443353950142E-5</v>
      </c>
      <c r="L632" s="72">
        <f t="shared" si="99"/>
        <v>5.6787777619282724E-5</v>
      </c>
      <c r="M632">
        <f t="shared" si="95"/>
        <v>3.9700048781617783</v>
      </c>
      <c r="N632">
        <f t="shared" si="96"/>
        <v>4.3906878310425319E-4</v>
      </c>
      <c r="O632" s="63">
        <f t="shared" si="97"/>
        <v>7.5357665581732777E-3</v>
      </c>
    </row>
    <row r="633" spans="2:15" x14ac:dyDescent="0.15">
      <c r="B633" s="82">
        <v>45447</v>
      </c>
      <c r="C633" s="83">
        <v>1.58337338583169E-4</v>
      </c>
      <c r="E633" s="62">
        <f t="shared" si="90"/>
        <v>2.50707127896011E-8</v>
      </c>
      <c r="F633" s="3">
        <f t="shared" si="91"/>
        <v>2.50707127896011E-8</v>
      </c>
      <c r="G633" s="63">
        <f t="shared" si="92"/>
        <v>1.58337338583169E-4</v>
      </c>
      <c r="I633" s="77">
        <f t="shared" si="93"/>
        <v>8.2515583427718184E-5</v>
      </c>
      <c r="J633" s="72">
        <f t="shared" si="94"/>
        <v>6.80882150841672E-9</v>
      </c>
      <c r="K633" s="72">
        <f t="shared" si="98"/>
        <v>1.9278139629664972E-7</v>
      </c>
      <c r="L633" s="72">
        <f t="shared" si="99"/>
        <v>5.2929606723154404E-5</v>
      </c>
      <c r="M633">
        <f t="shared" si="95"/>
        <v>4.0043674777183549</v>
      </c>
      <c r="N633">
        <f t="shared" si="96"/>
        <v>8.2515583427718184E-5</v>
      </c>
      <c r="O633" s="63">
        <f t="shared" si="97"/>
        <v>7.2752736528019623E-3</v>
      </c>
    </row>
    <row r="634" spans="2:15" x14ac:dyDescent="0.15">
      <c r="B634" s="82">
        <v>45448</v>
      </c>
      <c r="C634" s="83">
        <v>1.1747588784239E-2</v>
      </c>
      <c r="E634" s="62">
        <f t="shared" si="90"/>
        <v>1.3800584224357793E-4</v>
      </c>
      <c r="F634" s="3">
        <f t="shared" si="91"/>
        <v>1.3800584224357793E-4</v>
      </c>
      <c r="G634" s="63">
        <f t="shared" si="92"/>
        <v>1.1747588784239E-2</v>
      </c>
      <c r="I634" s="77">
        <f t="shared" si="93"/>
        <v>1.1671767029083549E-2</v>
      </c>
      <c r="J634" s="72">
        <f t="shared" si="94"/>
        <v>1.3623014558120181E-4</v>
      </c>
      <c r="K634" s="72">
        <f t="shared" si="98"/>
        <v>6.80882150841672E-9</v>
      </c>
      <c r="L634" s="72">
        <f t="shared" si="99"/>
        <v>4.9423184547337655E-5</v>
      </c>
      <c r="M634">
        <f t="shared" si="95"/>
        <v>4.7277073304441579</v>
      </c>
      <c r="N634">
        <f t="shared" si="96"/>
        <v>1.1671767029083549E-2</v>
      </c>
      <c r="O634" s="63">
        <f t="shared" si="97"/>
        <v>7.0301624837081581E-3</v>
      </c>
    </row>
    <row r="635" spans="2:15" x14ac:dyDescent="0.15">
      <c r="B635" s="82">
        <v>45449</v>
      </c>
      <c r="C635" s="83">
        <v>7.5086245215469907E-3</v>
      </c>
      <c r="E635" s="62">
        <f t="shared" si="90"/>
        <v>5.6379442205576773E-5</v>
      </c>
      <c r="F635" s="3">
        <f t="shared" si="91"/>
        <v>5.6379442205576773E-5</v>
      </c>
      <c r="G635" s="63">
        <f t="shared" si="92"/>
        <v>7.5086245215469907E-3</v>
      </c>
      <c r="I635" s="77">
        <f t="shared" si="93"/>
        <v>7.4328027663915401E-3</v>
      </c>
      <c r="J635" s="72">
        <f t="shared" si="94"/>
        <v>5.5246556964077735E-5</v>
      </c>
      <c r="K635" s="72">
        <f t="shared" si="98"/>
        <v>1.3623014558120181E-4</v>
      </c>
      <c r="L635" s="72">
        <f t="shared" si="99"/>
        <v>5.7227074524453848E-5</v>
      </c>
      <c r="M635">
        <f t="shared" si="95"/>
        <v>4.2066511742000889</v>
      </c>
      <c r="N635">
        <f t="shared" si="96"/>
        <v>7.4328027663915401E-3</v>
      </c>
      <c r="O635" s="63">
        <f t="shared" si="97"/>
        <v>7.5648578654495448E-3</v>
      </c>
    </row>
    <row r="636" spans="2:15" x14ac:dyDescent="0.15">
      <c r="B636" s="82">
        <v>45450</v>
      </c>
      <c r="C636" s="83">
        <v>1.1035645322678899E-3</v>
      </c>
      <c r="E636" s="62">
        <f t="shared" si="90"/>
        <v>1.2178546768796466E-6</v>
      </c>
      <c r="F636" s="3">
        <f t="shared" si="91"/>
        <v>1.2178546768796466E-6</v>
      </c>
      <c r="G636" s="63">
        <f t="shared" si="92"/>
        <v>1.1035645322678899E-3</v>
      </c>
      <c r="I636" s="77">
        <f t="shared" si="93"/>
        <v>1.0277427771124392E-3</v>
      </c>
      <c r="J636" s="72">
        <f t="shared" si="94"/>
        <v>1.0562552159067888E-6</v>
      </c>
      <c r="K636" s="72">
        <f t="shared" si="98"/>
        <v>5.5246556964077735E-5</v>
      </c>
      <c r="L636" s="72">
        <f t="shared" si="99"/>
        <v>5.7763434989328766E-5</v>
      </c>
      <c r="M636">
        <f t="shared" si="95"/>
        <v>3.9652102342440037</v>
      </c>
      <c r="N636">
        <f t="shared" si="96"/>
        <v>1.0277427771124392E-3</v>
      </c>
      <c r="O636" s="63">
        <f t="shared" si="97"/>
        <v>7.6002259827802994E-3</v>
      </c>
    </row>
    <row r="637" spans="2:15" x14ac:dyDescent="0.15">
      <c r="B637" s="82">
        <v>45453</v>
      </c>
      <c r="C637" s="83">
        <v>-9.5481836693175302E-3</v>
      </c>
      <c r="E637" s="62">
        <f t="shared" si="90"/>
        <v>9.1167811383021971E-5</v>
      </c>
      <c r="F637" s="3">
        <f t="shared" si="91"/>
        <v>9.1167811383021971E-5</v>
      </c>
      <c r="G637" s="63">
        <f t="shared" si="92"/>
        <v>9.5481836693175302E-3</v>
      </c>
      <c r="I637" s="77">
        <f t="shared" si="93"/>
        <v>-9.6240054244729808E-3</v>
      </c>
      <c r="J637" s="72">
        <f t="shared" si="94"/>
        <v>9.2621480410285358E-5</v>
      </c>
      <c r="K637" s="72">
        <f t="shared" si="98"/>
        <v>1.0562552159067888E-6</v>
      </c>
      <c r="L637" s="72">
        <f t="shared" si="99"/>
        <v>5.3882103541406098E-5</v>
      </c>
      <c r="M637">
        <f t="shared" si="95"/>
        <v>4.4251589403402729</v>
      </c>
      <c r="N637">
        <f t="shared" si="96"/>
        <v>9.6240054244729808E-3</v>
      </c>
      <c r="O637" s="63">
        <f t="shared" si="97"/>
        <v>7.3404430071628574E-3</v>
      </c>
    </row>
    <row r="638" spans="2:15" x14ac:dyDescent="0.15">
      <c r="B638" s="82">
        <v>45454</v>
      </c>
      <c r="C638" s="83">
        <v>-5.3405189985888902E-3</v>
      </c>
      <c r="E638" s="62">
        <f t="shared" si="90"/>
        <v>2.8521143174288882E-5</v>
      </c>
      <c r="F638" s="3">
        <f t="shared" si="91"/>
        <v>2.8521143174288882E-5</v>
      </c>
      <c r="G638" s="63">
        <f t="shared" si="92"/>
        <v>5.3405189985888902E-3</v>
      </c>
      <c r="I638" s="77">
        <f t="shared" si="93"/>
        <v>-5.4163407537443408E-3</v>
      </c>
      <c r="J638" s="72">
        <f t="shared" si="94"/>
        <v>2.9336747160671815E-5</v>
      </c>
      <c r="K638" s="72">
        <f t="shared" si="98"/>
        <v>9.2621480410285358E-5</v>
      </c>
      <c r="L638" s="72">
        <f t="shared" si="99"/>
        <v>5.7748125584322486E-5</v>
      </c>
      <c r="M638">
        <f t="shared" si="95"/>
        <v>4.0877743276943974</v>
      </c>
      <c r="N638">
        <f t="shared" si="96"/>
        <v>5.4163407537443408E-3</v>
      </c>
      <c r="O638" s="63">
        <f t="shared" si="97"/>
        <v>7.5992187482873848E-3</v>
      </c>
    </row>
    <row r="639" spans="2:15" x14ac:dyDescent="0.15">
      <c r="B639" s="82">
        <v>45455</v>
      </c>
      <c r="C639" s="83">
        <v>7.8411763532071303E-3</v>
      </c>
      <c r="E639" s="62">
        <f t="shared" si="90"/>
        <v>6.148404660209467E-5</v>
      </c>
      <c r="F639" s="3">
        <f t="shared" si="91"/>
        <v>6.148404660209467E-5</v>
      </c>
      <c r="G639" s="63">
        <f t="shared" si="92"/>
        <v>7.8411763532071303E-3</v>
      </c>
      <c r="I639" s="77">
        <f t="shared" si="93"/>
        <v>7.7653545980516797E-3</v>
      </c>
      <c r="J639" s="72">
        <f t="shared" si="94"/>
        <v>6.0300732033482363E-5</v>
      </c>
      <c r="K639" s="72">
        <f t="shared" si="98"/>
        <v>2.9336747160671815E-5</v>
      </c>
      <c r="L639" s="72">
        <f t="shared" si="99"/>
        <v>5.614711967798439E-5</v>
      </c>
      <c r="M639">
        <f t="shared" si="95"/>
        <v>4.2433233794761271</v>
      </c>
      <c r="N639">
        <f t="shared" si="96"/>
        <v>7.7653545980516797E-3</v>
      </c>
      <c r="O639" s="63">
        <f t="shared" si="97"/>
        <v>7.4931381728875375E-3</v>
      </c>
    </row>
    <row r="640" spans="2:15" x14ac:dyDescent="0.15">
      <c r="B640" s="82">
        <v>45456</v>
      </c>
      <c r="C640" s="83">
        <v>-5.8847166746545101E-3</v>
      </c>
      <c r="E640" s="62">
        <f t="shared" si="90"/>
        <v>3.4629890340956834E-5</v>
      </c>
      <c r="F640" s="3">
        <f t="shared" si="91"/>
        <v>3.4629890340956834E-5</v>
      </c>
      <c r="G640" s="63">
        <f t="shared" si="92"/>
        <v>5.8847166746545101E-3</v>
      </c>
      <c r="I640" s="77">
        <f t="shared" si="93"/>
        <v>-5.9605384298099607E-3</v>
      </c>
      <c r="J640" s="72">
        <f t="shared" si="94"/>
        <v>3.5528018373241394E-5</v>
      </c>
      <c r="K640" s="72">
        <f t="shared" si="98"/>
        <v>6.0300732033482363E-5</v>
      </c>
      <c r="L640" s="72">
        <f t="shared" si="99"/>
        <v>5.7193404652103308E-5</v>
      </c>
      <c r="M640">
        <f t="shared" si="95"/>
        <v>4.1208951584691045</v>
      </c>
      <c r="N640">
        <f t="shared" si="96"/>
        <v>5.9605384298099607E-3</v>
      </c>
      <c r="O640" s="63">
        <f t="shared" si="97"/>
        <v>7.5626321246047203E-3</v>
      </c>
    </row>
    <row r="641" spans="2:15" x14ac:dyDescent="0.15">
      <c r="B641" s="82">
        <v>45457</v>
      </c>
      <c r="C641" s="83">
        <v>-4.2488711617463199E-3</v>
      </c>
      <c r="E641" s="62">
        <f t="shared" si="90"/>
        <v>1.8052906149119521E-5</v>
      </c>
      <c r="F641" s="3">
        <f t="shared" si="91"/>
        <v>1.8052906149119521E-5</v>
      </c>
      <c r="G641" s="63">
        <f t="shared" si="92"/>
        <v>4.2488711617463199E-3</v>
      </c>
      <c r="I641" s="77">
        <f t="shared" si="93"/>
        <v>-4.3246929169017704E-3</v>
      </c>
      <c r="J641" s="72">
        <f t="shared" si="94"/>
        <v>1.8702968825500343E-5</v>
      </c>
      <c r="K641" s="72">
        <f t="shared" si="98"/>
        <v>3.5528018373241394E-5</v>
      </c>
      <c r="L641" s="72">
        <f t="shared" si="99"/>
        <v>5.6144026014836447E-5</v>
      </c>
      <c r="M641">
        <f t="shared" si="95"/>
        <v>4.0581378108585469</v>
      </c>
      <c r="N641">
        <f t="shared" si="96"/>
        <v>4.3246929169017704E-3</v>
      </c>
      <c r="O641" s="63">
        <f t="shared" si="97"/>
        <v>7.4929317369662757E-3</v>
      </c>
    </row>
    <row r="642" spans="2:15" x14ac:dyDescent="0.15">
      <c r="B642" s="82">
        <v>45460</v>
      </c>
      <c r="C642" s="83">
        <v>-3.4100292368037799E-3</v>
      </c>
      <c r="E642" s="62">
        <f t="shared" si="90"/>
        <v>1.1628299395856569E-5</v>
      </c>
      <c r="F642" s="3">
        <f t="shared" si="91"/>
        <v>1.1628299395856569E-5</v>
      </c>
      <c r="G642" s="63">
        <f t="shared" si="92"/>
        <v>3.4100292368037799E-3</v>
      </c>
      <c r="I642" s="77">
        <f t="shared" si="93"/>
        <v>-3.4858509919592309E-3</v>
      </c>
      <c r="J642" s="72">
        <f t="shared" si="94"/>
        <v>1.2151157138143154E-5</v>
      </c>
      <c r="K642" s="72">
        <f t="shared" si="98"/>
        <v>1.8702968825500343E-5</v>
      </c>
      <c r="L642" s="72">
        <f t="shared" si="99"/>
        <v>5.3838615696949833E-5</v>
      </c>
      <c r="M642">
        <f t="shared" si="95"/>
        <v>4.0522452447298578</v>
      </c>
      <c r="N642">
        <f t="shared" si="96"/>
        <v>3.4858509919592309E-3</v>
      </c>
      <c r="O642" s="63">
        <f t="shared" si="97"/>
        <v>7.3374802007875857E-3</v>
      </c>
    </row>
    <row r="643" spans="2:15" x14ac:dyDescent="0.15">
      <c r="B643" s="82">
        <v>45461</v>
      </c>
      <c r="C643" s="83">
        <v>3.58994764262177E-3</v>
      </c>
      <c r="E643" s="62">
        <f t="shared" si="90"/>
        <v>1.2887724076765604E-5</v>
      </c>
      <c r="F643" s="3">
        <f t="shared" si="91"/>
        <v>1.2887724076765604E-5</v>
      </c>
      <c r="G643" s="63">
        <f t="shared" si="92"/>
        <v>3.58994764262177E-3</v>
      </c>
      <c r="I643" s="77">
        <f t="shared" si="93"/>
        <v>3.5141258874663191E-3</v>
      </c>
      <c r="J643" s="72">
        <f t="shared" si="94"/>
        <v>1.2349080752960945E-5</v>
      </c>
      <c r="K643" s="72">
        <f t="shared" si="98"/>
        <v>1.2151157138143154E-5</v>
      </c>
      <c r="L643" s="72">
        <f t="shared" si="99"/>
        <v>5.1224392313840678E-5</v>
      </c>
      <c r="M643">
        <f t="shared" si="95"/>
        <v>4.0809783630016208</v>
      </c>
      <c r="N643">
        <f t="shared" si="96"/>
        <v>3.5141258874663191E-3</v>
      </c>
      <c r="O643" s="63">
        <f t="shared" si="97"/>
        <v>7.1571217897867766E-3</v>
      </c>
    </row>
    <row r="644" spans="2:15" x14ac:dyDescent="0.15">
      <c r="B644" s="82">
        <v>45463</v>
      </c>
      <c r="C644" s="83">
        <v>6.7691073672633195E-3</v>
      </c>
      <c r="E644" s="62">
        <f t="shared" si="90"/>
        <v>4.5820814549538549E-5</v>
      </c>
      <c r="F644" s="3">
        <f t="shared" si="91"/>
        <v>4.5820814549538549E-5</v>
      </c>
      <c r="G644" s="63">
        <f t="shared" si="92"/>
        <v>6.7691073672633195E-3</v>
      </c>
      <c r="I644" s="77">
        <f t="shared" si="93"/>
        <v>6.6932856121078689E-3</v>
      </c>
      <c r="J644" s="72">
        <f t="shared" si="94"/>
        <v>4.4800072285250212E-5</v>
      </c>
      <c r="K644" s="72">
        <f t="shared" si="98"/>
        <v>1.2349080752960945E-5</v>
      </c>
      <c r="L644" s="72">
        <f t="shared" si="99"/>
        <v>4.8874610202995215E-5</v>
      </c>
      <c r="M644">
        <f t="shared" si="95"/>
        <v>4.2733459319346752</v>
      </c>
      <c r="N644">
        <f t="shared" si="96"/>
        <v>6.6932856121078689E-3</v>
      </c>
      <c r="O644" s="63">
        <f t="shared" si="97"/>
        <v>6.9910378487743306E-3</v>
      </c>
    </row>
    <row r="645" spans="2:15" x14ac:dyDescent="0.15">
      <c r="B645" s="82">
        <v>45464</v>
      </c>
      <c r="C645" s="83">
        <v>-9.5057278964482093E-3</v>
      </c>
      <c r="E645" s="62">
        <f t="shared" si="90"/>
        <v>9.0358862841313702E-5</v>
      </c>
      <c r="F645" s="3">
        <f t="shared" si="91"/>
        <v>9.0358862841313702E-5</v>
      </c>
      <c r="G645" s="63">
        <f t="shared" si="92"/>
        <v>9.5057278964482093E-3</v>
      </c>
      <c r="I645" s="77">
        <f t="shared" si="93"/>
        <v>-9.5815496516036599E-3</v>
      </c>
      <c r="J645" s="72">
        <f t="shared" si="94"/>
        <v>9.180609372614621E-5</v>
      </c>
      <c r="K645" s="72">
        <f t="shared" si="98"/>
        <v>4.4800072285250212E-5</v>
      </c>
      <c r="L645" s="72">
        <f t="shared" si="99"/>
        <v>4.9363117629577453E-5</v>
      </c>
      <c r="M645">
        <f t="shared" si="95"/>
        <v>4.5041678508561382</v>
      </c>
      <c r="N645">
        <f t="shared" si="96"/>
        <v>9.5815496516036599E-3</v>
      </c>
      <c r="O645" s="63">
        <f t="shared" si="97"/>
        <v>7.0258890988669507E-3</v>
      </c>
    </row>
    <row r="646" spans="2:15" x14ac:dyDescent="0.15">
      <c r="B646" s="82">
        <v>45467</v>
      </c>
      <c r="C646" s="83">
        <v>1.2021990551456901E-2</v>
      </c>
      <c r="E646" s="62">
        <f t="shared" si="90"/>
        <v>1.4452825681931901E-4</v>
      </c>
      <c r="F646" s="3">
        <f t="shared" si="91"/>
        <v>1.4452825681931901E-4</v>
      </c>
      <c r="G646" s="63">
        <f t="shared" si="92"/>
        <v>1.2021990551456901E-2</v>
      </c>
      <c r="I646" s="77">
        <f t="shared" si="93"/>
        <v>1.194616879630145E-2</v>
      </c>
      <c r="J646" s="72">
        <f t="shared" si="94"/>
        <v>1.4271094890972645E-4</v>
      </c>
      <c r="K646" s="72">
        <f t="shared" si="98"/>
        <v>9.180609372614621E-5</v>
      </c>
      <c r="L646" s="72">
        <f t="shared" si="99"/>
        <v>5.3592982684962189E-5</v>
      </c>
      <c r="M646">
        <f t="shared" si="95"/>
        <v>4.6638242575903162</v>
      </c>
      <c r="N646">
        <f t="shared" si="96"/>
        <v>1.194616879630145E-2</v>
      </c>
      <c r="O646" s="63">
        <f t="shared" si="97"/>
        <v>7.3207228253064048E-3</v>
      </c>
    </row>
    <row r="647" spans="2:15" x14ac:dyDescent="0.15">
      <c r="B647" s="82">
        <v>45468</v>
      </c>
      <c r="C647" s="83">
        <v>-5.83791254670229E-3</v>
      </c>
      <c r="E647" s="62">
        <f t="shared" si="90"/>
        <v>3.4081222902944015E-5</v>
      </c>
      <c r="F647" s="3">
        <f t="shared" si="91"/>
        <v>3.4081222902944015E-5</v>
      </c>
      <c r="G647" s="63">
        <f t="shared" si="92"/>
        <v>5.83791254670229E-3</v>
      </c>
      <c r="I647" s="77">
        <f t="shared" si="93"/>
        <v>-5.9137343018577405E-3</v>
      </c>
      <c r="J647" s="72">
        <f t="shared" si="94"/>
        <v>3.4972253392968856E-5</v>
      </c>
      <c r="K647" s="72">
        <f t="shared" si="98"/>
        <v>1.4271094890972645E-4</v>
      </c>
      <c r="L647" s="72">
        <f t="shared" si="99"/>
        <v>6.1522746282920469E-5</v>
      </c>
      <c r="M647">
        <f t="shared" si="95"/>
        <v>4.071224334157697</v>
      </c>
      <c r="N647">
        <f t="shared" si="96"/>
        <v>5.9137343018577405E-3</v>
      </c>
      <c r="O647" s="63">
        <f t="shared" si="97"/>
        <v>7.8436436866369998E-3</v>
      </c>
    </row>
    <row r="648" spans="2:15" x14ac:dyDescent="0.15">
      <c r="B648" s="82">
        <v>45469</v>
      </c>
      <c r="C648" s="83">
        <v>-5.8404838290039198E-3</v>
      </c>
      <c r="E648" s="62">
        <f t="shared" ref="E648:E711" si="100">C648^2</f>
        <v>3.4111251356856288E-5</v>
      </c>
      <c r="F648" s="3">
        <f t="shared" ref="F648:F711" si="101">E648</f>
        <v>3.4111251356856288E-5</v>
      </c>
      <c r="G648" s="63">
        <f t="shared" ref="G648:G711" si="102">SQRT(F648)</f>
        <v>5.8404838290039198E-3</v>
      </c>
      <c r="I648" s="77">
        <f t="shared" ref="I648:I711" si="103">C648-$I$4</f>
        <v>-5.9163055841593704E-3</v>
      </c>
      <c r="J648" s="72">
        <f t="shared" ref="J648:J711" si="104">I648^2</f>
        <v>3.5002671765155351E-5</v>
      </c>
      <c r="K648" s="72">
        <f t="shared" si="98"/>
        <v>3.4972253392968856E-5</v>
      </c>
      <c r="L648" s="72">
        <f t="shared" si="99"/>
        <v>6.0017062308402569E-5</v>
      </c>
      <c r="M648">
        <f t="shared" ref="M648:M711" si="105">LN(1/SQRT(2*PI()*L648*EXP(-J648/(2*L648))))</f>
        <v>4.087305302400698</v>
      </c>
      <c r="N648">
        <f t="shared" ref="N648:N711" si="106">SQRT(J648)</f>
        <v>5.9163055841593704E-3</v>
      </c>
      <c r="O648" s="63">
        <f t="shared" ref="O648:O711" si="107">SQRT(L648)</f>
        <v>7.7470679813980313E-3</v>
      </c>
    </row>
    <row r="649" spans="2:15" x14ac:dyDescent="0.15">
      <c r="B649" s="82">
        <v>45470</v>
      </c>
      <c r="C649" s="83">
        <v>-9.4995670648134701E-4</v>
      </c>
      <c r="E649" s="62">
        <f t="shared" si="100"/>
        <v>9.0241774418888806E-7</v>
      </c>
      <c r="F649" s="3">
        <f t="shared" si="101"/>
        <v>9.0241774418888806E-7</v>
      </c>
      <c r="G649" s="63">
        <f t="shared" si="102"/>
        <v>9.4995670648134701E-4</v>
      </c>
      <c r="I649" s="77">
        <f t="shared" si="103"/>
        <v>-1.0257784616367978E-3</v>
      </c>
      <c r="J649" s="72">
        <f t="shared" si="104"/>
        <v>1.0522214523579554E-6</v>
      </c>
      <c r="K649" s="72">
        <f t="shared" ref="K649:K712" si="108">J648</f>
        <v>3.5002671765155351E-5</v>
      </c>
      <c r="L649" s="72">
        <f t="shared" ref="L649:L712" si="109" xml:space="preserve"> $J$4+$K$4*K649+$L$4*L648</f>
        <v>5.865695076124766E-5</v>
      </c>
      <c r="M649">
        <f t="shared" si="105"/>
        <v>3.9574483464070744</v>
      </c>
      <c r="N649">
        <f t="shared" si="106"/>
        <v>1.0257784616367978E-3</v>
      </c>
      <c r="O649" s="63">
        <f t="shared" si="107"/>
        <v>7.6587825900235381E-3</v>
      </c>
    </row>
    <row r="650" spans="2:15" x14ac:dyDescent="0.15">
      <c r="B650" s="82">
        <v>45471</v>
      </c>
      <c r="C650" s="83">
        <v>-8.7318568035865598E-4</v>
      </c>
      <c r="E650" s="62">
        <f t="shared" si="100"/>
        <v>7.6245323238340891E-7</v>
      </c>
      <c r="F650" s="3">
        <f t="shared" si="101"/>
        <v>7.6245323238340891E-7</v>
      </c>
      <c r="G650" s="63">
        <f t="shared" si="102"/>
        <v>8.7318568035865598E-4</v>
      </c>
      <c r="I650" s="77">
        <f t="shared" si="103"/>
        <v>-9.4900743551410674E-4</v>
      </c>
      <c r="J650" s="72">
        <f t="shared" si="104"/>
        <v>9.0061511266106144E-7</v>
      </c>
      <c r="K650" s="72">
        <f t="shared" si="108"/>
        <v>1.0522214523579554E-6</v>
      </c>
      <c r="L650" s="72">
        <f t="shared" si="109"/>
        <v>5.4690362020440487E-5</v>
      </c>
      <c r="M650">
        <f t="shared" si="105"/>
        <v>3.9920898795638142</v>
      </c>
      <c r="N650">
        <f t="shared" si="106"/>
        <v>9.4900743551410674E-4</v>
      </c>
      <c r="O650" s="63">
        <f t="shared" si="107"/>
        <v>7.3952932342430128E-3</v>
      </c>
    </row>
    <row r="651" spans="2:15" x14ac:dyDescent="0.15">
      <c r="B651" s="82">
        <v>45474</v>
      </c>
      <c r="C651" s="83">
        <v>4.6508871006067896E-3</v>
      </c>
      <c r="E651" s="62">
        <f t="shared" si="100"/>
        <v>2.1630750822590629E-5</v>
      </c>
      <c r="F651" s="3">
        <f t="shared" si="101"/>
        <v>2.1630750822590629E-5</v>
      </c>
      <c r="G651" s="63">
        <f t="shared" si="102"/>
        <v>4.6508871006067896E-3</v>
      </c>
      <c r="I651" s="77">
        <f t="shared" si="103"/>
        <v>4.5750653454513391E-3</v>
      </c>
      <c r="J651" s="72">
        <f t="shared" si="104"/>
        <v>2.0931222915149782E-5</v>
      </c>
      <c r="K651" s="72">
        <f t="shared" si="108"/>
        <v>9.0061511266106144E-7</v>
      </c>
      <c r="L651" s="72">
        <f t="shared" si="109"/>
        <v>5.1088596815342883E-5</v>
      </c>
      <c r="M651">
        <f t="shared" si="105"/>
        <v>4.1244621868225497</v>
      </c>
      <c r="N651">
        <f t="shared" si="106"/>
        <v>4.5750653454513391E-3</v>
      </c>
      <c r="O651" s="63">
        <f t="shared" si="107"/>
        <v>7.1476287547229877E-3</v>
      </c>
    </row>
    <row r="652" spans="2:15" x14ac:dyDescent="0.15">
      <c r="B652" s="82">
        <v>45475</v>
      </c>
      <c r="C652" s="83">
        <v>-3.20243912835271E-3</v>
      </c>
      <c r="E652" s="62">
        <f t="shared" si="100"/>
        <v>1.0255616370804466E-5</v>
      </c>
      <c r="F652" s="3">
        <f t="shared" si="101"/>
        <v>1.0255616370804466E-5</v>
      </c>
      <c r="G652" s="63">
        <f t="shared" si="102"/>
        <v>3.20243912835271E-3</v>
      </c>
      <c r="I652" s="77">
        <f t="shared" si="103"/>
        <v>-3.278260883508161E-3</v>
      </c>
      <c r="J652" s="72">
        <f t="shared" si="104"/>
        <v>1.0746994420339708E-5</v>
      </c>
      <c r="K652" s="72">
        <f t="shared" si="108"/>
        <v>2.0931222915149782E-5</v>
      </c>
      <c r="L652" s="72">
        <f t="shared" si="109"/>
        <v>4.9443280207382966E-5</v>
      </c>
      <c r="M652">
        <f t="shared" si="105"/>
        <v>4.092743682027983</v>
      </c>
      <c r="N652">
        <f t="shared" si="106"/>
        <v>3.278260883508161E-3</v>
      </c>
      <c r="O652" s="63">
        <f t="shared" si="107"/>
        <v>7.0315915842277818E-3</v>
      </c>
    </row>
    <row r="653" spans="2:15" x14ac:dyDescent="0.15">
      <c r="B653" s="82">
        <v>45476</v>
      </c>
      <c r="C653" s="83">
        <v>6.0622265231446894E-4</v>
      </c>
      <c r="E653" s="62">
        <f t="shared" si="100"/>
        <v>3.6750590417918951E-7</v>
      </c>
      <c r="F653" s="3">
        <f t="shared" si="101"/>
        <v>3.6750590417918951E-7</v>
      </c>
      <c r="G653" s="63">
        <f t="shared" si="102"/>
        <v>6.0622265231446894E-4</v>
      </c>
      <c r="I653" s="77">
        <f t="shared" si="103"/>
        <v>5.3040089715901818E-4</v>
      </c>
      <c r="J653" s="72">
        <f t="shared" si="104"/>
        <v>2.813251117070914E-7</v>
      </c>
      <c r="K653" s="72">
        <f t="shared" si="108"/>
        <v>1.0746994420339708E-5</v>
      </c>
      <c r="L653" s="72">
        <f t="shared" si="109"/>
        <v>4.7133702207935778E-5</v>
      </c>
      <c r="M653">
        <f t="shared" si="105"/>
        <v>4.0638147656629995</v>
      </c>
      <c r="N653">
        <f t="shared" si="106"/>
        <v>5.3040089715901818E-4</v>
      </c>
      <c r="O653" s="63">
        <f t="shared" si="107"/>
        <v>6.8653989110565002E-3</v>
      </c>
    </row>
    <row r="654" spans="2:15" x14ac:dyDescent="0.15">
      <c r="B654" s="82">
        <v>45478</v>
      </c>
      <c r="C654" s="83">
        <v>-1.0116569146549901E-3</v>
      </c>
      <c r="E654" s="62">
        <f t="shared" si="100"/>
        <v>1.0234497129692538E-6</v>
      </c>
      <c r="F654" s="3">
        <f t="shared" si="101"/>
        <v>1.0234497129692538E-6</v>
      </c>
      <c r="G654" s="63">
        <f t="shared" si="102"/>
        <v>1.0116569146549901E-3</v>
      </c>
      <c r="I654" s="77">
        <f t="shared" si="103"/>
        <v>-1.0874786698104408E-3</v>
      </c>
      <c r="J654" s="72">
        <f t="shared" si="104"/>
        <v>1.1826098572926859E-6</v>
      </c>
      <c r="K654" s="72">
        <f t="shared" si="108"/>
        <v>2.813251117070914E-7</v>
      </c>
      <c r="L654" s="72">
        <f t="shared" si="109"/>
        <v>4.4200324737089124E-5</v>
      </c>
      <c r="M654">
        <f t="shared" si="105"/>
        <v>4.1011395983902634</v>
      </c>
      <c r="N654">
        <f t="shared" si="106"/>
        <v>1.0874786698104408E-3</v>
      </c>
      <c r="O654" s="63">
        <f t="shared" si="107"/>
        <v>6.6483324779292681E-3</v>
      </c>
    </row>
    <row r="655" spans="2:15" x14ac:dyDescent="0.15">
      <c r="B655" s="82">
        <v>45481</v>
      </c>
      <c r="C655" s="83">
        <v>3.7913741160400197E-3</v>
      </c>
      <c r="E655" s="62">
        <f t="shared" si="100"/>
        <v>1.4374517687778242E-5</v>
      </c>
      <c r="F655" s="3">
        <f t="shared" si="101"/>
        <v>1.4374517687778242E-5</v>
      </c>
      <c r="G655" s="63">
        <f t="shared" si="102"/>
        <v>3.7913741160400197E-3</v>
      </c>
      <c r="I655" s="77">
        <f t="shared" si="103"/>
        <v>3.7155523608845688E-3</v>
      </c>
      <c r="J655" s="72">
        <f t="shared" si="104"/>
        <v>1.3805329346474893E-5</v>
      </c>
      <c r="K655" s="72">
        <f t="shared" si="108"/>
        <v>1.1826098572926859E-6</v>
      </c>
      <c r="L655" s="72">
        <f t="shared" si="109"/>
        <v>4.1618402954440357E-5</v>
      </c>
      <c r="M655">
        <f t="shared" si="105"/>
        <v>4.2074735557312399</v>
      </c>
      <c r="N655">
        <f t="shared" si="106"/>
        <v>3.7155523608845688E-3</v>
      </c>
      <c r="O655" s="63">
        <f t="shared" si="107"/>
        <v>6.4512326693772527E-3</v>
      </c>
    </row>
    <row r="656" spans="2:15" x14ac:dyDescent="0.15">
      <c r="B656" s="82">
        <v>45482</v>
      </c>
      <c r="C656" s="83">
        <v>-1.18684312340866E-3</v>
      </c>
      <c r="E656" s="62">
        <f t="shared" si="100"/>
        <v>1.4085965995824237E-6</v>
      </c>
      <c r="F656" s="3">
        <f t="shared" si="101"/>
        <v>1.4085965995824237E-6</v>
      </c>
      <c r="G656" s="63">
        <f t="shared" si="102"/>
        <v>1.18684312340866E-3</v>
      </c>
      <c r="I656" s="77">
        <f t="shared" si="103"/>
        <v>-1.2626648785641107E-3</v>
      </c>
      <c r="J656" s="72">
        <f t="shared" si="104"/>
        <v>1.5943225955593205E-6</v>
      </c>
      <c r="K656" s="72">
        <f t="shared" si="108"/>
        <v>1.3805329346474893E-5</v>
      </c>
      <c r="L656" s="72">
        <f t="shared" si="109"/>
        <v>4.0299054524077278E-5</v>
      </c>
      <c r="M656">
        <f t="shared" si="105"/>
        <v>4.1505433126334834</v>
      </c>
      <c r="N656">
        <f t="shared" si="106"/>
        <v>1.2626648785641107E-3</v>
      </c>
      <c r="O656" s="63">
        <f t="shared" si="107"/>
        <v>6.3481536311022968E-3</v>
      </c>
    </row>
    <row r="657" spans="2:15" x14ac:dyDescent="0.15">
      <c r="B657" s="82">
        <v>45483</v>
      </c>
      <c r="C657" s="83">
        <v>9.4561222670737008E-3</v>
      </c>
      <c r="E657" s="62">
        <f t="shared" si="100"/>
        <v>8.9418248329847073E-5</v>
      </c>
      <c r="F657" s="3">
        <f t="shared" si="101"/>
        <v>8.9418248329847073E-5</v>
      </c>
      <c r="G657" s="63">
        <f t="shared" si="102"/>
        <v>9.4561222670737008E-3</v>
      </c>
      <c r="I657" s="77">
        <f t="shared" si="103"/>
        <v>9.3803005119182502E-3</v>
      </c>
      <c r="J657" s="72">
        <f t="shared" si="104"/>
        <v>8.7990037693893786E-5</v>
      </c>
      <c r="K657" s="72">
        <f t="shared" si="108"/>
        <v>1.5943225955593205E-6</v>
      </c>
      <c r="L657" s="72">
        <f t="shared" si="109"/>
        <v>3.8121140304418403E-5</v>
      </c>
      <c r="M657">
        <f t="shared" si="105"/>
        <v>4.7454745221226329</v>
      </c>
      <c r="N657">
        <f t="shared" si="106"/>
        <v>9.3803005119182502E-3</v>
      </c>
      <c r="O657" s="63">
        <f t="shared" si="107"/>
        <v>6.1742319606910142E-3</v>
      </c>
    </row>
    <row r="658" spans="2:15" x14ac:dyDescent="0.15">
      <c r="B658" s="82">
        <v>45484</v>
      </c>
      <c r="C658" s="83">
        <v>8.6074187534026497E-3</v>
      </c>
      <c r="E658" s="62">
        <f t="shared" si="100"/>
        <v>7.4087657596427626E-5</v>
      </c>
      <c r="F658" s="3">
        <f t="shared" si="101"/>
        <v>7.4087657596427626E-5</v>
      </c>
      <c r="G658" s="63">
        <f t="shared" si="102"/>
        <v>8.6074187534026497E-3</v>
      </c>
      <c r="I658" s="77">
        <f t="shared" si="103"/>
        <v>8.5315969982471991E-3</v>
      </c>
      <c r="J658" s="72">
        <f t="shared" si="104"/>
        <v>7.2788147340500621E-5</v>
      </c>
      <c r="K658" s="72">
        <f t="shared" si="108"/>
        <v>8.7990037693893786E-5</v>
      </c>
      <c r="L658" s="72">
        <f t="shared" si="109"/>
        <v>4.3112098661333874E-5</v>
      </c>
      <c r="M658">
        <f t="shared" si="105"/>
        <v>4.5290014576907813</v>
      </c>
      <c r="N658">
        <f t="shared" si="106"/>
        <v>8.5315969982471991E-3</v>
      </c>
      <c r="O658" s="63">
        <f t="shared" si="107"/>
        <v>6.5659804036666053E-3</v>
      </c>
    </row>
    <row r="659" spans="2:15" x14ac:dyDescent="0.15">
      <c r="B659" s="82">
        <v>45485</v>
      </c>
      <c r="C659" s="83">
        <v>8.9267917362612012E-3</v>
      </c>
      <c r="E659" s="62">
        <f t="shared" si="100"/>
        <v>7.9687610702581276E-5</v>
      </c>
      <c r="F659" s="3">
        <f t="shared" si="101"/>
        <v>7.9687610702581276E-5</v>
      </c>
      <c r="G659" s="63">
        <f t="shared" si="102"/>
        <v>8.9267917362612012E-3</v>
      </c>
      <c r="I659" s="77">
        <f t="shared" si="103"/>
        <v>8.8509699811057507E-3</v>
      </c>
      <c r="J659" s="72">
        <f t="shared" si="104"/>
        <v>7.8339669606435129E-5</v>
      </c>
      <c r="K659" s="72">
        <f t="shared" si="108"/>
        <v>7.2788147340500621E-5</v>
      </c>
      <c r="L659" s="72">
        <f t="shared" si="109"/>
        <v>4.6403662936024323E-5</v>
      </c>
      <c r="M659">
        <f t="shared" si="105"/>
        <v>4.4921829653830159</v>
      </c>
      <c r="N659">
        <f t="shared" si="106"/>
        <v>8.8509699811057507E-3</v>
      </c>
      <c r="O659" s="63">
        <f t="shared" si="107"/>
        <v>6.8120234098265047E-3</v>
      </c>
    </row>
    <row r="660" spans="2:15" x14ac:dyDescent="0.15">
      <c r="B660" s="82">
        <v>45488</v>
      </c>
      <c r="C660" s="83">
        <v>-6.9006072027982803E-3</v>
      </c>
      <c r="E660" s="62">
        <f t="shared" si="100"/>
        <v>4.7618379767311508E-5</v>
      </c>
      <c r="F660" s="3">
        <f t="shared" si="101"/>
        <v>4.7618379767311508E-5</v>
      </c>
      <c r="G660" s="63">
        <f t="shared" si="102"/>
        <v>6.9006072027982803E-3</v>
      </c>
      <c r="I660" s="77">
        <f t="shared" si="103"/>
        <v>-6.9764289579537309E-3</v>
      </c>
      <c r="J660" s="72">
        <f t="shared" si="104"/>
        <v>4.8670561005375381E-5</v>
      </c>
      <c r="K660" s="72">
        <f t="shared" si="108"/>
        <v>7.8339669606435129E-5</v>
      </c>
      <c r="L660" s="72">
        <f t="shared" si="109"/>
        <v>4.9829698075859616E-5</v>
      </c>
      <c r="M660">
        <f t="shared" si="105"/>
        <v>4.2786956760359596</v>
      </c>
      <c r="N660">
        <f t="shared" si="106"/>
        <v>6.9764289579537309E-3</v>
      </c>
      <c r="O660" s="63">
        <f t="shared" si="107"/>
        <v>7.0590153758055812E-3</v>
      </c>
    </row>
    <row r="661" spans="2:15" x14ac:dyDescent="0.15">
      <c r="B661" s="82">
        <v>45489</v>
      </c>
      <c r="C661" s="83">
        <v>-1.5408680679461701E-3</v>
      </c>
      <c r="E661" s="62">
        <f t="shared" si="100"/>
        <v>2.3742744028161632E-6</v>
      </c>
      <c r="F661" s="3">
        <f t="shared" si="101"/>
        <v>2.3742744028161632E-6</v>
      </c>
      <c r="G661" s="63">
        <f t="shared" si="102"/>
        <v>1.5408680679461701E-3</v>
      </c>
      <c r="I661" s="77">
        <f t="shared" si="103"/>
        <v>-1.6166898231016209E-3</v>
      </c>
      <c r="J661" s="72">
        <f t="shared" si="104"/>
        <v>2.6136859841203503E-6</v>
      </c>
      <c r="K661" s="72">
        <f t="shared" si="108"/>
        <v>4.8670561005375381E-5</v>
      </c>
      <c r="L661" s="72">
        <f t="shared" si="109"/>
        <v>5.0539308431331011E-5</v>
      </c>
      <c r="M661">
        <f t="shared" si="105"/>
        <v>4.0403700124469255</v>
      </c>
      <c r="N661">
        <f t="shared" si="106"/>
        <v>1.6166898231016209E-3</v>
      </c>
      <c r="O661" s="63">
        <f t="shared" si="107"/>
        <v>7.1091003953616385E-3</v>
      </c>
    </row>
    <row r="662" spans="2:15" x14ac:dyDescent="0.15">
      <c r="B662" s="82">
        <v>45490</v>
      </c>
      <c r="C662" s="83">
        <v>5.9532225071052798E-3</v>
      </c>
      <c r="E662" s="62">
        <f t="shared" si="100"/>
        <v>3.5440858219104872E-5</v>
      </c>
      <c r="F662" s="3">
        <f t="shared" si="101"/>
        <v>3.5440858219104872E-5</v>
      </c>
      <c r="G662" s="63">
        <f t="shared" si="102"/>
        <v>5.9532225071052798E-3</v>
      </c>
      <c r="I662" s="77">
        <f t="shared" si="103"/>
        <v>5.8774007519498293E-3</v>
      </c>
      <c r="J662" s="72">
        <f t="shared" si="104"/>
        <v>3.4543839599020419E-5</v>
      </c>
      <c r="K662" s="72">
        <f t="shared" si="108"/>
        <v>2.6136859841203503E-6</v>
      </c>
      <c r="L662" s="72">
        <f t="shared" si="109"/>
        <v>4.7470158437985677E-5</v>
      </c>
      <c r="M662">
        <f t="shared" si="105"/>
        <v>4.2406900853148182</v>
      </c>
      <c r="N662">
        <f t="shared" si="106"/>
        <v>5.8774007519498293E-3</v>
      </c>
      <c r="O662" s="63">
        <f t="shared" si="107"/>
        <v>6.8898591014610504E-3</v>
      </c>
    </row>
    <row r="663" spans="2:15" x14ac:dyDescent="0.15">
      <c r="B663" s="82">
        <v>45491</v>
      </c>
      <c r="C663" s="83">
        <v>-6.9981164594418097E-3</v>
      </c>
      <c r="E663" s="62">
        <f t="shared" si="100"/>
        <v>4.8973633979910372E-5</v>
      </c>
      <c r="F663" s="3">
        <f t="shared" si="101"/>
        <v>4.8973633979910372E-5</v>
      </c>
      <c r="G663" s="63">
        <f t="shared" si="102"/>
        <v>6.9981164594418097E-3</v>
      </c>
      <c r="I663" s="77">
        <f t="shared" si="103"/>
        <v>-7.0739382145972602E-3</v>
      </c>
      <c r="J663" s="72">
        <f t="shared" si="104"/>
        <v>5.0040601863939473E-5</v>
      </c>
      <c r="K663" s="72">
        <f t="shared" si="108"/>
        <v>3.4543839599020419E-5</v>
      </c>
      <c r="L663" s="72">
        <f t="shared" si="109"/>
        <v>4.7265707136550056E-5</v>
      </c>
      <c r="M663">
        <f t="shared" si="105"/>
        <v>4.3256013369743194</v>
      </c>
      <c r="N663">
        <f t="shared" si="106"/>
        <v>7.0739382145972602E-3</v>
      </c>
      <c r="O663" s="63">
        <f t="shared" si="107"/>
        <v>6.875005973564682E-3</v>
      </c>
    </row>
    <row r="664" spans="2:15" x14ac:dyDescent="0.15">
      <c r="B664" s="82">
        <v>45492</v>
      </c>
      <c r="C664" s="83">
        <v>-6.0561249852877294E-3</v>
      </c>
      <c r="E664" s="62">
        <f t="shared" si="100"/>
        <v>3.6676649837426301E-5</v>
      </c>
      <c r="F664" s="3">
        <f t="shared" si="101"/>
        <v>3.6676649837426301E-5</v>
      </c>
      <c r="G664" s="63">
        <f t="shared" si="102"/>
        <v>6.0561249852877294E-3</v>
      </c>
      <c r="I664" s="77">
        <f t="shared" si="103"/>
        <v>-6.13194674044318E-3</v>
      </c>
      <c r="J664" s="72">
        <f t="shared" si="104"/>
        <v>3.7600770827631738E-5</v>
      </c>
      <c r="K664" s="72">
        <f t="shared" si="108"/>
        <v>5.0040601863939473E-5</v>
      </c>
      <c r="L664" s="72">
        <f t="shared" si="109"/>
        <v>4.8329434349190537E-5</v>
      </c>
      <c r="M664">
        <f t="shared" si="105"/>
        <v>4.2442987907535423</v>
      </c>
      <c r="N664">
        <f t="shared" si="106"/>
        <v>6.13194674044318E-3</v>
      </c>
      <c r="O664" s="63">
        <f t="shared" si="107"/>
        <v>6.9519374529112771E-3</v>
      </c>
    </row>
    <row r="665" spans="2:15" x14ac:dyDescent="0.15">
      <c r="B665" s="82">
        <v>45495</v>
      </c>
      <c r="C665" s="83">
        <v>1.0129111365844099E-2</v>
      </c>
      <c r="E665" s="62">
        <f t="shared" si="100"/>
        <v>1.0259889706167212E-4</v>
      </c>
      <c r="F665" s="3">
        <f t="shared" si="101"/>
        <v>1.0259889706167212E-4</v>
      </c>
      <c r="G665" s="63">
        <f t="shared" si="102"/>
        <v>1.0129111365844099E-2</v>
      </c>
      <c r="I665" s="77">
        <f t="shared" si="103"/>
        <v>1.0053289610688649E-2</v>
      </c>
      <c r="J665" s="72">
        <f t="shared" si="104"/>
        <v>1.0106863199638032E-4</v>
      </c>
      <c r="K665" s="72">
        <f t="shared" si="108"/>
        <v>3.7600770827631738E-5</v>
      </c>
      <c r="L665" s="72">
        <f t="shared" si="109"/>
        <v>4.828963601062398E-5</v>
      </c>
      <c r="M665">
        <f t="shared" si="105"/>
        <v>4.5734501046344871</v>
      </c>
      <c r="N665">
        <f t="shared" si="106"/>
        <v>1.0053289610688649E-2</v>
      </c>
      <c r="O665" s="63">
        <f t="shared" si="107"/>
        <v>6.9490744715123018E-3</v>
      </c>
    </row>
    <row r="666" spans="2:15" x14ac:dyDescent="0.15">
      <c r="B666" s="82">
        <v>45496</v>
      </c>
      <c r="C666" s="83">
        <v>-1.45781163509872E-3</v>
      </c>
      <c r="E666" s="62">
        <f t="shared" si="100"/>
        <v>2.1252147634292033E-6</v>
      </c>
      <c r="F666" s="3">
        <f t="shared" si="101"/>
        <v>2.1252147634292033E-6</v>
      </c>
      <c r="G666" s="63">
        <f t="shared" si="102"/>
        <v>1.45781163509872E-3</v>
      </c>
      <c r="I666" s="77">
        <f t="shared" si="103"/>
        <v>-1.5336333902541707E-3</v>
      </c>
      <c r="J666" s="72">
        <f t="shared" si="104"/>
        <v>2.3520313757025017E-6</v>
      </c>
      <c r="K666" s="72">
        <f t="shared" si="108"/>
        <v>1.0106863199638032E-4</v>
      </c>
      <c r="L666" s="72">
        <f t="shared" si="109"/>
        <v>5.3367924384170452E-5</v>
      </c>
      <c r="M666">
        <f t="shared" si="105"/>
        <v>4.0112297975065223</v>
      </c>
      <c r="N666">
        <f t="shared" si="106"/>
        <v>1.5336333902541707E-3</v>
      </c>
      <c r="O666" s="63">
        <f t="shared" si="107"/>
        <v>7.3053353368733491E-3</v>
      </c>
    </row>
    <row r="667" spans="2:15" x14ac:dyDescent="0.15">
      <c r="B667" s="82">
        <v>45497</v>
      </c>
      <c r="C667" s="83">
        <v>-6.1609142156927501E-3</v>
      </c>
      <c r="E667" s="62">
        <f t="shared" si="100"/>
        <v>3.7956863973125017E-5</v>
      </c>
      <c r="F667" s="3">
        <f t="shared" si="101"/>
        <v>3.7956863973125017E-5</v>
      </c>
      <c r="G667" s="63">
        <f t="shared" si="102"/>
        <v>6.1609142156927501E-3</v>
      </c>
      <c r="I667" s="77">
        <f t="shared" si="103"/>
        <v>-6.2367359708482006E-3</v>
      </c>
      <c r="J667" s="72">
        <f t="shared" si="104"/>
        <v>3.8896875570071851E-5</v>
      </c>
      <c r="K667" s="72">
        <f t="shared" si="108"/>
        <v>2.3520313757025017E-6</v>
      </c>
      <c r="L667" s="72">
        <f t="shared" si="109"/>
        <v>5.0008818740043E-5</v>
      </c>
      <c r="M667">
        <f t="shared" si="105"/>
        <v>4.2271671451949766</v>
      </c>
      <c r="N667">
        <f t="shared" si="106"/>
        <v>6.2367359708482006E-3</v>
      </c>
      <c r="O667" s="63">
        <f t="shared" si="107"/>
        <v>7.0716913634605834E-3</v>
      </c>
    </row>
    <row r="668" spans="2:15" x14ac:dyDescent="0.15">
      <c r="B668" s="82">
        <v>45498</v>
      </c>
      <c r="C668" s="83">
        <v>-8.0004338037450388E-3</v>
      </c>
      <c r="E668" s="62">
        <f t="shared" si="100"/>
        <v>6.4006941048106312E-5</v>
      </c>
      <c r="F668" s="3">
        <f t="shared" si="101"/>
        <v>6.4006941048106312E-5</v>
      </c>
      <c r="G668" s="63">
        <f t="shared" si="102"/>
        <v>8.0004338037450388E-3</v>
      </c>
      <c r="I668" s="77">
        <f t="shared" si="103"/>
        <v>-8.0762555589004893E-3</v>
      </c>
      <c r="J668" s="72">
        <f t="shared" si="104"/>
        <v>6.5225903852671053E-5</v>
      </c>
      <c r="K668" s="72">
        <f t="shared" si="108"/>
        <v>3.8896875570071851E-5</v>
      </c>
      <c r="L668" s="72">
        <f t="shared" si="109"/>
        <v>4.9913829613838911E-5</v>
      </c>
      <c r="M668">
        <f t="shared" si="105"/>
        <v>4.3603602340290921</v>
      </c>
      <c r="N668">
        <f t="shared" si="106"/>
        <v>8.0762555589004893E-3</v>
      </c>
      <c r="O668" s="63">
        <f t="shared" si="107"/>
        <v>7.0649720179091231E-3</v>
      </c>
    </row>
    <row r="669" spans="2:15" x14ac:dyDescent="0.15">
      <c r="B669" s="82">
        <v>45499</v>
      </c>
      <c r="C669" s="83">
        <v>1.1230182360194501E-2</v>
      </c>
      <c r="E669" s="62">
        <f t="shared" si="100"/>
        <v>1.2611699584322373E-4</v>
      </c>
      <c r="F669" s="3">
        <f t="shared" si="101"/>
        <v>1.2611699584322373E-4</v>
      </c>
      <c r="G669" s="63">
        <f t="shared" si="102"/>
        <v>1.1230182360194501E-2</v>
      </c>
      <c r="I669" s="77">
        <f t="shared" si="103"/>
        <v>1.115436060503905E-2</v>
      </c>
      <c r="J669" s="72">
        <f t="shared" si="104"/>
        <v>1.2441976050724712E-4</v>
      </c>
      <c r="K669" s="72">
        <f t="shared" si="108"/>
        <v>6.5225903852671053E-5</v>
      </c>
      <c r="L669" s="72">
        <f t="shared" si="109"/>
        <v>5.1949489012077149E-5</v>
      </c>
      <c r="M669">
        <f t="shared" si="105"/>
        <v>4.6124343389365938</v>
      </c>
      <c r="N669">
        <f t="shared" si="106"/>
        <v>1.115436060503905E-2</v>
      </c>
      <c r="O669" s="63">
        <f t="shared" si="107"/>
        <v>7.2075993931458998E-3</v>
      </c>
    </row>
    <row r="670" spans="2:15" x14ac:dyDescent="0.15">
      <c r="B670" s="82">
        <v>45502</v>
      </c>
      <c r="C670" s="83">
        <v>-2.1720206997543003E-3</v>
      </c>
      <c r="E670" s="62">
        <f t="shared" si="100"/>
        <v>4.7176739201611599E-6</v>
      </c>
      <c r="F670" s="3">
        <f t="shared" si="101"/>
        <v>4.7176739201611599E-6</v>
      </c>
      <c r="G670" s="63">
        <f t="shared" si="102"/>
        <v>2.1720206997543003E-3</v>
      </c>
      <c r="I670" s="77">
        <f t="shared" si="103"/>
        <v>-2.2478424549097513E-3</v>
      </c>
      <c r="J670" s="72">
        <f t="shared" si="104"/>
        <v>5.0527957020946974E-6</v>
      </c>
      <c r="K670" s="72">
        <f t="shared" si="108"/>
        <v>1.2441976050724712E-4</v>
      </c>
      <c r="L670" s="72">
        <f t="shared" si="109"/>
        <v>5.8561551004957655E-5</v>
      </c>
      <c r="M670">
        <f t="shared" si="105"/>
        <v>3.9753480168498747</v>
      </c>
      <c r="N670">
        <f t="shared" si="106"/>
        <v>2.2478424549097513E-3</v>
      </c>
      <c r="O670" s="63">
        <f t="shared" si="107"/>
        <v>7.6525519276224229E-3</v>
      </c>
    </row>
    <row r="671" spans="2:15" x14ac:dyDescent="0.15">
      <c r="B671" s="82">
        <v>45503</v>
      </c>
      <c r="C671" s="83">
        <v>5.49527579489983E-3</v>
      </c>
      <c r="E671" s="62">
        <f t="shared" si="100"/>
        <v>3.0198056062011957E-5</v>
      </c>
      <c r="F671" s="3">
        <f t="shared" si="101"/>
        <v>3.0198056062011957E-5</v>
      </c>
      <c r="G671" s="63">
        <f t="shared" si="102"/>
        <v>5.49527579489983E-3</v>
      </c>
      <c r="I671" s="77">
        <f t="shared" si="103"/>
        <v>5.4194540397443794E-3</v>
      </c>
      <c r="J671" s="72">
        <f t="shared" si="104"/>
        <v>2.9370482088901675E-5</v>
      </c>
      <c r="K671" s="72">
        <f t="shared" si="108"/>
        <v>5.0527957020946974E-6</v>
      </c>
      <c r="L671" s="72">
        <f t="shared" si="109"/>
        <v>5.4926400666202909E-5</v>
      </c>
      <c r="M671">
        <f t="shared" si="105"/>
        <v>4.11950076537192</v>
      </c>
      <c r="N671">
        <f t="shared" si="106"/>
        <v>5.4194540397443794E-3</v>
      </c>
      <c r="O671" s="63">
        <f t="shared" si="107"/>
        <v>7.4112347598900754E-3</v>
      </c>
    </row>
    <row r="672" spans="2:15" x14ac:dyDescent="0.15">
      <c r="B672" s="82">
        <v>45504</v>
      </c>
      <c r="C672" s="83">
        <v>2.88384843737432E-3</v>
      </c>
      <c r="E672" s="62">
        <f t="shared" si="100"/>
        <v>8.3165818097463069E-6</v>
      </c>
      <c r="F672" s="3">
        <f t="shared" si="101"/>
        <v>8.3165818097463069E-6</v>
      </c>
      <c r="G672" s="63">
        <f t="shared" si="102"/>
        <v>2.88384843737432E-3</v>
      </c>
      <c r="I672" s="77">
        <f t="shared" si="103"/>
        <v>2.808026682218869E-3</v>
      </c>
      <c r="J672" s="72">
        <f t="shared" si="104"/>
        <v>7.8850138480531091E-6</v>
      </c>
      <c r="K672" s="72">
        <f t="shared" si="108"/>
        <v>2.9370482088901675E-5</v>
      </c>
      <c r="L672" s="72">
        <f t="shared" si="109"/>
        <v>5.3596329394483443E-5</v>
      </c>
      <c r="M672">
        <f t="shared" si="105"/>
        <v>4.034856089185908</v>
      </c>
      <c r="N672">
        <f t="shared" si="106"/>
        <v>2.808026682218869E-3</v>
      </c>
      <c r="O672" s="63">
        <f t="shared" si="107"/>
        <v>7.3209513995438763E-3</v>
      </c>
    </row>
    <row r="673" spans="2:15" x14ac:dyDescent="0.15">
      <c r="B673" s="82">
        <v>45506</v>
      </c>
      <c r="C673" s="83">
        <v>-3.5878007524916405E-2</v>
      </c>
      <c r="E673" s="62">
        <f t="shared" si="100"/>
        <v>1.2872314239579582E-3</v>
      </c>
      <c r="F673" s="3">
        <f t="shared" si="101"/>
        <v>1.2872314239579582E-3</v>
      </c>
      <c r="G673" s="63">
        <f t="shared" si="102"/>
        <v>3.5878007524916405E-2</v>
      </c>
      <c r="I673" s="77">
        <f t="shared" si="103"/>
        <v>-3.5953829280071854E-2</v>
      </c>
      <c r="J673" s="72">
        <f t="shared" si="104"/>
        <v>1.2926778399005522E-3</v>
      </c>
      <c r="K673" s="72">
        <f t="shared" si="108"/>
        <v>7.8850138480531091E-6</v>
      </c>
      <c r="L673" s="72">
        <f t="shared" si="109"/>
        <v>5.0661366201110182E-5</v>
      </c>
      <c r="M673">
        <f t="shared" si="105"/>
        <v>10.405246881260089</v>
      </c>
      <c r="N673">
        <f t="shared" si="106"/>
        <v>3.5953829280071854E-2</v>
      </c>
      <c r="O673" s="63">
        <f t="shared" si="107"/>
        <v>7.1176798327200821E-3</v>
      </c>
    </row>
    <row r="674" spans="2:15" x14ac:dyDescent="0.15">
      <c r="B674" s="82">
        <v>45509</v>
      </c>
      <c r="C674" s="83">
        <v>-2.7978865799461003E-2</v>
      </c>
      <c r="E674" s="62">
        <f t="shared" si="100"/>
        <v>7.8281693142424858E-4</v>
      </c>
      <c r="F674" s="3">
        <f t="shared" si="101"/>
        <v>7.8281693142424858E-4</v>
      </c>
      <c r="G674" s="63">
        <f t="shared" si="102"/>
        <v>2.7978865799461003E-2</v>
      </c>
      <c r="I674" s="77">
        <f t="shared" si="103"/>
        <v>-2.8054687554616455E-2</v>
      </c>
      <c r="J674" s="72">
        <f t="shared" si="104"/>
        <v>7.8706549378715145E-4</v>
      </c>
      <c r="K674" s="72">
        <f t="shared" si="108"/>
        <v>1.2926778399005522E-3</v>
      </c>
      <c r="L674" s="72">
        <f t="shared" si="109"/>
        <v>1.5153527371525625E-4</v>
      </c>
      <c r="M674">
        <f t="shared" si="105"/>
        <v>4.7768931493430289</v>
      </c>
      <c r="N674">
        <f t="shared" si="106"/>
        <v>2.8054687554616455E-2</v>
      </c>
      <c r="O674" s="63">
        <f t="shared" si="107"/>
        <v>1.2309966438429321E-2</v>
      </c>
    </row>
    <row r="675" spans="2:15" x14ac:dyDescent="0.15">
      <c r="B675" s="82">
        <v>45510</v>
      </c>
      <c r="C675" s="83">
        <v>-2.8410832518276303E-3</v>
      </c>
      <c r="E675" s="62">
        <f t="shared" si="100"/>
        <v>8.0717540438154613E-6</v>
      </c>
      <c r="F675" s="3">
        <f t="shared" si="101"/>
        <v>8.0717540438154613E-6</v>
      </c>
      <c r="G675" s="63">
        <f t="shared" si="102"/>
        <v>2.8410832518276303E-3</v>
      </c>
      <c r="I675" s="77">
        <f t="shared" si="103"/>
        <v>-2.9169050069830812E-3</v>
      </c>
      <c r="J675" s="72">
        <f t="shared" si="104"/>
        <v>8.5083348197629697E-6</v>
      </c>
      <c r="K675" s="72">
        <f t="shared" si="108"/>
        <v>7.8706549378715145E-4</v>
      </c>
      <c r="L675" s="72">
        <f t="shared" si="109"/>
        <v>2.0207796436238874E-4</v>
      </c>
      <c r="M675">
        <f t="shared" si="105"/>
        <v>3.3450160079060338</v>
      </c>
      <c r="N675">
        <f t="shared" si="106"/>
        <v>2.9169050069830812E-3</v>
      </c>
      <c r="O675" s="63">
        <f t="shared" si="107"/>
        <v>1.421541291564859E-2</v>
      </c>
    </row>
    <row r="676" spans="2:15" x14ac:dyDescent="0.15">
      <c r="B676" s="82">
        <v>45511</v>
      </c>
      <c r="C676" s="83">
        <v>2.8905744337962499E-2</v>
      </c>
      <c r="E676" s="62">
        <f t="shared" si="100"/>
        <v>8.3554205573165106E-4</v>
      </c>
      <c r="F676" s="3">
        <f t="shared" si="101"/>
        <v>8.3554205573165106E-4</v>
      </c>
      <c r="G676" s="63">
        <f t="shared" si="102"/>
        <v>2.8905744337962499E-2</v>
      </c>
      <c r="I676" s="77">
        <f t="shared" si="103"/>
        <v>2.8829922582807047E-2</v>
      </c>
      <c r="J676" s="72">
        <f t="shared" si="104"/>
        <v>8.3116443613064778E-4</v>
      </c>
      <c r="K676" s="72">
        <f t="shared" si="108"/>
        <v>8.5083348197629697E-6</v>
      </c>
      <c r="L676" s="72">
        <f t="shared" si="109"/>
        <v>1.8507945566599758E-4</v>
      </c>
      <c r="M676">
        <f t="shared" si="105"/>
        <v>4.5011371241585332</v>
      </c>
      <c r="N676">
        <f t="shared" si="106"/>
        <v>2.8829922582807047E-2</v>
      </c>
      <c r="O676" s="63">
        <f t="shared" si="107"/>
        <v>1.36043910435564E-2</v>
      </c>
    </row>
    <row r="677" spans="2:15" x14ac:dyDescent="0.15">
      <c r="B677" s="82">
        <v>45512</v>
      </c>
      <c r="C677" s="83">
        <v>-1.3291842891575102E-3</v>
      </c>
      <c r="E677" s="62">
        <f t="shared" si="100"/>
        <v>1.7667308745431556E-6</v>
      </c>
      <c r="F677" s="3">
        <f t="shared" si="101"/>
        <v>1.7667308745431556E-6</v>
      </c>
      <c r="G677" s="63">
        <f t="shared" si="102"/>
        <v>1.3291842891575102E-3</v>
      </c>
      <c r="I677" s="77">
        <f t="shared" si="103"/>
        <v>-1.4050060443129609E-3</v>
      </c>
      <c r="J677" s="72">
        <f t="shared" si="104"/>
        <v>1.9740419845559538E-6</v>
      </c>
      <c r="K677" s="72">
        <f t="shared" si="108"/>
        <v>8.3116443613064778E-4</v>
      </c>
      <c r="L677" s="72">
        <f t="shared" si="109"/>
        <v>2.3598717451496558E-4</v>
      </c>
      <c r="M677">
        <f t="shared" si="105"/>
        <v>3.2590192764609949</v>
      </c>
      <c r="N677">
        <f t="shared" si="106"/>
        <v>1.4050060443129609E-3</v>
      </c>
      <c r="O677" s="63">
        <f t="shared" si="107"/>
        <v>1.5361874056083313E-2</v>
      </c>
    </row>
    <row r="678" spans="2:15" x14ac:dyDescent="0.15">
      <c r="B678" s="82">
        <v>45513</v>
      </c>
      <c r="C678" s="83">
        <v>3.2546879274954997E-3</v>
      </c>
      <c r="E678" s="62">
        <f t="shared" si="100"/>
        <v>1.0592993505384952E-5</v>
      </c>
      <c r="F678" s="3">
        <f t="shared" si="101"/>
        <v>1.0592993505384952E-5</v>
      </c>
      <c r="G678" s="63">
        <f t="shared" si="102"/>
        <v>3.2546879274954997E-3</v>
      </c>
      <c r="I678" s="77">
        <f t="shared" si="103"/>
        <v>3.1788661723400487E-3</v>
      </c>
      <c r="J678" s="72">
        <f t="shared" si="104"/>
        <v>1.0105190141647872E-5</v>
      </c>
      <c r="K678" s="72">
        <f t="shared" si="108"/>
        <v>1.9740419845559538E-6</v>
      </c>
      <c r="L678" s="72">
        <f t="shared" si="109"/>
        <v>2.1523891990577753E-4</v>
      </c>
      <c r="M678">
        <f t="shared" si="105"/>
        <v>3.3146795906120716</v>
      </c>
      <c r="N678">
        <f t="shared" si="106"/>
        <v>3.1788661723400487E-3</v>
      </c>
      <c r="O678" s="63">
        <f t="shared" si="107"/>
        <v>1.4671023137660765E-2</v>
      </c>
    </row>
    <row r="679" spans="2:15" x14ac:dyDescent="0.15">
      <c r="B679" s="82">
        <v>45516</v>
      </c>
      <c r="C679" s="83">
        <v>6.5591857897140393E-4</v>
      </c>
      <c r="E679" s="62">
        <f t="shared" si="100"/>
        <v>4.3022918223986587E-7</v>
      </c>
      <c r="F679" s="3">
        <f t="shared" si="101"/>
        <v>4.3022918223986587E-7</v>
      </c>
      <c r="G679" s="63">
        <f t="shared" si="102"/>
        <v>6.5591857897140393E-4</v>
      </c>
      <c r="I679" s="77">
        <f t="shared" si="103"/>
        <v>5.8009682381595317E-4</v>
      </c>
      <c r="J679" s="72">
        <f t="shared" si="104"/>
        <v>3.36512325001357E-7</v>
      </c>
      <c r="K679" s="72">
        <f t="shared" si="108"/>
        <v>1.0105190141647872E-5</v>
      </c>
      <c r="L679" s="72">
        <f t="shared" si="109"/>
        <v>1.9711808593985788E-4</v>
      </c>
      <c r="M679">
        <f t="shared" si="105"/>
        <v>3.3473420509623852</v>
      </c>
      <c r="N679">
        <f t="shared" si="106"/>
        <v>5.8009682381595317E-4</v>
      </c>
      <c r="O679" s="63">
        <f t="shared" si="107"/>
        <v>1.4039874854850306E-2</v>
      </c>
    </row>
    <row r="680" spans="2:15" x14ac:dyDescent="0.15">
      <c r="B680" s="82">
        <v>45517</v>
      </c>
      <c r="C680" s="83">
        <v>4.5840048783336498E-3</v>
      </c>
      <c r="E680" s="62">
        <f t="shared" si="100"/>
        <v>2.1013100724586698E-5</v>
      </c>
      <c r="F680" s="3">
        <f t="shared" si="101"/>
        <v>2.1013100724586698E-5</v>
      </c>
      <c r="G680" s="63">
        <f t="shared" si="102"/>
        <v>4.5840048783336498E-3</v>
      </c>
      <c r="I680" s="77">
        <f t="shared" si="103"/>
        <v>4.5081831231781992E-3</v>
      </c>
      <c r="J680" s="72">
        <f t="shared" si="104"/>
        <v>2.0323715072108742E-5</v>
      </c>
      <c r="K680" s="72">
        <f t="shared" si="108"/>
        <v>3.36512325001357E-7</v>
      </c>
      <c r="L680" s="72">
        <f t="shared" si="109"/>
        <v>1.7993253989859157E-4</v>
      </c>
      <c r="M680">
        <f t="shared" si="105"/>
        <v>3.4207637096486994</v>
      </c>
      <c r="N680">
        <f t="shared" si="106"/>
        <v>4.5081831231781992E-3</v>
      </c>
      <c r="O680" s="63">
        <f t="shared" si="107"/>
        <v>1.3413893539856038E-2</v>
      </c>
    </row>
    <row r="681" spans="2:15" x14ac:dyDescent="0.15">
      <c r="B681" s="82">
        <v>45518</v>
      </c>
      <c r="C681" s="83">
        <v>1.2046338638044001E-2</v>
      </c>
      <c r="E681" s="62">
        <f t="shared" si="100"/>
        <v>1.451142745824318E-4</v>
      </c>
      <c r="F681" s="3">
        <f t="shared" si="101"/>
        <v>1.451142745824318E-4</v>
      </c>
      <c r="G681" s="63">
        <f t="shared" si="102"/>
        <v>1.2046338638044001E-2</v>
      </c>
      <c r="I681" s="77">
        <f t="shared" si="103"/>
        <v>1.1970516882888551E-2</v>
      </c>
      <c r="J681" s="72">
        <f t="shared" si="104"/>
        <v>1.4329327444351984E-4</v>
      </c>
      <c r="K681" s="72">
        <f t="shared" si="108"/>
        <v>2.0323715072108742E-5</v>
      </c>
      <c r="L681" s="72">
        <f t="shared" si="109"/>
        <v>1.6599113753529646E-4</v>
      </c>
      <c r="M681">
        <f t="shared" si="105"/>
        <v>3.6486641926305663</v>
      </c>
      <c r="N681">
        <f t="shared" si="106"/>
        <v>1.1970516882888551E-2</v>
      </c>
      <c r="O681" s="63">
        <f t="shared" si="107"/>
        <v>1.28837547918026E-2</v>
      </c>
    </row>
    <row r="682" spans="2:15" x14ac:dyDescent="0.15">
      <c r="B682" s="82">
        <v>45519</v>
      </c>
      <c r="C682" s="83">
        <v>6.4939117327547004E-3</v>
      </c>
      <c r="E682" s="62">
        <f t="shared" si="100"/>
        <v>4.2170889592809157E-5</v>
      </c>
      <c r="F682" s="3">
        <f t="shared" si="101"/>
        <v>4.2170889592809157E-5</v>
      </c>
      <c r="G682" s="63">
        <f t="shared" si="102"/>
        <v>6.4939117327547004E-3</v>
      </c>
      <c r="I682" s="77">
        <f t="shared" si="103"/>
        <v>6.4180899775992499E-3</v>
      </c>
      <c r="J682" s="72">
        <f t="shared" si="104"/>
        <v>4.1191878960559941E-5</v>
      </c>
      <c r="K682" s="72">
        <f t="shared" si="108"/>
        <v>1.4329327444351984E-4</v>
      </c>
      <c r="L682" s="72">
        <f t="shared" si="109"/>
        <v>1.6328393129594966E-4</v>
      </c>
      <c r="M682">
        <f t="shared" si="105"/>
        <v>3.5041393180881997</v>
      </c>
      <c r="N682">
        <f t="shared" si="106"/>
        <v>6.4180899775992499E-3</v>
      </c>
      <c r="O682" s="63">
        <f t="shared" si="107"/>
        <v>1.2778260104409741E-2</v>
      </c>
    </row>
    <row r="683" spans="2:15" x14ac:dyDescent="0.15">
      <c r="B683" s="82">
        <v>45520</v>
      </c>
      <c r="C683" s="83">
        <v>3.16879549065807E-3</v>
      </c>
      <c r="E683" s="62">
        <f t="shared" si="100"/>
        <v>1.0041264861614919E-5</v>
      </c>
      <c r="F683" s="3">
        <f t="shared" si="101"/>
        <v>1.0041264861614919E-5</v>
      </c>
      <c r="G683" s="63">
        <f t="shared" si="102"/>
        <v>3.16879549065807E-3</v>
      </c>
      <c r="I683" s="77">
        <f t="shared" si="103"/>
        <v>3.092973735502619E-3</v>
      </c>
      <c r="J683" s="72">
        <f t="shared" si="104"/>
        <v>9.5664865285090254E-6</v>
      </c>
      <c r="K683" s="72">
        <f t="shared" si="108"/>
        <v>4.1191878960559941E-5</v>
      </c>
      <c r="L683" s="72">
        <f t="shared" si="109"/>
        <v>1.5260662328906533E-4</v>
      </c>
      <c r="M683">
        <f t="shared" si="105"/>
        <v>3.49055679290896</v>
      </c>
      <c r="N683">
        <f t="shared" si="106"/>
        <v>3.092973735502619E-3</v>
      </c>
      <c r="O683" s="63">
        <f t="shared" si="107"/>
        <v>1.2353405331691554E-2</v>
      </c>
    </row>
    <row r="684" spans="2:15" x14ac:dyDescent="0.15">
      <c r="B684" s="82">
        <v>45523</v>
      </c>
      <c r="C684" s="83">
        <v>7.0975272024107403E-3</v>
      </c>
      <c r="E684" s="62">
        <f t="shared" si="100"/>
        <v>5.0374892388960432E-5</v>
      </c>
      <c r="F684" s="3">
        <f t="shared" si="101"/>
        <v>5.0374892388960432E-5</v>
      </c>
      <c r="G684" s="63">
        <f t="shared" si="102"/>
        <v>7.0975272024107403E-3</v>
      </c>
      <c r="I684" s="77">
        <f t="shared" si="103"/>
        <v>7.0217054472552897E-3</v>
      </c>
      <c r="J684" s="72">
        <f t="shared" si="104"/>
        <v>4.9304347388014609E-5</v>
      </c>
      <c r="K684" s="72">
        <f t="shared" si="108"/>
        <v>9.5664865285090254E-6</v>
      </c>
      <c r="L684" s="72">
        <f t="shared" si="109"/>
        <v>1.4039583036990031E-4</v>
      </c>
      <c r="M684">
        <f t="shared" si="105"/>
        <v>3.6043790980351949</v>
      </c>
      <c r="N684">
        <f t="shared" si="106"/>
        <v>7.0217054472552897E-3</v>
      </c>
      <c r="O684" s="63">
        <f t="shared" si="107"/>
        <v>1.1848874645716373E-2</v>
      </c>
    </row>
    <row r="685" spans="2:15" x14ac:dyDescent="0.15">
      <c r="B685" s="82">
        <v>45524</v>
      </c>
      <c r="C685" s="83">
        <v>-7.0705108033808307E-4</v>
      </c>
      <c r="E685" s="62">
        <f t="shared" si="100"/>
        <v>4.9992123020725044E-7</v>
      </c>
      <c r="F685" s="3">
        <f t="shared" si="101"/>
        <v>4.9992123020725044E-7</v>
      </c>
      <c r="G685" s="63">
        <f t="shared" si="102"/>
        <v>7.0705108033808307E-4</v>
      </c>
      <c r="I685" s="77">
        <f t="shared" si="103"/>
        <v>-7.8287283549353394E-4</v>
      </c>
      <c r="J685" s="72">
        <f t="shared" si="104"/>
        <v>6.1288987655368585E-7</v>
      </c>
      <c r="K685" s="72">
        <f t="shared" si="108"/>
        <v>4.9304347388014609E-5</v>
      </c>
      <c r="L685" s="72">
        <f t="shared" si="109"/>
        <v>1.325478387267934E-4</v>
      </c>
      <c r="M685">
        <f t="shared" si="105"/>
        <v>3.5465009107787706</v>
      </c>
      <c r="N685">
        <f t="shared" si="106"/>
        <v>7.8287283549353394E-4</v>
      </c>
      <c r="O685" s="63">
        <f t="shared" si="107"/>
        <v>1.1512942227197764E-2</v>
      </c>
    </row>
    <row r="686" spans="2:15" x14ac:dyDescent="0.15">
      <c r="B686" s="82">
        <v>45525</v>
      </c>
      <c r="C686" s="83">
        <v>-1.34102933341395E-3</v>
      </c>
      <c r="E686" s="62">
        <f t="shared" si="100"/>
        <v>1.798359673076663E-6</v>
      </c>
      <c r="F686" s="3">
        <f t="shared" si="101"/>
        <v>1.798359673076663E-6</v>
      </c>
      <c r="G686" s="63">
        <f t="shared" si="102"/>
        <v>1.34102933341395E-3</v>
      </c>
      <c r="I686" s="77">
        <f t="shared" si="103"/>
        <v>-1.4168510885694007E-3</v>
      </c>
      <c r="J686" s="72">
        <f t="shared" si="104"/>
        <v>2.0074670071802957E-6</v>
      </c>
      <c r="K686" s="72">
        <f t="shared" si="108"/>
        <v>6.1288987655368585E-7</v>
      </c>
      <c r="L686" s="72">
        <f t="shared" si="109"/>
        <v>1.2152222374359935E-4</v>
      </c>
      <c r="M686">
        <f t="shared" si="105"/>
        <v>3.5928980021708523</v>
      </c>
      <c r="N686">
        <f t="shared" si="106"/>
        <v>1.4168510885694007E-3</v>
      </c>
      <c r="O686" s="63">
        <f t="shared" si="107"/>
        <v>1.1023711885912084E-2</v>
      </c>
    </row>
    <row r="687" spans="2:15" x14ac:dyDescent="0.15">
      <c r="B687" s="82">
        <v>45526</v>
      </c>
      <c r="C687" s="83">
        <v>4.5180532909456696E-3</v>
      </c>
      <c r="E687" s="62">
        <f t="shared" si="100"/>
        <v>2.0412805539824996E-5</v>
      </c>
      <c r="F687" s="3">
        <f t="shared" si="101"/>
        <v>2.0412805539824996E-5</v>
      </c>
      <c r="G687" s="63">
        <f t="shared" si="102"/>
        <v>4.5180532909456696E-3</v>
      </c>
      <c r="I687" s="77">
        <f t="shared" si="103"/>
        <v>4.4422315357902191E-3</v>
      </c>
      <c r="J687" s="72">
        <f t="shared" si="104"/>
        <v>1.9733421017569128E-5</v>
      </c>
      <c r="K687" s="72">
        <f t="shared" si="108"/>
        <v>2.0074670071802957E-6</v>
      </c>
      <c r="L687" s="72">
        <f t="shared" si="109"/>
        <v>1.1165701398678085E-4</v>
      </c>
      <c r="M687">
        <f t="shared" si="105"/>
        <v>3.675283967080722</v>
      </c>
      <c r="N687">
        <f t="shared" si="106"/>
        <v>4.4422315357902191E-3</v>
      </c>
      <c r="O687" s="63">
        <f t="shared" si="107"/>
        <v>1.0566788253143944E-2</v>
      </c>
    </row>
    <row r="688" spans="2:15" x14ac:dyDescent="0.15">
      <c r="B688" s="82">
        <v>45527</v>
      </c>
      <c r="C688" s="83">
        <v>3.4136149097132502E-3</v>
      </c>
      <c r="E688" s="62">
        <f t="shared" si="100"/>
        <v>1.1652766751816601E-5</v>
      </c>
      <c r="F688" s="3">
        <f t="shared" si="101"/>
        <v>1.1652766751816601E-5</v>
      </c>
      <c r="G688" s="63">
        <f t="shared" si="102"/>
        <v>3.4136149097132502E-3</v>
      </c>
      <c r="I688" s="77">
        <f t="shared" si="103"/>
        <v>3.3377931545577992E-3</v>
      </c>
      <c r="J688" s="72">
        <f t="shared" si="104"/>
        <v>1.1140863142612905E-5</v>
      </c>
      <c r="K688" s="72">
        <f t="shared" si="108"/>
        <v>1.9733421017569128E-5</v>
      </c>
      <c r="L688" s="72">
        <f t="shared" si="109"/>
        <v>1.0415790697829813E-4</v>
      </c>
      <c r="M688">
        <f t="shared" si="105"/>
        <v>3.6926030240117096</v>
      </c>
      <c r="N688">
        <f t="shared" si="106"/>
        <v>3.3377931545577992E-3</v>
      </c>
      <c r="O688" s="63">
        <f t="shared" si="107"/>
        <v>1.0205778117238202E-2</v>
      </c>
    </row>
    <row r="689" spans="2:15" x14ac:dyDescent="0.15">
      <c r="B689" s="82">
        <v>45530</v>
      </c>
      <c r="C689" s="83">
        <v>5.5816781564121899E-4</v>
      </c>
      <c r="E689" s="62">
        <f t="shared" si="100"/>
        <v>3.1155131041768983E-7</v>
      </c>
      <c r="F689" s="3">
        <f t="shared" si="101"/>
        <v>3.1155131041768983E-7</v>
      </c>
      <c r="G689" s="63">
        <f t="shared" si="102"/>
        <v>5.5816781564121899E-4</v>
      </c>
      <c r="I689" s="77">
        <f t="shared" si="103"/>
        <v>4.8234606048576817E-4</v>
      </c>
      <c r="J689" s="72">
        <f t="shared" si="104"/>
        <v>2.3265772206614032E-7</v>
      </c>
      <c r="K689" s="72">
        <f t="shared" si="108"/>
        <v>1.1140863142612905E-5</v>
      </c>
      <c r="L689" s="72">
        <f t="shared" si="109"/>
        <v>9.6679223181277875E-5</v>
      </c>
      <c r="M689">
        <f t="shared" si="105"/>
        <v>3.7037191082072574</v>
      </c>
      <c r="N689">
        <f t="shared" si="106"/>
        <v>4.8234606048576817E-4</v>
      </c>
      <c r="O689" s="63">
        <f t="shared" si="107"/>
        <v>9.8325593403384998E-3</v>
      </c>
    </row>
    <row r="690" spans="2:15" x14ac:dyDescent="0.15">
      <c r="B690" s="82">
        <v>45531</v>
      </c>
      <c r="C690" s="83">
        <v>-4.6645056781666697E-3</v>
      </c>
      <c r="E690" s="62">
        <f t="shared" si="100"/>
        <v>2.1757613221649104E-5</v>
      </c>
      <c r="F690" s="3">
        <f t="shared" si="101"/>
        <v>2.1757613221649104E-5</v>
      </c>
      <c r="G690" s="63">
        <f t="shared" si="102"/>
        <v>4.6645056781666697E-3</v>
      </c>
      <c r="I690" s="77">
        <f t="shared" si="103"/>
        <v>-4.7403274333221203E-3</v>
      </c>
      <c r="J690" s="72">
        <f t="shared" si="104"/>
        <v>2.247070417510628E-5</v>
      </c>
      <c r="K690" s="72">
        <f t="shared" si="108"/>
        <v>2.3265772206614032E-7</v>
      </c>
      <c r="L690" s="72">
        <f t="shared" si="109"/>
        <v>8.9032424092906501E-5</v>
      </c>
      <c r="M690">
        <f t="shared" si="105"/>
        <v>3.8074134045944725</v>
      </c>
      <c r="N690">
        <f t="shared" si="106"/>
        <v>4.7403274333221203E-3</v>
      </c>
      <c r="O690" s="63">
        <f t="shared" si="107"/>
        <v>9.435699449055512E-3</v>
      </c>
    </row>
    <row r="691" spans="2:15" x14ac:dyDescent="0.15">
      <c r="B691" s="82">
        <v>45532</v>
      </c>
      <c r="C691" s="83">
        <v>4.2268038878703305E-3</v>
      </c>
      <c r="E691" s="62">
        <f t="shared" si="100"/>
        <v>1.7865871106515743E-5</v>
      </c>
      <c r="F691" s="3">
        <f t="shared" si="101"/>
        <v>1.7865871106515743E-5</v>
      </c>
      <c r="G691" s="63">
        <f t="shared" si="102"/>
        <v>4.2268038878703305E-3</v>
      </c>
      <c r="I691" s="77">
        <f t="shared" si="103"/>
        <v>4.15098213271488E-3</v>
      </c>
      <c r="J691" s="72">
        <f t="shared" si="104"/>
        <v>1.7230652666118175E-5</v>
      </c>
      <c r="K691" s="72">
        <f t="shared" si="108"/>
        <v>2.247070417510628E-5</v>
      </c>
      <c r="L691" s="72">
        <f t="shared" si="109"/>
        <v>8.3904447866313604E-5</v>
      </c>
      <c r="M691">
        <f t="shared" si="105"/>
        <v>3.8253175378298785</v>
      </c>
      <c r="N691">
        <f t="shared" si="106"/>
        <v>4.15098213271488E-3</v>
      </c>
      <c r="O691" s="63">
        <f t="shared" si="107"/>
        <v>9.1599371103907486E-3</v>
      </c>
    </row>
    <row r="692" spans="2:15" x14ac:dyDescent="0.15">
      <c r="B692" s="82">
        <v>45533</v>
      </c>
      <c r="C692" s="83">
        <v>5.58884272771087E-3</v>
      </c>
      <c r="E692" s="62">
        <f t="shared" si="100"/>
        <v>3.1235163035086681E-5</v>
      </c>
      <c r="F692" s="3">
        <f t="shared" si="101"/>
        <v>3.1235163035086681E-5</v>
      </c>
      <c r="G692" s="63">
        <f t="shared" si="102"/>
        <v>5.58884272771087E-3</v>
      </c>
      <c r="I692" s="77">
        <f t="shared" si="103"/>
        <v>5.5130209725554194E-3</v>
      </c>
      <c r="J692" s="72">
        <f t="shared" si="104"/>
        <v>3.0393400243835902E-5</v>
      </c>
      <c r="K692" s="72">
        <f t="shared" si="108"/>
        <v>1.7230652666118175E-5</v>
      </c>
      <c r="L692" s="72">
        <f t="shared" si="109"/>
        <v>7.8841657701317507E-5</v>
      </c>
      <c r="M692">
        <f t="shared" si="105"/>
        <v>3.9014708052232114</v>
      </c>
      <c r="N692">
        <f t="shared" si="106"/>
        <v>5.5130209725554194E-3</v>
      </c>
      <c r="O692" s="63">
        <f t="shared" si="107"/>
        <v>8.8792824992404377E-3</v>
      </c>
    </row>
    <row r="693" spans="2:15" x14ac:dyDescent="0.15">
      <c r="B693" s="82">
        <v>45534</v>
      </c>
      <c r="C693" s="83">
        <v>1.52026800353E-3</v>
      </c>
      <c r="E693" s="62">
        <f t="shared" si="100"/>
        <v>2.3112148025570924E-6</v>
      </c>
      <c r="F693" s="3">
        <f t="shared" si="101"/>
        <v>2.3112148025570924E-6</v>
      </c>
      <c r="G693" s="63">
        <f t="shared" si="102"/>
        <v>1.52026800353E-3</v>
      </c>
      <c r="I693" s="77">
        <f t="shared" si="103"/>
        <v>1.4444462483745493E-3</v>
      </c>
      <c r="J693" s="72">
        <f t="shared" si="104"/>
        <v>2.0864249644433099E-6</v>
      </c>
      <c r="K693" s="72">
        <f t="shared" si="108"/>
        <v>3.0393400243835902E-5</v>
      </c>
      <c r="L693" s="72">
        <f t="shared" si="109"/>
        <v>7.532077335522501E-5</v>
      </c>
      <c r="M693">
        <f t="shared" si="105"/>
        <v>3.8348638913590505</v>
      </c>
      <c r="N693">
        <f t="shared" si="106"/>
        <v>1.4444462483745493E-3</v>
      </c>
      <c r="O693" s="63">
        <f t="shared" si="107"/>
        <v>8.678754136120289E-3</v>
      </c>
    </row>
    <row r="694" spans="2:15" x14ac:dyDescent="0.15">
      <c r="B694" s="82">
        <v>45538</v>
      </c>
      <c r="C694" s="83">
        <v>-7.10821071061285E-3</v>
      </c>
      <c r="E694" s="62">
        <f t="shared" si="100"/>
        <v>5.0526659506471241E-5</v>
      </c>
      <c r="F694" s="3">
        <f t="shared" si="101"/>
        <v>5.0526659506471241E-5</v>
      </c>
      <c r="G694" s="63">
        <f t="shared" si="102"/>
        <v>7.10821071061285E-3</v>
      </c>
      <c r="I694" s="77">
        <f t="shared" si="103"/>
        <v>-7.1840324657683006E-3</v>
      </c>
      <c r="J694" s="72">
        <f t="shared" si="104"/>
        <v>5.1610322469212969E-5</v>
      </c>
      <c r="K694" s="72">
        <f t="shared" si="108"/>
        <v>2.0864249644433099E-6</v>
      </c>
      <c r="L694" s="72">
        <f t="shared" si="109"/>
        <v>6.9853558774777259E-5</v>
      </c>
      <c r="M694">
        <f t="shared" si="105"/>
        <v>4.0503252238641387</v>
      </c>
      <c r="N694">
        <f t="shared" si="106"/>
        <v>7.1840324657683006E-3</v>
      </c>
      <c r="O694" s="63">
        <f t="shared" si="107"/>
        <v>8.3578441463559999E-3</v>
      </c>
    </row>
    <row r="695" spans="2:15" x14ac:dyDescent="0.15">
      <c r="B695" s="82">
        <v>45539</v>
      </c>
      <c r="C695" s="83">
        <v>-1.39311858652545E-2</v>
      </c>
      <c r="E695" s="62">
        <f t="shared" si="100"/>
        <v>1.9407793961226678E-4</v>
      </c>
      <c r="F695" s="3">
        <f t="shared" si="101"/>
        <v>1.9407793961226678E-4</v>
      </c>
      <c r="G695" s="63">
        <f t="shared" si="102"/>
        <v>1.39311858652545E-2</v>
      </c>
      <c r="I695" s="77">
        <f t="shared" si="103"/>
        <v>-1.4007007620409951E-2</v>
      </c>
      <c r="J695" s="72">
        <f t="shared" si="104"/>
        <v>1.9619626247822244E-4</v>
      </c>
      <c r="K695" s="72">
        <f t="shared" si="108"/>
        <v>5.1610322469212969E-5</v>
      </c>
      <c r="L695" s="72">
        <f t="shared" si="109"/>
        <v>6.8896709993891234E-5</v>
      </c>
      <c r="M695">
        <f t="shared" si="105"/>
        <v>4.5844342719891058</v>
      </c>
      <c r="N695">
        <f t="shared" si="106"/>
        <v>1.4007007620409951E-2</v>
      </c>
      <c r="O695" s="63">
        <f t="shared" si="107"/>
        <v>8.300404206657121E-3</v>
      </c>
    </row>
    <row r="696" spans="2:15" x14ac:dyDescent="0.15">
      <c r="B696" s="82">
        <v>45540</v>
      </c>
      <c r="C696" s="83">
        <v>-1.1894364796944501E-2</v>
      </c>
      <c r="E696" s="62">
        <f t="shared" si="100"/>
        <v>1.414759139227926E-4</v>
      </c>
      <c r="F696" s="3">
        <f t="shared" si="101"/>
        <v>1.414759139227926E-4</v>
      </c>
      <c r="G696" s="63">
        <f t="shared" si="102"/>
        <v>1.1894364796944501E-2</v>
      </c>
      <c r="I696" s="77">
        <f t="shared" si="103"/>
        <v>-1.1970186552099952E-2</v>
      </c>
      <c r="J696" s="72">
        <f t="shared" si="104"/>
        <v>1.4328536609207454E-4</v>
      </c>
      <c r="K696" s="72">
        <f t="shared" si="108"/>
        <v>1.9619626247822244E-4</v>
      </c>
      <c r="L696" s="72">
        <f t="shared" si="109"/>
        <v>7.9681693148889548E-5</v>
      </c>
      <c r="M696">
        <f t="shared" si="105"/>
        <v>4.2493522909617409</v>
      </c>
      <c r="N696">
        <f t="shared" si="106"/>
        <v>1.1970186552099952E-2</v>
      </c>
      <c r="O696" s="63">
        <f t="shared" si="107"/>
        <v>8.9264602810346701E-3</v>
      </c>
    </row>
    <row r="697" spans="2:15" x14ac:dyDescent="0.15">
      <c r="B697" s="82">
        <v>45541</v>
      </c>
      <c r="C697" s="83">
        <v>-1.02315263455761E-2</v>
      </c>
      <c r="E697" s="62">
        <f t="shared" si="100"/>
        <v>1.0468413136021783E-4</v>
      </c>
      <c r="F697" s="3">
        <f t="shared" si="101"/>
        <v>1.0468413136021783E-4</v>
      </c>
      <c r="G697" s="63">
        <f t="shared" si="102"/>
        <v>1.02315263455761E-2</v>
      </c>
      <c r="I697" s="77">
        <f t="shared" si="103"/>
        <v>-1.0307348100731551E-2</v>
      </c>
      <c r="J697" s="72">
        <f t="shared" si="104"/>
        <v>1.0624142486965431E-4</v>
      </c>
      <c r="K697" s="72">
        <f t="shared" si="108"/>
        <v>1.4328536609207454E-4</v>
      </c>
      <c r="L697" s="72">
        <f t="shared" si="109"/>
        <v>8.5177907573380464E-5</v>
      </c>
      <c r="M697">
        <f t="shared" si="105"/>
        <v>4.0782678219414157</v>
      </c>
      <c r="N697">
        <f t="shared" si="106"/>
        <v>1.0307348100731551E-2</v>
      </c>
      <c r="O697" s="63">
        <f t="shared" si="107"/>
        <v>9.229187806810547E-3</v>
      </c>
    </row>
    <row r="698" spans="2:15" x14ac:dyDescent="0.15">
      <c r="B698" s="82">
        <v>45544</v>
      </c>
      <c r="C698" s="83">
        <v>6.0795195688696504E-3</v>
      </c>
      <c r="E698" s="62">
        <f t="shared" si="100"/>
        <v>3.6960558188269022E-5</v>
      </c>
      <c r="F698" s="3">
        <f t="shared" si="101"/>
        <v>3.6960558188269022E-5</v>
      </c>
      <c r="G698" s="63">
        <f t="shared" si="102"/>
        <v>6.0795195688696504E-3</v>
      </c>
      <c r="I698" s="77">
        <f t="shared" si="103"/>
        <v>6.0036978137141999E-3</v>
      </c>
      <c r="J698" s="72">
        <f t="shared" si="104"/>
        <v>3.6044387438396662E-5</v>
      </c>
      <c r="K698" s="72">
        <f t="shared" si="108"/>
        <v>1.0624142486965431E-4</v>
      </c>
      <c r="L698" s="72">
        <f t="shared" si="109"/>
        <v>8.7166647004321984E-5</v>
      </c>
      <c r="M698">
        <f t="shared" si="105"/>
        <v>3.8582836687042237</v>
      </c>
      <c r="N698">
        <f t="shared" si="106"/>
        <v>6.0036978137141999E-3</v>
      </c>
      <c r="O698" s="63">
        <f t="shared" si="107"/>
        <v>9.3363079964363851E-3</v>
      </c>
    </row>
    <row r="699" spans="2:15" x14ac:dyDescent="0.15">
      <c r="B699" s="82">
        <v>45545</v>
      </c>
      <c r="C699" s="83">
        <v>-1.3290826049577799E-3</v>
      </c>
      <c r="E699" s="62">
        <f t="shared" si="100"/>
        <v>1.766460570801358E-6</v>
      </c>
      <c r="F699" s="3">
        <f t="shared" si="101"/>
        <v>1.766460570801358E-6</v>
      </c>
      <c r="G699" s="63">
        <f t="shared" si="102"/>
        <v>1.3290826049577799E-3</v>
      </c>
      <c r="I699" s="77">
        <f t="shared" si="103"/>
        <v>-1.4049043601132307E-3</v>
      </c>
      <c r="J699" s="72">
        <f t="shared" si="104"/>
        <v>1.9737562610651662E-6</v>
      </c>
      <c r="K699" s="72">
        <f t="shared" si="108"/>
        <v>3.6044387438396662E-5</v>
      </c>
      <c r="L699" s="72">
        <f t="shared" si="109"/>
        <v>8.3309801324146616E-5</v>
      </c>
      <c r="M699">
        <f t="shared" si="105"/>
        <v>3.7834565845021788</v>
      </c>
      <c r="N699">
        <f t="shared" si="106"/>
        <v>1.4049043601132307E-3</v>
      </c>
      <c r="O699" s="63">
        <f t="shared" si="107"/>
        <v>9.1274202995231136E-3</v>
      </c>
    </row>
    <row r="700" spans="2:15" x14ac:dyDescent="0.15">
      <c r="B700" s="82">
        <v>45546</v>
      </c>
      <c r="C700" s="83">
        <v>-3.4942884495423598E-3</v>
      </c>
      <c r="E700" s="62">
        <f t="shared" si="100"/>
        <v>1.221005176860515E-5</v>
      </c>
      <c r="F700" s="3">
        <f t="shared" si="101"/>
        <v>1.221005176860515E-5</v>
      </c>
      <c r="G700" s="63">
        <f t="shared" si="102"/>
        <v>3.4942884495423598E-3</v>
      </c>
      <c r="I700" s="77">
        <f t="shared" si="103"/>
        <v>-3.5701102046978108E-3</v>
      </c>
      <c r="J700" s="72">
        <f t="shared" si="104"/>
        <v>1.2745686873687445E-5</v>
      </c>
      <c r="K700" s="72">
        <f t="shared" si="108"/>
        <v>1.9737562610651662E-6</v>
      </c>
      <c r="L700" s="72">
        <f t="shared" si="109"/>
        <v>7.7074118722354079E-5</v>
      </c>
      <c r="M700">
        <f t="shared" si="105"/>
        <v>3.8577752808675254</v>
      </c>
      <c r="N700">
        <f t="shared" si="106"/>
        <v>3.5701102046978108E-3</v>
      </c>
      <c r="O700" s="63">
        <f t="shared" si="107"/>
        <v>8.7791866777255662E-3</v>
      </c>
    </row>
    <row r="701" spans="2:15" x14ac:dyDescent="0.15">
      <c r="B701" s="82">
        <v>45547</v>
      </c>
      <c r="C701" s="83">
        <v>4.9848758261017397E-3</v>
      </c>
      <c r="E701" s="62">
        <f t="shared" si="100"/>
        <v>2.4848987001653503E-5</v>
      </c>
      <c r="F701" s="3">
        <f t="shared" si="101"/>
        <v>2.4848987001653503E-5</v>
      </c>
      <c r="G701" s="63">
        <f t="shared" si="102"/>
        <v>4.9848758261017397E-3</v>
      </c>
      <c r="I701" s="77">
        <f t="shared" si="103"/>
        <v>4.9090540709462891E-3</v>
      </c>
      <c r="J701" s="72">
        <f t="shared" si="104"/>
        <v>2.4098811871474334E-5</v>
      </c>
      <c r="K701" s="72">
        <f t="shared" si="108"/>
        <v>1.2745686873687445E-5</v>
      </c>
      <c r="L701" s="72">
        <f t="shared" si="109"/>
        <v>7.2299175635288045E-5</v>
      </c>
      <c r="M701">
        <f t="shared" si="105"/>
        <v>3.9317405573642645</v>
      </c>
      <c r="N701">
        <f t="shared" si="106"/>
        <v>4.9090540709462891E-3</v>
      </c>
      <c r="O701" s="63">
        <f t="shared" si="107"/>
        <v>8.5028921923830155E-3</v>
      </c>
    </row>
    <row r="702" spans="2:15" x14ac:dyDescent="0.15">
      <c r="B702" s="82">
        <v>45548</v>
      </c>
      <c r="C702" s="83">
        <v>4.5850005068035398E-3</v>
      </c>
      <c r="E702" s="62">
        <f t="shared" si="100"/>
        <v>2.1022229647388718E-5</v>
      </c>
      <c r="F702" s="3">
        <f t="shared" si="101"/>
        <v>2.1022229647388718E-5</v>
      </c>
      <c r="G702" s="63">
        <f t="shared" si="102"/>
        <v>4.5850005068035398E-3</v>
      </c>
      <c r="I702" s="77">
        <f t="shared" si="103"/>
        <v>4.5091787516480892E-3</v>
      </c>
      <c r="J702" s="72">
        <f t="shared" si="104"/>
        <v>2.033269301431462E-5</v>
      </c>
      <c r="K702" s="72">
        <f t="shared" si="108"/>
        <v>2.4098811871474334E-5</v>
      </c>
      <c r="L702" s="72">
        <f t="shared" si="109"/>
        <v>6.8892956153866658E-5</v>
      </c>
      <c r="M702">
        <f t="shared" si="105"/>
        <v>3.9463234184122342</v>
      </c>
      <c r="N702">
        <f t="shared" si="106"/>
        <v>4.5091787516480892E-3</v>
      </c>
      <c r="O702" s="63">
        <f t="shared" si="107"/>
        <v>8.3001780796478491E-3</v>
      </c>
    </row>
    <row r="703" spans="2:15" x14ac:dyDescent="0.15">
      <c r="B703" s="82">
        <v>45551</v>
      </c>
      <c r="C703" s="83">
        <v>-2.6425737111565001E-3</v>
      </c>
      <c r="E703" s="62">
        <f t="shared" si="100"/>
        <v>6.9831958188954377E-6</v>
      </c>
      <c r="F703" s="3">
        <f t="shared" si="101"/>
        <v>6.9831958188954377E-6</v>
      </c>
      <c r="G703" s="63">
        <f t="shared" si="102"/>
        <v>2.6425737111565001E-3</v>
      </c>
      <c r="I703" s="77">
        <f t="shared" si="103"/>
        <v>-2.718395466311951E-3</v>
      </c>
      <c r="J703" s="72">
        <f t="shared" si="104"/>
        <v>7.38967391126537E-6</v>
      </c>
      <c r="K703" s="72">
        <f t="shared" si="108"/>
        <v>2.033269301431462E-5</v>
      </c>
      <c r="L703" s="72">
        <f t="shared" si="109"/>
        <v>6.5507033835403509E-5</v>
      </c>
      <c r="M703">
        <f t="shared" si="105"/>
        <v>3.9259398176916651</v>
      </c>
      <c r="N703">
        <f t="shared" si="106"/>
        <v>2.718395466311951E-3</v>
      </c>
      <c r="O703" s="63">
        <f t="shared" si="107"/>
        <v>8.0936415682561283E-3</v>
      </c>
    </row>
    <row r="704" spans="2:15" x14ac:dyDescent="0.15">
      <c r="B704" s="82">
        <v>45552</v>
      </c>
      <c r="C704" s="83">
        <v>3.1081098286922498E-3</v>
      </c>
      <c r="E704" s="62">
        <f t="shared" si="100"/>
        <v>9.6603467072133665E-6</v>
      </c>
      <c r="F704" s="3">
        <f t="shared" si="101"/>
        <v>9.6603467072133665E-6</v>
      </c>
      <c r="G704" s="63">
        <f t="shared" si="102"/>
        <v>3.1081098286922498E-3</v>
      </c>
      <c r="I704" s="77">
        <f t="shared" si="103"/>
        <v>3.0322880735367988E-3</v>
      </c>
      <c r="J704" s="72">
        <f t="shared" si="104"/>
        <v>9.1947709609135099E-6</v>
      </c>
      <c r="K704" s="72">
        <f t="shared" si="108"/>
        <v>7.38967391126537E-6</v>
      </c>
      <c r="L704" s="72">
        <f t="shared" si="109"/>
        <v>6.1399995554656738E-5</v>
      </c>
      <c r="M704">
        <f t="shared" si="105"/>
        <v>3.9675498596231442</v>
      </c>
      <c r="N704">
        <f t="shared" si="106"/>
        <v>3.0322880735367988E-3</v>
      </c>
      <c r="O704" s="63">
        <f t="shared" si="107"/>
        <v>7.8358149260084452E-3</v>
      </c>
    </row>
    <row r="705" spans="2:15" x14ac:dyDescent="0.15">
      <c r="B705" s="82">
        <v>45553</v>
      </c>
      <c r="C705" s="83">
        <v>-5.0220839585715105E-3</v>
      </c>
      <c r="E705" s="62">
        <f t="shared" si="100"/>
        <v>2.5221327286941294E-5</v>
      </c>
      <c r="F705" s="3">
        <f t="shared" si="101"/>
        <v>2.5221327286941294E-5</v>
      </c>
      <c r="G705" s="63">
        <f t="shared" si="102"/>
        <v>5.0220839585715105E-3</v>
      </c>
      <c r="I705" s="77">
        <f t="shared" si="103"/>
        <v>-5.097905713726961E-3</v>
      </c>
      <c r="J705" s="72">
        <f t="shared" si="104"/>
        <v>2.5988642666049994E-5</v>
      </c>
      <c r="K705" s="72">
        <f t="shared" si="108"/>
        <v>9.1947709609135099E-6</v>
      </c>
      <c r="L705" s="72">
        <f t="shared" si="109"/>
        <v>5.782880421600577E-5</v>
      </c>
      <c r="M705">
        <f t="shared" si="105"/>
        <v>4.0724248829411867</v>
      </c>
      <c r="N705">
        <f t="shared" si="106"/>
        <v>5.097905713726961E-3</v>
      </c>
      <c r="O705" s="63">
        <f t="shared" si="107"/>
        <v>7.6045252459312519E-3</v>
      </c>
    </row>
    <row r="706" spans="2:15" x14ac:dyDescent="0.15">
      <c r="B706" s="82">
        <v>45554</v>
      </c>
      <c r="C706" s="83">
        <v>6.3423140231035902E-3</v>
      </c>
      <c r="E706" s="62">
        <f t="shared" si="100"/>
        <v>4.0224947167656447E-5</v>
      </c>
      <c r="F706" s="3">
        <f t="shared" si="101"/>
        <v>4.0224947167656447E-5</v>
      </c>
      <c r="G706" s="63">
        <f t="shared" si="102"/>
        <v>6.3423140231035902E-3</v>
      </c>
      <c r="I706" s="77">
        <f t="shared" si="103"/>
        <v>6.2664922679481396E-3</v>
      </c>
      <c r="J706" s="72">
        <f t="shared" si="104"/>
        <v>3.9268925344253822E-5</v>
      </c>
      <c r="K706" s="72">
        <f t="shared" si="108"/>
        <v>2.5988642666049994E-5</v>
      </c>
      <c r="L706" s="72">
        <f t="shared" si="109"/>
        <v>5.5950335874730533E-5</v>
      </c>
      <c r="M706">
        <f t="shared" si="105"/>
        <v>4.1520478405613046</v>
      </c>
      <c r="N706">
        <f t="shared" si="106"/>
        <v>6.2664922679481396E-3</v>
      </c>
      <c r="O706" s="63">
        <f t="shared" si="107"/>
        <v>7.4799957135502776E-3</v>
      </c>
    </row>
    <row r="707" spans="2:15" x14ac:dyDescent="0.15">
      <c r="B707" s="82">
        <v>45555</v>
      </c>
      <c r="C707" s="83">
        <v>-1.0301989236867299E-2</v>
      </c>
      <c r="E707" s="62">
        <f t="shared" si="100"/>
        <v>1.0613098223652968E-4</v>
      </c>
      <c r="F707" s="3">
        <f t="shared" si="101"/>
        <v>1.0613098223652968E-4</v>
      </c>
      <c r="G707" s="63">
        <f t="shared" si="102"/>
        <v>1.0301989236867299E-2</v>
      </c>
      <c r="I707" s="77">
        <f t="shared" si="103"/>
        <v>-1.037781099202275E-2</v>
      </c>
      <c r="J707" s="72">
        <f t="shared" si="104"/>
        <v>1.0769896098614821E-4</v>
      </c>
      <c r="K707" s="72">
        <f t="shared" si="108"/>
        <v>3.9268925344253822E-5</v>
      </c>
      <c r="L707" s="72">
        <f t="shared" si="109"/>
        <v>5.532056192165922E-5</v>
      </c>
      <c r="M707">
        <f t="shared" si="105"/>
        <v>4.4689484402750672</v>
      </c>
      <c r="N707">
        <f t="shared" si="106"/>
        <v>1.037781099202275E-2</v>
      </c>
      <c r="O707" s="63">
        <f t="shared" si="107"/>
        <v>7.4377793676378449E-3</v>
      </c>
    </row>
    <row r="708" spans="2:15" x14ac:dyDescent="0.15">
      <c r="B708" s="82">
        <v>45558</v>
      </c>
      <c r="C708" s="83">
        <v>2.6208932426272603E-3</v>
      </c>
      <c r="E708" s="62">
        <f t="shared" si="100"/>
        <v>6.8690813892492354E-6</v>
      </c>
      <c r="F708" s="3">
        <f t="shared" si="101"/>
        <v>6.8690813892492354E-6</v>
      </c>
      <c r="G708" s="63">
        <f t="shared" si="102"/>
        <v>2.6208932426272603E-3</v>
      </c>
      <c r="I708" s="77">
        <f t="shared" si="103"/>
        <v>2.5450714874718093E-3</v>
      </c>
      <c r="J708" s="72">
        <f t="shared" si="104"/>
        <v>6.4773888763419683E-6</v>
      </c>
      <c r="K708" s="72">
        <f t="shared" si="108"/>
        <v>1.0769896098614821E-4</v>
      </c>
      <c r="L708" s="72">
        <f t="shared" si="109"/>
        <v>6.026481120398264E-5</v>
      </c>
      <c r="M708">
        <f t="shared" si="105"/>
        <v>3.9663130868509882</v>
      </c>
      <c r="N708">
        <f t="shared" si="106"/>
        <v>2.5450714874718093E-3</v>
      </c>
      <c r="O708" s="63">
        <f t="shared" si="107"/>
        <v>7.7630413630214957E-3</v>
      </c>
    </row>
    <row r="709" spans="2:15" x14ac:dyDescent="0.15">
      <c r="B709" s="82">
        <v>45559</v>
      </c>
      <c r="C709" s="83">
        <v>6.9779085061458801E-3</v>
      </c>
      <c r="E709" s="62">
        <f t="shared" si="100"/>
        <v>4.8691207120143029E-5</v>
      </c>
      <c r="F709" s="3">
        <f t="shared" si="101"/>
        <v>4.8691207120143029E-5</v>
      </c>
      <c r="G709" s="63">
        <f t="shared" si="102"/>
        <v>6.9779085061458801E-3</v>
      </c>
      <c r="I709" s="77">
        <f t="shared" si="103"/>
        <v>6.9020867509904296E-3</v>
      </c>
      <c r="J709" s="72">
        <f t="shared" si="104"/>
        <v>4.7638801518197625E-5</v>
      </c>
      <c r="K709" s="72">
        <f t="shared" si="108"/>
        <v>6.4773888763419683E-6</v>
      </c>
      <c r="L709" s="72">
        <f t="shared" si="109"/>
        <v>5.6582554312843789E-5</v>
      </c>
      <c r="M709">
        <f t="shared" si="105"/>
        <v>4.1814500022709957</v>
      </c>
      <c r="N709">
        <f t="shared" si="106"/>
        <v>6.9020867509904296E-3</v>
      </c>
      <c r="O709" s="63">
        <f t="shared" si="107"/>
        <v>7.5221376159203433E-3</v>
      </c>
    </row>
    <row r="710" spans="2:15" x14ac:dyDescent="0.15">
      <c r="B710" s="82">
        <v>45560</v>
      </c>
      <c r="C710" s="83">
        <v>8.261285939287431E-3</v>
      </c>
      <c r="E710" s="62">
        <f t="shared" si="100"/>
        <v>6.8248845370668217E-5</v>
      </c>
      <c r="F710" s="3">
        <f t="shared" si="101"/>
        <v>6.8248845370668217E-5</v>
      </c>
      <c r="G710" s="63">
        <f t="shared" si="102"/>
        <v>8.261285939287431E-3</v>
      </c>
      <c r="I710" s="77">
        <f t="shared" si="103"/>
        <v>8.1854641841319804E-3</v>
      </c>
      <c r="J710" s="72">
        <f t="shared" si="104"/>
        <v>6.7001823909707431E-5</v>
      </c>
      <c r="K710" s="72">
        <f t="shared" si="108"/>
        <v>4.7638801518197625E-5</v>
      </c>
      <c r="L710" s="72">
        <f t="shared" si="109"/>
        <v>5.656713846032862E-5</v>
      </c>
      <c r="M710">
        <f t="shared" si="105"/>
        <v>4.2672190086305113</v>
      </c>
      <c r="N710">
        <f t="shared" si="106"/>
        <v>8.1854641841319804E-3</v>
      </c>
      <c r="O710" s="63">
        <f t="shared" si="107"/>
        <v>7.52111284720078E-3</v>
      </c>
    </row>
    <row r="711" spans="2:15" x14ac:dyDescent="0.15">
      <c r="B711" s="82">
        <v>45561</v>
      </c>
      <c r="C711" s="83">
        <v>5.0404788964211102E-3</v>
      </c>
      <c r="E711" s="62">
        <f t="shared" si="100"/>
        <v>2.5406427505266573E-5</v>
      </c>
      <c r="F711" s="3">
        <f t="shared" si="101"/>
        <v>2.5406427505266573E-5</v>
      </c>
      <c r="G711" s="63">
        <f t="shared" si="102"/>
        <v>5.0404788964211102E-3</v>
      </c>
      <c r="I711" s="77">
        <f t="shared" si="103"/>
        <v>4.9646571412656597E-3</v>
      </c>
      <c r="J711" s="72">
        <f t="shared" si="104"/>
        <v>2.4647820530320111E-5</v>
      </c>
      <c r="K711" s="72">
        <f t="shared" si="108"/>
        <v>6.7001823909707431E-5</v>
      </c>
      <c r="L711" s="72">
        <f t="shared" si="109"/>
        <v>5.8113479653588675E-5</v>
      </c>
      <c r="M711">
        <f t="shared" si="105"/>
        <v>4.063651070430633</v>
      </c>
      <c r="N711">
        <f t="shared" si="106"/>
        <v>4.9646571412656597E-3</v>
      </c>
      <c r="O711" s="63">
        <f t="shared" si="107"/>
        <v>7.6232197694667495E-3</v>
      </c>
    </row>
    <row r="712" spans="2:15" x14ac:dyDescent="0.15">
      <c r="B712" s="82">
        <v>45562</v>
      </c>
      <c r="C712" s="83">
        <v>2.0009560961120601E-3</v>
      </c>
      <c r="E712" s="62">
        <f t="shared" ref="E712:E775" si="110">C712^2</f>
        <v>4.0038252985680158E-6</v>
      </c>
      <c r="F712" s="3">
        <f t="shared" ref="F712:F775" si="111">E712</f>
        <v>4.0038252985680158E-6</v>
      </c>
      <c r="G712" s="63">
        <f t="shared" ref="G712:G775" si="112">SQRT(F712)</f>
        <v>2.0009560961120601E-3</v>
      </c>
      <c r="I712" s="77">
        <f t="shared" ref="I712:I775" si="113">C712-$I$4</f>
        <v>1.9251343409566093E-3</v>
      </c>
      <c r="J712" s="72">
        <f t="shared" ref="J712:J775" si="114">I712^2</f>
        <v>3.7061422307304385E-6</v>
      </c>
      <c r="K712" s="72">
        <f t="shared" si="108"/>
        <v>2.4647820530320111E-5</v>
      </c>
      <c r="L712" s="72">
        <f t="shared" si="109"/>
        <v>5.6099906984750182E-5</v>
      </c>
      <c r="M712">
        <f t="shared" ref="M712:M775" si="115">LN(1/SQRT(2*PI()*L712*EXP(-J712/(2*L712))))</f>
        <v>3.9917654812523282</v>
      </c>
      <c r="N712">
        <f t="shared" ref="N712:N775" si="116">SQRT(J712)</f>
        <v>1.9251343409566093E-3</v>
      </c>
      <c r="O712" s="63">
        <f t="shared" ref="O712:O775" si="117">SQRT(L712)</f>
        <v>7.4899871151257787E-3</v>
      </c>
    </row>
    <row r="713" spans="2:15" x14ac:dyDescent="0.15">
      <c r="B713" s="82">
        <v>45565</v>
      </c>
      <c r="C713" s="83">
        <v>-5.3277381344855003E-3</v>
      </c>
      <c r="E713" s="62">
        <f t="shared" si="110"/>
        <v>2.8384793629651039E-5</v>
      </c>
      <c r="F713" s="3">
        <f t="shared" si="111"/>
        <v>2.8384793629651039E-5</v>
      </c>
      <c r="G713" s="63">
        <f t="shared" si="112"/>
        <v>5.3277381344855003E-3</v>
      </c>
      <c r="I713" s="77">
        <f t="shared" si="113"/>
        <v>-5.4035598896409508E-3</v>
      </c>
      <c r="J713" s="72">
        <f t="shared" si="114"/>
        <v>2.9198459480936525E-5</v>
      </c>
      <c r="K713" s="72">
        <f t="shared" ref="K713:K776" si="118">J712</f>
        <v>3.7061422307304385E-6</v>
      </c>
      <c r="L713" s="72">
        <f t="shared" ref="L713:L776" si="119" xml:space="preserve"> $J$4+$K$4*K713+$L$4*L712</f>
        <v>5.2590231073316233E-5</v>
      </c>
      <c r="M713">
        <f t="shared" si="115"/>
        <v>4.1463532815538411</v>
      </c>
      <c r="N713">
        <f t="shared" si="116"/>
        <v>5.4035598896409508E-3</v>
      </c>
      <c r="O713" s="63">
        <f t="shared" si="117"/>
        <v>7.2519122356324911E-3</v>
      </c>
    </row>
    <row r="714" spans="2:15" x14ac:dyDescent="0.15">
      <c r="B714" s="82">
        <v>45566</v>
      </c>
      <c r="C714" s="83">
        <v>-6.7554338364943503E-3</v>
      </c>
      <c r="E714" s="62">
        <f t="shared" si="110"/>
        <v>4.5635886319252779E-5</v>
      </c>
      <c r="F714" s="3">
        <f t="shared" si="111"/>
        <v>4.5635886319252779E-5</v>
      </c>
      <c r="G714" s="63">
        <f t="shared" si="112"/>
        <v>6.7554338364943503E-3</v>
      </c>
      <c r="I714" s="77">
        <f t="shared" si="113"/>
        <v>-6.8312555916498008E-3</v>
      </c>
      <c r="J714" s="72">
        <f t="shared" si="114"/>
        <v>4.6666052958446673E-5</v>
      </c>
      <c r="K714" s="72">
        <f t="shared" si="118"/>
        <v>2.9198459480936525E-5</v>
      </c>
      <c r="L714" s="72">
        <f t="shared" si="119"/>
        <v>5.1468360312306578E-5</v>
      </c>
      <c r="M714">
        <f t="shared" si="115"/>
        <v>4.2450066152179478</v>
      </c>
      <c r="N714">
        <f t="shared" si="116"/>
        <v>6.8312555916498008E-3</v>
      </c>
      <c r="O714" s="63">
        <f t="shared" si="117"/>
        <v>7.1741452670200778E-3</v>
      </c>
    </row>
    <row r="715" spans="2:15" x14ac:dyDescent="0.15">
      <c r="B715" s="82">
        <v>45567</v>
      </c>
      <c r="C715" s="83">
        <v>2.9312774882343999E-3</v>
      </c>
      <c r="E715" s="62">
        <f t="shared" si="110"/>
        <v>8.5923877130297723E-6</v>
      </c>
      <c r="F715" s="3">
        <f t="shared" si="111"/>
        <v>8.5923877130297723E-6</v>
      </c>
      <c r="G715" s="63">
        <f t="shared" si="112"/>
        <v>2.9312774882343999E-3</v>
      </c>
      <c r="I715" s="77">
        <f t="shared" si="113"/>
        <v>2.8554557330789489E-3</v>
      </c>
      <c r="J715" s="72">
        <f t="shared" si="114"/>
        <v>8.1536274435734378E-6</v>
      </c>
      <c r="K715" s="72">
        <f t="shared" si="118"/>
        <v>4.6666052958446673E-5</v>
      </c>
      <c r="L715" s="72">
        <f t="shared" si="119"/>
        <v>5.1860684004625179E-5</v>
      </c>
      <c r="M715">
        <f t="shared" si="115"/>
        <v>4.053841698293267</v>
      </c>
      <c r="N715">
        <f t="shared" si="116"/>
        <v>2.8554557330789489E-3</v>
      </c>
      <c r="O715" s="63">
        <f t="shared" si="117"/>
        <v>7.2014362459599116E-3</v>
      </c>
    </row>
    <row r="716" spans="2:15" x14ac:dyDescent="0.15">
      <c r="B716" s="82">
        <v>45568</v>
      </c>
      <c r="C716" s="83">
        <v>-9.0558311938676497E-3</v>
      </c>
      <c r="E716" s="62">
        <f t="shared" si="110"/>
        <v>8.2008078611826377E-5</v>
      </c>
      <c r="F716" s="3">
        <f t="shared" si="111"/>
        <v>8.2008078611826377E-5</v>
      </c>
      <c r="G716" s="63">
        <f t="shared" si="112"/>
        <v>9.0558311938676497E-3</v>
      </c>
      <c r="I716" s="77">
        <f t="shared" si="113"/>
        <v>-9.1316529490231002E-3</v>
      </c>
      <c r="J716" s="72">
        <f t="shared" si="114"/>
        <v>8.3387085581402282E-5</v>
      </c>
      <c r="K716" s="72">
        <f t="shared" si="118"/>
        <v>8.1536274435734378E-6</v>
      </c>
      <c r="L716" s="72">
        <f t="shared" si="119"/>
        <v>4.9112346000280131E-5</v>
      </c>
      <c r="M716">
        <f t="shared" si="115"/>
        <v>4.4662326184155781</v>
      </c>
      <c r="N716">
        <f t="shared" si="116"/>
        <v>9.1316529490231002E-3</v>
      </c>
      <c r="O716" s="63">
        <f t="shared" si="117"/>
        <v>7.0080201198541182E-3</v>
      </c>
    </row>
    <row r="717" spans="2:15" x14ac:dyDescent="0.15">
      <c r="B717" s="82">
        <v>45569</v>
      </c>
      <c r="C717" s="83">
        <v>-1.26737215603933E-3</v>
      </c>
      <c r="E717" s="62">
        <f t="shared" si="110"/>
        <v>1.6062321819037798E-6</v>
      </c>
      <c r="F717" s="3">
        <f t="shared" si="111"/>
        <v>1.6062321819037798E-6</v>
      </c>
      <c r="G717" s="63">
        <f t="shared" si="112"/>
        <v>1.26737215603933E-3</v>
      </c>
      <c r="I717" s="77">
        <f t="shared" si="113"/>
        <v>-1.3431939111947808E-3</v>
      </c>
      <c r="J717" s="72">
        <f t="shared" si="114"/>
        <v>1.8041698830707327E-6</v>
      </c>
      <c r="K717" s="72">
        <f t="shared" si="118"/>
        <v>8.3387085581402282E-5</v>
      </c>
      <c r="L717" s="72">
        <f t="shared" si="119"/>
        <v>5.2687635806804482E-5</v>
      </c>
      <c r="M717">
        <f t="shared" si="115"/>
        <v>4.0151870282257862</v>
      </c>
      <c r="N717">
        <f t="shared" si="116"/>
        <v>1.3431939111947808E-3</v>
      </c>
      <c r="O717" s="63">
        <f t="shared" si="117"/>
        <v>7.2586249253425734E-3</v>
      </c>
    </row>
    <row r="718" spans="2:15" x14ac:dyDescent="0.15">
      <c r="B718" s="82">
        <v>45572</v>
      </c>
      <c r="C718" s="83">
        <v>9.6779419127135293E-4</v>
      </c>
      <c r="E718" s="62">
        <f t="shared" si="110"/>
        <v>9.3662559665857209E-7</v>
      </c>
      <c r="F718" s="3">
        <f t="shared" si="111"/>
        <v>9.3662559665857209E-7</v>
      </c>
      <c r="G718" s="63">
        <f t="shared" si="112"/>
        <v>9.6779419127135293E-4</v>
      </c>
      <c r="I718" s="77">
        <f t="shared" si="113"/>
        <v>8.9197243611590206E-4</v>
      </c>
      <c r="J718" s="72">
        <f t="shared" si="114"/>
        <v>7.9561482679053696E-7</v>
      </c>
      <c r="K718" s="72">
        <f t="shared" si="118"/>
        <v>1.8041698830707327E-6</v>
      </c>
      <c r="L718" s="72">
        <f t="shared" si="119"/>
        <v>4.9349047086172212E-5</v>
      </c>
      <c r="M718">
        <f t="shared" si="115"/>
        <v>4.0433880656538612</v>
      </c>
      <c r="N718">
        <f t="shared" si="116"/>
        <v>8.9197243611590206E-4</v>
      </c>
      <c r="O718" s="63">
        <f t="shared" si="117"/>
        <v>7.024887692068266E-3</v>
      </c>
    </row>
    <row r="719" spans="2:15" x14ac:dyDescent="0.15">
      <c r="B719" s="82">
        <v>45573</v>
      </c>
      <c r="C719" s="83">
        <v>1.90100833328932E-4</v>
      </c>
      <c r="E719" s="62">
        <f t="shared" si="110"/>
        <v>3.6138326832354383E-8</v>
      </c>
      <c r="F719" s="3">
        <f t="shared" si="111"/>
        <v>3.6138326832354383E-8</v>
      </c>
      <c r="G719" s="63">
        <f t="shared" si="112"/>
        <v>1.90100833328932E-4</v>
      </c>
      <c r="I719" s="77">
        <f t="shared" si="113"/>
        <v>1.1427907817348118E-4</v>
      </c>
      <c r="J719" s="72">
        <f t="shared" si="114"/>
        <v>1.3059707708180623E-8</v>
      </c>
      <c r="K719" s="72">
        <f t="shared" si="118"/>
        <v>7.9561482679053696E-7</v>
      </c>
      <c r="L719" s="72">
        <f t="shared" si="119"/>
        <v>4.6246534202800807E-5</v>
      </c>
      <c r="M719">
        <f t="shared" si="115"/>
        <v>4.0718940815850075</v>
      </c>
      <c r="N719">
        <f t="shared" si="116"/>
        <v>1.1427907817348118E-4</v>
      </c>
      <c r="O719" s="63">
        <f t="shared" si="117"/>
        <v>6.8004804391161074E-3</v>
      </c>
    </row>
    <row r="720" spans="2:15" x14ac:dyDescent="0.15">
      <c r="B720" s="82">
        <v>45574</v>
      </c>
      <c r="C720" s="83">
        <v>9.3203726559314398E-3</v>
      </c>
      <c r="E720" s="62">
        <f t="shared" si="110"/>
        <v>8.6869346445434486E-5</v>
      </c>
      <c r="F720" s="3">
        <f t="shared" si="111"/>
        <v>8.6869346445434486E-5</v>
      </c>
      <c r="G720" s="63">
        <f t="shared" si="112"/>
        <v>9.3203726559314398E-3</v>
      </c>
      <c r="I720" s="77">
        <f t="shared" si="113"/>
        <v>9.2445509007759892E-3</v>
      </c>
      <c r="J720" s="72">
        <f t="shared" si="114"/>
        <v>8.5461721357038149E-5</v>
      </c>
      <c r="K720" s="72">
        <f t="shared" si="118"/>
        <v>1.3059707708180623E-8</v>
      </c>
      <c r="L720" s="72">
        <f t="shared" si="119"/>
        <v>4.3375868504994611E-5</v>
      </c>
      <c r="M720">
        <f t="shared" si="115"/>
        <v>4.5964300153133193</v>
      </c>
      <c r="N720">
        <f t="shared" si="116"/>
        <v>9.2445509007759892E-3</v>
      </c>
      <c r="O720" s="63">
        <f t="shared" si="117"/>
        <v>6.586035871827196E-3</v>
      </c>
    </row>
    <row r="721" spans="2:15" x14ac:dyDescent="0.15">
      <c r="B721" s="82">
        <v>45575</v>
      </c>
      <c r="C721" s="83">
        <v>-3.72650206788061E-3</v>
      </c>
      <c r="E721" s="62">
        <f t="shared" si="110"/>
        <v>1.3886817661918463E-5</v>
      </c>
      <c r="F721" s="3">
        <f t="shared" si="111"/>
        <v>1.3886817661918463E-5</v>
      </c>
      <c r="G721" s="63">
        <f t="shared" si="112"/>
        <v>3.72650206788061E-3</v>
      </c>
      <c r="I721" s="77">
        <f t="shared" si="113"/>
        <v>-3.802323823036061E-3</v>
      </c>
      <c r="J721" s="72">
        <f t="shared" si="114"/>
        <v>1.4457666455227567E-5</v>
      </c>
      <c r="K721" s="72">
        <f t="shared" si="118"/>
        <v>8.5461721357038149E-5</v>
      </c>
      <c r="L721" s="72">
        <f t="shared" si="119"/>
        <v>4.7663609668792346E-5</v>
      </c>
      <c r="M721">
        <f t="shared" si="115"/>
        <v>4.132564427695538</v>
      </c>
      <c r="N721">
        <f t="shared" si="116"/>
        <v>3.802323823036061E-3</v>
      </c>
      <c r="O721" s="63">
        <f t="shared" si="117"/>
        <v>6.9038836656473536E-3</v>
      </c>
    </row>
    <row r="722" spans="2:15" x14ac:dyDescent="0.15">
      <c r="B722" s="82">
        <v>45576</v>
      </c>
      <c r="C722" s="83">
        <v>6.3287426513363096E-3</v>
      </c>
      <c r="E722" s="62">
        <f t="shared" si="110"/>
        <v>4.0052983546843344E-5</v>
      </c>
      <c r="F722" s="3">
        <f t="shared" si="111"/>
        <v>4.0052983546843344E-5</v>
      </c>
      <c r="G722" s="63">
        <f t="shared" si="112"/>
        <v>6.3287426513363096E-3</v>
      </c>
      <c r="I722" s="77">
        <f t="shared" si="113"/>
        <v>6.252920896180859E-3</v>
      </c>
      <c r="J722" s="72">
        <f t="shared" si="114"/>
        <v>3.9099019733895236E-5</v>
      </c>
      <c r="K722" s="72">
        <f t="shared" si="118"/>
        <v>1.4457666455227567E-5</v>
      </c>
      <c r="L722" s="72">
        <f t="shared" si="119"/>
        <v>4.5822206135963655E-5</v>
      </c>
      <c r="M722">
        <f t="shared" si="115"/>
        <v>4.2897515028770963</v>
      </c>
      <c r="N722">
        <f t="shared" si="116"/>
        <v>6.252920896180859E-3</v>
      </c>
      <c r="O722" s="63">
        <f t="shared" si="117"/>
        <v>6.7692101559904058E-3</v>
      </c>
    </row>
    <row r="723" spans="2:15" x14ac:dyDescent="0.15">
      <c r="B723" s="82">
        <v>45579</v>
      </c>
      <c r="C723" s="83">
        <v>8.6415353803432904E-3</v>
      </c>
      <c r="E723" s="62">
        <f t="shared" si="110"/>
        <v>7.4676133729724859E-5</v>
      </c>
      <c r="F723" s="3">
        <f t="shared" si="111"/>
        <v>7.4676133729724859E-5</v>
      </c>
      <c r="G723" s="63">
        <f t="shared" si="112"/>
        <v>8.6415353803432904E-3</v>
      </c>
      <c r="I723" s="77">
        <f t="shared" si="113"/>
        <v>8.5657136251878398E-3</v>
      </c>
      <c r="J723" s="72">
        <f t="shared" si="114"/>
        <v>7.3371449908728599E-5</v>
      </c>
      <c r="K723" s="72">
        <f t="shared" si="118"/>
        <v>3.9099019733895236E-5</v>
      </c>
      <c r="L723" s="72">
        <f t="shared" si="119"/>
        <v>4.614146026309278E-5</v>
      </c>
      <c r="M723">
        <f t="shared" si="115"/>
        <v>4.4704961653725936</v>
      </c>
      <c r="N723">
        <f t="shared" si="116"/>
        <v>8.5657136251878398E-3</v>
      </c>
      <c r="O723" s="63">
        <f t="shared" si="117"/>
        <v>6.7927505668243689E-3</v>
      </c>
    </row>
    <row r="724" spans="2:15" x14ac:dyDescent="0.15">
      <c r="B724" s="82">
        <v>45580</v>
      </c>
      <c r="C724" s="83">
        <v>-3.2932594387112802E-3</v>
      </c>
      <c r="E724" s="62">
        <f t="shared" si="110"/>
        <v>1.0845557730660936E-5</v>
      </c>
      <c r="F724" s="3">
        <f t="shared" si="111"/>
        <v>1.0845557730660936E-5</v>
      </c>
      <c r="G724" s="63">
        <f t="shared" si="112"/>
        <v>3.2932594387112802E-3</v>
      </c>
      <c r="I724" s="77">
        <f t="shared" si="113"/>
        <v>-3.3690811938667312E-3</v>
      </c>
      <c r="J724" s="72">
        <f t="shared" si="114"/>
        <v>1.1350708090866479E-5</v>
      </c>
      <c r="K724" s="72">
        <f t="shared" si="118"/>
        <v>7.3371449908728599E-5</v>
      </c>
      <c r="L724" s="72">
        <f t="shared" si="119"/>
        <v>4.9192074704340017E-5</v>
      </c>
      <c r="M724">
        <f t="shared" si="115"/>
        <v>4.0986361365812964</v>
      </c>
      <c r="N724">
        <f t="shared" si="116"/>
        <v>3.3690811938667312E-3</v>
      </c>
      <c r="O724" s="63">
        <f t="shared" si="117"/>
        <v>7.0137062031667688E-3</v>
      </c>
    </row>
    <row r="725" spans="2:15" x14ac:dyDescent="0.15">
      <c r="B725" s="82">
        <v>45581</v>
      </c>
      <c r="C725" s="83">
        <v>-2.10987389163797E-3</v>
      </c>
      <c r="E725" s="62">
        <f t="shared" si="110"/>
        <v>4.4515678386155527E-6</v>
      </c>
      <c r="F725" s="3">
        <f t="shared" si="111"/>
        <v>4.4515678386155527E-6</v>
      </c>
      <c r="G725" s="63">
        <f t="shared" si="112"/>
        <v>2.10987389163797E-3</v>
      </c>
      <c r="I725" s="77">
        <f t="shared" si="113"/>
        <v>-2.185695646793421E-3</v>
      </c>
      <c r="J725" s="72">
        <f t="shared" si="114"/>
        <v>4.777265460411711E-6</v>
      </c>
      <c r="K725" s="72">
        <f t="shared" si="118"/>
        <v>1.1350708090866479E-5</v>
      </c>
      <c r="L725" s="72">
        <f t="shared" si="119"/>
        <v>4.6955022644063796E-5</v>
      </c>
      <c r="M725">
        <f t="shared" si="115"/>
        <v>4.0896569837340353</v>
      </c>
      <c r="N725">
        <f t="shared" si="116"/>
        <v>2.185695646793421E-3</v>
      </c>
      <c r="O725" s="63">
        <f t="shared" si="117"/>
        <v>6.8523735044190197E-3</v>
      </c>
    </row>
    <row r="726" spans="2:15" x14ac:dyDescent="0.15">
      <c r="B726" s="82">
        <v>45582</v>
      </c>
      <c r="C726" s="83">
        <v>9.1199621640769505E-3</v>
      </c>
      <c r="E726" s="62">
        <f t="shared" si="110"/>
        <v>8.3173709874195136E-5</v>
      </c>
      <c r="F726" s="3">
        <f t="shared" si="111"/>
        <v>8.3173709874195136E-5</v>
      </c>
      <c r="G726" s="63">
        <f t="shared" si="112"/>
        <v>9.1199621640769505E-3</v>
      </c>
      <c r="I726" s="77">
        <f t="shared" si="113"/>
        <v>9.0441404089215E-3</v>
      </c>
      <c r="J726" s="72">
        <f t="shared" si="114"/>
        <v>8.1796475736286751E-5</v>
      </c>
      <c r="K726" s="72">
        <f t="shared" si="118"/>
        <v>4.777265460411711E-6</v>
      </c>
      <c r="L726" s="72">
        <f t="shared" si="119"/>
        <v>4.4400916749720396E-5</v>
      </c>
      <c r="M726">
        <f t="shared" si="115"/>
        <v>4.552742919822931</v>
      </c>
      <c r="N726">
        <f t="shared" si="116"/>
        <v>9.0441404089215E-3</v>
      </c>
      <c r="O726" s="63">
        <f t="shared" si="117"/>
        <v>6.6634012898609367E-3</v>
      </c>
    </row>
    <row r="727" spans="2:15" x14ac:dyDescent="0.15">
      <c r="B727" s="82">
        <v>45583</v>
      </c>
      <c r="C727" s="83">
        <v>1.8279953454882699E-3</v>
      </c>
      <c r="E727" s="62">
        <f t="shared" si="110"/>
        <v>3.3415669831267793E-6</v>
      </c>
      <c r="F727" s="3">
        <f t="shared" si="111"/>
        <v>3.3415669831267793E-6</v>
      </c>
      <c r="G727" s="63">
        <f t="shared" si="112"/>
        <v>1.8279953454882699E-3</v>
      </c>
      <c r="I727" s="77">
        <f t="shared" si="113"/>
        <v>1.7521735903328192E-3</v>
      </c>
      <c r="J727" s="72">
        <f t="shared" si="114"/>
        <v>3.0701122906598022E-6</v>
      </c>
      <c r="K727" s="72">
        <f t="shared" si="118"/>
        <v>8.1796475736286751E-5</v>
      </c>
      <c r="L727" s="72">
        <f t="shared" si="119"/>
        <v>4.8295873820298194E-5</v>
      </c>
      <c r="M727">
        <f t="shared" si="115"/>
        <v>4.0660358893560673</v>
      </c>
      <c r="N727">
        <f t="shared" si="116"/>
        <v>1.7521735903328192E-3</v>
      </c>
      <c r="O727" s="63">
        <f t="shared" si="117"/>
        <v>6.9495232800745547E-3</v>
      </c>
    </row>
    <row r="728" spans="2:15" x14ac:dyDescent="0.15">
      <c r="B728" s="82">
        <v>45586</v>
      </c>
      <c r="C728" s="83">
        <v>-5.2646758361997101E-3</v>
      </c>
      <c r="E728" s="62">
        <f t="shared" si="110"/>
        <v>2.7716811660265115E-5</v>
      </c>
      <c r="F728" s="3">
        <f t="shared" si="111"/>
        <v>2.7716811660265115E-5</v>
      </c>
      <c r="G728" s="63">
        <f t="shared" si="112"/>
        <v>5.2646758361997101E-3</v>
      </c>
      <c r="I728" s="77">
        <f t="shared" si="113"/>
        <v>-5.3404975913551606E-3</v>
      </c>
      <c r="J728" s="72">
        <f t="shared" si="114"/>
        <v>2.8520914523270272E-5</v>
      </c>
      <c r="K728" s="72">
        <f t="shared" si="118"/>
        <v>3.0701122906598022E-6</v>
      </c>
      <c r="L728" s="72">
        <f t="shared" si="119"/>
        <v>4.5476750548677228E-5</v>
      </c>
      <c r="M728">
        <f t="shared" si="115"/>
        <v>4.2370045734057076</v>
      </c>
      <c r="N728">
        <f t="shared" si="116"/>
        <v>5.3404975913551606E-3</v>
      </c>
      <c r="O728" s="63">
        <f t="shared" si="117"/>
        <v>6.7436451974193625E-3</v>
      </c>
    </row>
    <row r="729" spans="2:15" x14ac:dyDescent="0.15">
      <c r="B729" s="82">
        <v>45587</v>
      </c>
      <c r="C729" s="83">
        <v>-8.0365130480537506E-3</v>
      </c>
      <c r="E729" s="62">
        <f t="shared" si="110"/>
        <v>6.4585541971538184E-5</v>
      </c>
      <c r="F729" s="3">
        <f t="shared" si="111"/>
        <v>6.4585541971538184E-5</v>
      </c>
      <c r="G729" s="63">
        <f t="shared" si="112"/>
        <v>8.0365130480537506E-3</v>
      </c>
      <c r="I729" s="77">
        <f t="shared" si="113"/>
        <v>-8.1123348032092011E-3</v>
      </c>
      <c r="J729" s="72">
        <f t="shared" si="114"/>
        <v>6.5809975959359274E-5</v>
      </c>
      <c r="K729" s="72">
        <f t="shared" si="118"/>
        <v>2.8520914523270272E-5</v>
      </c>
      <c r="L729" s="72">
        <f t="shared" si="119"/>
        <v>4.4976447315222905E-5</v>
      </c>
      <c r="M729">
        <f t="shared" si="115"/>
        <v>4.4515497018833514</v>
      </c>
      <c r="N729">
        <f t="shared" si="116"/>
        <v>8.1123348032092011E-3</v>
      </c>
      <c r="O729" s="63">
        <f t="shared" si="117"/>
        <v>6.7064481892595658E-3</v>
      </c>
    </row>
    <row r="730" spans="2:15" x14ac:dyDescent="0.15">
      <c r="B730" s="82">
        <v>45588</v>
      </c>
      <c r="C730" s="83">
        <v>-1.3338302123735398E-3</v>
      </c>
      <c r="E730" s="62">
        <f t="shared" si="110"/>
        <v>1.7791030354404422E-6</v>
      </c>
      <c r="F730" s="3">
        <f t="shared" si="111"/>
        <v>1.7791030354404422E-6</v>
      </c>
      <c r="G730" s="63">
        <f t="shared" si="112"/>
        <v>1.3338302123735398E-3</v>
      </c>
      <c r="I730" s="77">
        <f t="shared" si="113"/>
        <v>-1.4096519675289906E-3</v>
      </c>
      <c r="J730" s="72">
        <f t="shared" si="114"/>
        <v>1.9871186695583542E-6</v>
      </c>
      <c r="K730" s="72">
        <f t="shared" si="118"/>
        <v>6.5809975959359274E-5</v>
      </c>
      <c r="L730" s="72">
        <f t="shared" si="119"/>
        <v>4.7528489764902838E-5</v>
      </c>
      <c r="M730">
        <f t="shared" si="115"/>
        <v>4.0686043381099974</v>
      </c>
      <c r="N730">
        <f t="shared" si="116"/>
        <v>1.4096519675289906E-3</v>
      </c>
      <c r="O730" s="63">
        <f t="shared" si="117"/>
        <v>6.8940909310004636E-3</v>
      </c>
    </row>
    <row r="731" spans="2:15" x14ac:dyDescent="0.15">
      <c r="B731" s="82">
        <v>45589</v>
      </c>
      <c r="C731" s="83">
        <v>2.1350853265409402E-3</v>
      </c>
      <c r="E731" s="62">
        <f t="shared" si="110"/>
        <v>4.5585893516104336E-6</v>
      </c>
      <c r="F731" s="3">
        <f t="shared" si="111"/>
        <v>4.5585893516104336E-6</v>
      </c>
      <c r="G731" s="63">
        <f t="shared" si="112"/>
        <v>2.1350853265409402E-3</v>
      </c>
      <c r="I731" s="77">
        <f t="shared" si="113"/>
        <v>2.0592635713854892E-3</v>
      </c>
      <c r="J731" s="72">
        <f t="shared" si="114"/>
        <v>4.2405664564353199E-6</v>
      </c>
      <c r="K731" s="72">
        <f t="shared" si="118"/>
        <v>1.9871186695583542E-6</v>
      </c>
      <c r="L731" s="72">
        <f t="shared" si="119"/>
        <v>4.4695040708301447E-5</v>
      </c>
      <c r="M731">
        <f t="shared" si="115"/>
        <v>4.112604917320601</v>
      </c>
      <c r="N731">
        <f t="shared" si="116"/>
        <v>2.0592635713854892E-3</v>
      </c>
      <c r="O731" s="63">
        <f t="shared" si="117"/>
        <v>6.685434967771465E-3</v>
      </c>
    </row>
    <row r="732" spans="2:15" x14ac:dyDescent="0.15">
      <c r="B732" s="82">
        <v>45590</v>
      </c>
      <c r="C732" s="83">
        <v>9.0028897572191902E-4</v>
      </c>
      <c r="E732" s="62">
        <f t="shared" si="110"/>
        <v>8.1052023980642211E-7</v>
      </c>
      <c r="F732" s="3">
        <f t="shared" si="111"/>
        <v>8.1052023980642211E-7</v>
      </c>
      <c r="G732" s="63">
        <f t="shared" si="112"/>
        <v>9.0028897572191902E-4</v>
      </c>
      <c r="I732" s="77">
        <f t="shared" si="113"/>
        <v>8.2446722056646825E-4</v>
      </c>
      <c r="J732" s="72">
        <f t="shared" si="114"/>
        <v>6.7974619778859742E-7</v>
      </c>
      <c r="K732" s="72">
        <f t="shared" si="118"/>
        <v>4.2405664564353199E-6</v>
      </c>
      <c r="L732" s="72">
        <f t="shared" si="119"/>
        <v>4.2312507394440575E-5</v>
      </c>
      <c r="M732">
        <f t="shared" si="115"/>
        <v>4.120291608049004</v>
      </c>
      <c r="N732">
        <f t="shared" si="116"/>
        <v>8.2446722056646825E-4</v>
      </c>
      <c r="O732" s="63">
        <f t="shared" si="117"/>
        <v>6.5048064840116937E-3</v>
      </c>
    </row>
    <row r="733" spans="2:15" x14ac:dyDescent="0.15">
      <c r="B733" s="82">
        <v>45593</v>
      </c>
      <c r="C733" s="83">
        <v>4.4298203272488098E-3</v>
      </c>
      <c r="E733" s="62">
        <f t="shared" si="110"/>
        <v>1.9623308131706753E-5</v>
      </c>
      <c r="F733" s="3">
        <f t="shared" si="111"/>
        <v>1.9623308131706753E-5</v>
      </c>
      <c r="G733" s="63">
        <f t="shared" si="112"/>
        <v>4.4298203272488098E-3</v>
      </c>
      <c r="I733" s="77">
        <f t="shared" si="113"/>
        <v>4.3539985720933592E-3</v>
      </c>
      <c r="J733" s="72">
        <f t="shared" si="114"/>
        <v>1.8957303565791013E-5</v>
      </c>
      <c r="K733" s="72">
        <f t="shared" si="118"/>
        <v>6.7974619778859742E-7</v>
      </c>
      <c r="L733" s="72">
        <f t="shared" si="119"/>
        <v>3.9869508944933426E-5</v>
      </c>
      <c r="M733">
        <f t="shared" si="115"/>
        <v>4.2648817604575324</v>
      </c>
      <c r="N733">
        <f t="shared" si="116"/>
        <v>4.3539985720933592E-3</v>
      </c>
      <c r="O733" s="63">
        <f t="shared" si="117"/>
        <v>6.3142306692845346E-3</v>
      </c>
    </row>
    <row r="734" spans="2:15" x14ac:dyDescent="0.15">
      <c r="B734" s="82">
        <v>45594</v>
      </c>
      <c r="C734" s="83">
        <v>-1.1227616681883199E-2</v>
      </c>
      <c r="E734" s="62">
        <f t="shared" si="110"/>
        <v>1.2605937635530188E-4</v>
      </c>
      <c r="F734" s="3">
        <f t="shared" si="111"/>
        <v>1.2605937635530188E-4</v>
      </c>
      <c r="G734" s="63">
        <f t="shared" si="112"/>
        <v>1.1227616681883199E-2</v>
      </c>
      <c r="I734" s="77">
        <f t="shared" si="113"/>
        <v>-1.1303438437038649E-2</v>
      </c>
      <c r="J734" s="72">
        <f t="shared" si="114"/>
        <v>1.2776772049992273E-4</v>
      </c>
      <c r="K734" s="72">
        <f t="shared" si="118"/>
        <v>1.8957303565791013E-5</v>
      </c>
      <c r="L734" s="72">
        <f t="shared" si="119"/>
        <v>3.913155112031673E-5</v>
      </c>
      <c r="M734">
        <f t="shared" si="115"/>
        <v>4.9716226907499683</v>
      </c>
      <c r="N734">
        <f t="shared" si="116"/>
        <v>1.1303438437038649E-2</v>
      </c>
      <c r="O734" s="63">
        <f t="shared" si="117"/>
        <v>6.2555216505353678E-3</v>
      </c>
    </row>
    <row r="735" spans="2:15" x14ac:dyDescent="0.15">
      <c r="B735" s="82">
        <v>45595</v>
      </c>
      <c r="C735" s="83">
        <v>-1.0980479790981299E-2</v>
      </c>
      <c r="E735" s="62">
        <f t="shared" si="110"/>
        <v>1.2057093644014871E-4</v>
      </c>
      <c r="F735" s="3">
        <f t="shared" si="111"/>
        <v>1.2057093644014871E-4</v>
      </c>
      <c r="G735" s="63">
        <f t="shared" si="112"/>
        <v>1.0980479790981299E-2</v>
      </c>
      <c r="I735" s="77">
        <f t="shared" si="113"/>
        <v>-1.105630154613675E-2</v>
      </c>
      <c r="J735" s="72">
        <f t="shared" si="114"/>
        <v>1.2224180387910587E-4</v>
      </c>
      <c r="K735" s="72">
        <f t="shared" si="118"/>
        <v>1.2776772049992273E-4</v>
      </c>
      <c r="L735" s="72">
        <f t="shared" si="119"/>
        <v>4.7231791345730415E-5</v>
      </c>
      <c r="M735">
        <f t="shared" si="115"/>
        <v>4.7083145166331626</v>
      </c>
      <c r="N735">
        <f t="shared" si="116"/>
        <v>1.105630154613675E-2</v>
      </c>
      <c r="O735" s="63">
        <f t="shared" si="117"/>
        <v>6.8725389300992989E-3</v>
      </c>
    </row>
    <row r="736" spans="2:15" x14ac:dyDescent="0.15">
      <c r="B736" s="82">
        <v>45596</v>
      </c>
      <c r="C736" s="83">
        <v>-1.4604024198148101E-2</v>
      </c>
      <c r="E736" s="62">
        <f t="shared" si="110"/>
        <v>2.1327752278009528E-4</v>
      </c>
      <c r="F736" s="3">
        <f t="shared" si="111"/>
        <v>2.1327752278009528E-4</v>
      </c>
      <c r="G736" s="63">
        <f t="shared" si="112"/>
        <v>1.4604024198148101E-2</v>
      </c>
      <c r="I736" s="77">
        <f t="shared" si="113"/>
        <v>-1.4679845953303551E-2</v>
      </c>
      <c r="J736" s="72">
        <f t="shared" si="114"/>
        <v>2.1549787721272264E-4</v>
      </c>
      <c r="K736" s="72">
        <f t="shared" si="118"/>
        <v>1.2224180387910587E-4</v>
      </c>
      <c r="L736" s="72">
        <f t="shared" si="119"/>
        <v>5.4116787449535585E-5</v>
      </c>
      <c r="M736">
        <f t="shared" si="115"/>
        <v>4.9887668358436725</v>
      </c>
      <c r="N736">
        <f t="shared" si="116"/>
        <v>1.4679845953303551E-2</v>
      </c>
      <c r="O736" s="63">
        <f t="shared" si="117"/>
        <v>7.3564113159566864E-3</v>
      </c>
    </row>
    <row r="737" spans="2:15" x14ac:dyDescent="0.15">
      <c r="B737" s="82">
        <v>45597</v>
      </c>
      <c r="C737" s="83">
        <v>1.47783433441555E-2</v>
      </c>
      <c r="E737" s="62">
        <f t="shared" si="110"/>
        <v>2.1839943199774517E-4</v>
      </c>
      <c r="F737" s="3">
        <f t="shared" si="111"/>
        <v>2.1839943199774517E-4</v>
      </c>
      <c r="G737" s="63">
        <f t="shared" si="112"/>
        <v>1.47783433441555E-2</v>
      </c>
      <c r="I737" s="77">
        <f t="shared" si="113"/>
        <v>1.470252158900005E-2</v>
      </c>
      <c r="J737" s="72">
        <f t="shared" si="114"/>
        <v>2.1616414107501254E-4</v>
      </c>
      <c r="K737" s="72">
        <f t="shared" si="118"/>
        <v>2.1549787721272264E-4</v>
      </c>
      <c r="L737" s="72">
        <f t="shared" si="119"/>
        <v>6.7862004778985837E-5</v>
      </c>
      <c r="M737">
        <f t="shared" si="115"/>
        <v>4.6764157417859664</v>
      </c>
      <c r="N737">
        <f t="shared" si="116"/>
        <v>1.470252158900005E-2</v>
      </c>
      <c r="O737" s="63">
        <f t="shared" si="117"/>
        <v>8.2378398126563401E-3</v>
      </c>
    </row>
    <row r="738" spans="2:15" x14ac:dyDescent="0.15">
      <c r="B738" s="82">
        <v>45600</v>
      </c>
      <c r="C738" s="83">
        <v>-5.8707153984668406E-3</v>
      </c>
      <c r="E738" s="62">
        <f t="shared" si="110"/>
        <v>3.4465299289795674E-5</v>
      </c>
      <c r="F738" s="3">
        <f t="shared" si="111"/>
        <v>3.4465299289795674E-5</v>
      </c>
      <c r="G738" s="63">
        <f t="shared" si="112"/>
        <v>5.8707153984668406E-3</v>
      </c>
      <c r="I738" s="77">
        <f t="shared" si="113"/>
        <v>-5.9465371536222911E-3</v>
      </c>
      <c r="J738" s="72">
        <f t="shared" si="114"/>
        <v>3.5361304119410301E-5</v>
      </c>
      <c r="K738" s="72">
        <f t="shared" si="118"/>
        <v>2.1616414107501254E-4</v>
      </c>
      <c r="L738" s="72">
        <f t="shared" si="119"/>
        <v>8.0354372428689705E-5</v>
      </c>
      <c r="M738">
        <f t="shared" si="115"/>
        <v>3.9056102309195917</v>
      </c>
      <c r="N738">
        <f t="shared" si="116"/>
        <v>5.9465371536222911E-3</v>
      </c>
      <c r="O738" s="63">
        <f t="shared" si="117"/>
        <v>8.9640600415598348E-3</v>
      </c>
    </row>
    <row r="739" spans="2:15" x14ac:dyDescent="0.15">
      <c r="B739" s="82">
        <v>45601</v>
      </c>
      <c r="C739" s="83">
        <v>-2.6002362491238601E-3</v>
      </c>
      <c r="E739" s="62">
        <f t="shared" si="110"/>
        <v>6.7612285512577213E-6</v>
      </c>
      <c r="F739" s="3">
        <f t="shared" si="111"/>
        <v>6.7612285512577213E-6</v>
      </c>
      <c r="G739" s="63">
        <f t="shared" si="112"/>
        <v>2.6002362491238601E-3</v>
      </c>
      <c r="I739" s="77">
        <f t="shared" si="113"/>
        <v>-2.6760580042793111E-3</v>
      </c>
      <c r="J739" s="72">
        <f t="shared" si="114"/>
        <v>7.1612864422673694E-6</v>
      </c>
      <c r="K739" s="72">
        <f t="shared" si="118"/>
        <v>3.5361304119410301E-5</v>
      </c>
      <c r="L739" s="72">
        <f t="shared" si="119"/>
        <v>7.7090017159099237E-5</v>
      </c>
      <c r="M739">
        <f t="shared" si="115"/>
        <v>3.8395536294031971</v>
      </c>
      <c r="N739">
        <f t="shared" si="116"/>
        <v>2.6760580042793111E-3</v>
      </c>
      <c r="O739" s="63">
        <f t="shared" si="117"/>
        <v>8.7800920928598029E-3</v>
      </c>
    </row>
    <row r="740" spans="2:15" x14ac:dyDescent="0.15">
      <c r="B740" s="82">
        <v>45602</v>
      </c>
      <c r="C740" s="83">
        <v>-1.5775714466113001E-3</v>
      </c>
      <c r="E740" s="62">
        <f t="shared" si="110"/>
        <v>2.4887316691632698E-6</v>
      </c>
      <c r="F740" s="3">
        <f t="shared" si="111"/>
        <v>2.4887316691632698E-6</v>
      </c>
      <c r="G740" s="63">
        <f t="shared" si="112"/>
        <v>1.5775714466113001E-3</v>
      </c>
      <c r="I740" s="77">
        <f t="shared" si="113"/>
        <v>-1.6533932017667508E-3</v>
      </c>
      <c r="J740" s="72">
        <f t="shared" si="114"/>
        <v>2.7337090796485077E-6</v>
      </c>
      <c r="K740" s="72">
        <f t="shared" si="118"/>
        <v>7.1612864422673694E-6</v>
      </c>
      <c r="L740" s="72">
        <f t="shared" si="119"/>
        <v>7.1863566290862564E-5</v>
      </c>
      <c r="M740">
        <f t="shared" si="115"/>
        <v>3.8609421075518751</v>
      </c>
      <c r="N740">
        <f t="shared" si="116"/>
        <v>1.6533932017667508E-3</v>
      </c>
      <c r="O740" s="63">
        <f t="shared" si="117"/>
        <v>8.4772381287104692E-3</v>
      </c>
    </row>
    <row r="741" spans="2:15" x14ac:dyDescent="0.15">
      <c r="B741" s="82">
        <v>45603</v>
      </c>
      <c r="C741" s="83">
        <v>5.8838781984549204E-3</v>
      </c>
      <c r="E741" s="62">
        <f t="shared" si="110"/>
        <v>3.4620022654253118E-5</v>
      </c>
      <c r="F741" s="3">
        <f t="shared" si="111"/>
        <v>3.4620022654253118E-5</v>
      </c>
      <c r="G741" s="63">
        <f t="shared" si="112"/>
        <v>5.8838781984549204E-3</v>
      </c>
      <c r="I741" s="77">
        <f t="shared" si="113"/>
        <v>5.8080564432994699E-3</v>
      </c>
      <c r="J741" s="72">
        <f t="shared" si="114"/>
        <v>3.3733519648552491E-5</v>
      </c>
      <c r="K741" s="72">
        <f t="shared" si="118"/>
        <v>2.7337090796485077E-6</v>
      </c>
      <c r="L741" s="72">
        <f t="shared" si="119"/>
        <v>6.6777131871998064E-5</v>
      </c>
      <c r="M741">
        <f t="shared" si="115"/>
        <v>4.0144278399743563</v>
      </c>
      <c r="N741">
        <f t="shared" si="116"/>
        <v>5.8080564432994699E-3</v>
      </c>
      <c r="O741" s="63">
        <f t="shared" si="117"/>
        <v>8.1717275940891513E-3</v>
      </c>
    </row>
    <row r="742" spans="2:15" x14ac:dyDescent="0.15">
      <c r="B742" s="82">
        <v>45604</v>
      </c>
      <c r="C742" s="83">
        <v>-1.0009315525083501E-2</v>
      </c>
      <c r="E742" s="62">
        <f t="shared" si="110"/>
        <v>1.0018639728067759E-4</v>
      </c>
      <c r="F742" s="3">
        <f t="shared" si="111"/>
        <v>1.0018639728067759E-4</v>
      </c>
      <c r="G742" s="63">
        <f t="shared" si="112"/>
        <v>1.0009315525083501E-2</v>
      </c>
      <c r="I742" s="77">
        <f t="shared" si="113"/>
        <v>-1.0085137280238951E-2</v>
      </c>
      <c r="J742" s="72">
        <f t="shared" si="114"/>
        <v>1.0170999396126551E-4</v>
      </c>
      <c r="K742" s="72">
        <f t="shared" si="118"/>
        <v>3.3733519648552491E-5</v>
      </c>
      <c r="L742" s="72">
        <f t="shared" si="119"/>
        <v>6.4672179125837176E-5</v>
      </c>
      <c r="M742">
        <f t="shared" si="115"/>
        <v>4.2973264139174887</v>
      </c>
      <c r="N742">
        <f t="shared" si="116"/>
        <v>1.0085137280238951E-2</v>
      </c>
      <c r="O742" s="63">
        <f t="shared" si="117"/>
        <v>8.0419014620820347E-3</v>
      </c>
    </row>
    <row r="743" spans="2:15" x14ac:dyDescent="0.15">
      <c r="B743" s="82">
        <v>45607</v>
      </c>
      <c r="C743" s="83">
        <v>8.9066275493618896E-3</v>
      </c>
      <c r="E743" s="62">
        <f t="shared" si="110"/>
        <v>7.9328014303052175E-5</v>
      </c>
      <c r="F743" s="3">
        <f t="shared" si="111"/>
        <v>7.9328014303052175E-5</v>
      </c>
      <c r="G743" s="63">
        <f t="shared" si="112"/>
        <v>8.9066275493618896E-3</v>
      </c>
      <c r="I743" s="77">
        <f t="shared" si="113"/>
        <v>8.8308057942064391E-3</v>
      </c>
      <c r="J743" s="72">
        <f t="shared" si="114"/>
        <v>7.7983130974990011E-5</v>
      </c>
      <c r="K743" s="72">
        <f t="shared" si="118"/>
        <v>1.0170999396126551E-4</v>
      </c>
      <c r="L743" s="72">
        <f t="shared" si="119"/>
        <v>6.8244922834602591E-5</v>
      </c>
      <c r="M743">
        <f t="shared" si="115"/>
        <v>4.1629389713637126</v>
      </c>
      <c r="N743">
        <f t="shared" si="116"/>
        <v>8.8308057942064391E-3</v>
      </c>
      <c r="O743" s="63">
        <f t="shared" si="117"/>
        <v>8.2610485311855296E-3</v>
      </c>
    </row>
    <row r="744" spans="2:15" x14ac:dyDescent="0.15">
      <c r="B744" s="82">
        <v>45608</v>
      </c>
      <c r="C744" s="83">
        <v>-1.60214625377187E-2</v>
      </c>
      <c r="E744" s="62">
        <f t="shared" si="110"/>
        <v>2.5668726184752372E-4</v>
      </c>
      <c r="F744" s="3">
        <f t="shared" si="111"/>
        <v>2.5668726184752372E-4</v>
      </c>
      <c r="G744" s="63">
        <f t="shared" si="112"/>
        <v>1.60214625377187E-2</v>
      </c>
      <c r="I744" s="77">
        <f t="shared" si="113"/>
        <v>-1.6097284292874152E-2</v>
      </c>
      <c r="J744" s="72">
        <f t="shared" si="114"/>
        <v>2.591225616056129E-4</v>
      </c>
      <c r="K744" s="72">
        <f t="shared" si="118"/>
        <v>7.7983130974990011E-5</v>
      </c>
      <c r="L744" s="72">
        <f t="shared" si="119"/>
        <v>6.9566128616577937E-5</v>
      </c>
      <c r="M744">
        <f t="shared" si="115"/>
        <v>4.7988873582234586</v>
      </c>
      <c r="N744">
        <f t="shared" si="116"/>
        <v>1.6097284292874152E-2</v>
      </c>
      <c r="O744" s="63">
        <f t="shared" si="117"/>
        <v>8.3406311881402562E-3</v>
      </c>
    </row>
    <row r="745" spans="2:15" x14ac:dyDescent="0.15">
      <c r="B745" s="82">
        <v>45609</v>
      </c>
      <c r="C745" s="83">
        <v>-7.0688131539276E-4</v>
      </c>
      <c r="E745" s="62">
        <f t="shared" si="110"/>
        <v>4.9968119405139862E-7</v>
      </c>
      <c r="F745" s="3">
        <f t="shared" si="111"/>
        <v>4.9968119405139862E-7</v>
      </c>
      <c r="G745" s="63">
        <f t="shared" si="112"/>
        <v>7.0688131539276E-4</v>
      </c>
      <c r="I745" s="77">
        <f t="shared" si="113"/>
        <v>-7.8270307054821076E-4</v>
      </c>
      <c r="J745" s="72">
        <f t="shared" si="114"/>
        <v>6.1262409664559742E-7</v>
      </c>
      <c r="K745" s="72">
        <f t="shared" si="118"/>
        <v>2.591225616056129E-4</v>
      </c>
      <c r="L745" s="72">
        <f t="shared" si="119"/>
        <v>8.5358144963799636E-5</v>
      </c>
      <c r="M745">
        <f t="shared" si="115"/>
        <v>3.7671830838081992</v>
      </c>
      <c r="N745">
        <f t="shared" si="116"/>
        <v>7.8270307054821076E-4</v>
      </c>
      <c r="O745" s="63">
        <f t="shared" si="117"/>
        <v>9.2389471783206785E-3</v>
      </c>
    </row>
    <row r="746" spans="2:15" x14ac:dyDescent="0.15">
      <c r="B746" s="82">
        <v>45610</v>
      </c>
      <c r="C746" s="83">
        <v>6.8211880508746107E-3</v>
      </c>
      <c r="E746" s="62">
        <f t="shared" si="110"/>
        <v>4.6528606425394573E-5</v>
      </c>
      <c r="F746" s="3">
        <f t="shared" si="111"/>
        <v>4.6528606425394573E-5</v>
      </c>
      <c r="G746" s="63">
        <f t="shared" si="112"/>
        <v>6.8211880508746107E-3</v>
      </c>
      <c r="I746" s="77">
        <f t="shared" si="113"/>
        <v>6.7453662957191601E-3</v>
      </c>
      <c r="J746" s="72">
        <f t="shared" si="114"/>
        <v>4.5499966463424026E-5</v>
      </c>
      <c r="K746" s="72">
        <f t="shared" si="118"/>
        <v>6.1262409664559742E-7</v>
      </c>
      <c r="L746" s="72">
        <f t="shared" si="119"/>
        <v>7.8818077714742427E-5</v>
      </c>
      <c r="M746">
        <f t="shared" si="115"/>
        <v>3.9495651309369189</v>
      </c>
      <c r="N746">
        <f t="shared" si="116"/>
        <v>6.7453662957191601E-3</v>
      </c>
      <c r="O746" s="63">
        <f t="shared" si="117"/>
        <v>8.8779545907118965E-3</v>
      </c>
    </row>
    <row r="747" spans="2:15" x14ac:dyDescent="0.15">
      <c r="B747" s="82">
        <v>45611</v>
      </c>
      <c r="C747" s="83">
        <v>-1.3290044989185099E-2</v>
      </c>
      <c r="E747" s="62">
        <f t="shared" si="110"/>
        <v>1.7662529581456398E-4</v>
      </c>
      <c r="F747" s="3">
        <f t="shared" si="111"/>
        <v>1.7662529581456398E-4</v>
      </c>
      <c r="G747" s="63">
        <f t="shared" si="112"/>
        <v>1.3290044989185099E-2</v>
      </c>
      <c r="I747" s="77">
        <f t="shared" si="113"/>
        <v>-1.336586674434055E-2</v>
      </c>
      <c r="J747" s="72">
        <f t="shared" si="114"/>
        <v>1.7864639382746865E-4</v>
      </c>
      <c r="K747" s="72">
        <f t="shared" si="118"/>
        <v>4.5499966463424026E-5</v>
      </c>
      <c r="L747" s="72">
        <f t="shared" si="119"/>
        <v>7.6516736953234477E-5</v>
      </c>
      <c r="M747">
        <f t="shared" si="115"/>
        <v>4.4037460394528765</v>
      </c>
      <c r="N747">
        <f t="shared" si="116"/>
        <v>1.336586674434055E-2</v>
      </c>
      <c r="O747" s="63">
        <f t="shared" si="117"/>
        <v>8.7473845778743755E-3</v>
      </c>
    </row>
    <row r="748" spans="2:15" x14ac:dyDescent="0.15">
      <c r="B748" s="82">
        <v>45614</v>
      </c>
      <c r="C748" s="83">
        <v>1.0798336158706001E-3</v>
      </c>
      <c r="E748" s="62">
        <f t="shared" si="110"/>
        <v>1.1660406379641747E-6</v>
      </c>
      <c r="F748" s="3">
        <f t="shared" si="111"/>
        <v>1.1660406379641747E-6</v>
      </c>
      <c r="G748" s="63">
        <f t="shared" si="112"/>
        <v>1.0798336158706001E-3</v>
      </c>
      <c r="I748" s="77">
        <f t="shared" si="113"/>
        <v>1.0040118607151493E-3</v>
      </c>
      <c r="J748" s="72">
        <f t="shared" si="114"/>
        <v>1.0080398164566964E-6</v>
      </c>
      <c r="K748" s="72">
        <f t="shared" si="118"/>
        <v>1.7864639382746865E-4</v>
      </c>
      <c r="L748" s="72">
        <f t="shared" si="119"/>
        <v>8.516322009989298E-5</v>
      </c>
      <c r="M748">
        <f t="shared" si="115"/>
        <v>3.7694910606858913</v>
      </c>
      <c r="N748">
        <f t="shared" si="116"/>
        <v>1.0040118607151493E-3</v>
      </c>
      <c r="O748" s="63">
        <f t="shared" si="117"/>
        <v>9.2283920647040669E-3</v>
      </c>
    </row>
    <row r="749" spans="2:15" x14ac:dyDescent="0.15">
      <c r="B749" s="82">
        <v>45615</v>
      </c>
      <c r="C749" s="83">
        <v>-8.4340895641313793E-3</v>
      </c>
      <c r="E749" s="62">
        <f t="shared" si="110"/>
        <v>7.113386677578984E-5</v>
      </c>
      <c r="F749" s="3">
        <f t="shared" si="111"/>
        <v>7.113386677578984E-5</v>
      </c>
      <c r="G749" s="63">
        <f t="shared" si="112"/>
        <v>8.4340895641313793E-3</v>
      </c>
      <c r="I749" s="77">
        <f t="shared" si="113"/>
        <v>-8.5099113192868298E-3</v>
      </c>
      <c r="J749" s="72">
        <f t="shared" si="114"/>
        <v>7.2418590662126113E-5</v>
      </c>
      <c r="K749" s="72">
        <f t="shared" si="118"/>
        <v>1.0080398164566964E-6</v>
      </c>
      <c r="L749" s="72">
        <f t="shared" si="119"/>
        <v>7.8673544232967649E-5</v>
      </c>
      <c r="M749">
        <f t="shared" si="115"/>
        <v>4.0362869834670017</v>
      </c>
      <c r="N749">
        <f t="shared" si="116"/>
        <v>8.5099113192868298E-3</v>
      </c>
      <c r="O749" s="63">
        <f t="shared" si="117"/>
        <v>8.8698108341140874E-3</v>
      </c>
    </row>
    <row r="750" spans="2:15" x14ac:dyDescent="0.15">
      <c r="B750" s="82">
        <v>45616</v>
      </c>
      <c r="C750" s="83">
        <v>-1.5521482576985599E-4</v>
      </c>
      <c r="E750" s="62">
        <f t="shared" si="110"/>
        <v>2.4091642138766751E-8</v>
      </c>
      <c r="F750" s="3">
        <f t="shared" si="111"/>
        <v>2.4091642138766751E-8</v>
      </c>
      <c r="G750" s="63">
        <f t="shared" si="112"/>
        <v>1.5521482576985599E-4</v>
      </c>
      <c r="I750" s="77">
        <f t="shared" si="113"/>
        <v>-2.310365809253068E-4</v>
      </c>
      <c r="J750" s="72">
        <f t="shared" si="114"/>
        <v>5.3377901725655841E-8</v>
      </c>
      <c r="K750" s="72">
        <f t="shared" si="118"/>
        <v>7.2418590662126113E-5</v>
      </c>
      <c r="L750" s="72">
        <f t="shared" si="119"/>
        <v>7.8555071613591924E-5</v>
      </c>
      <c r="M750">
        <f t="shared" si="115"/>
        <v>3.8070866559022525</v>
      </c>
      <c r="N750">
        <f t="shared" si="116"/>
        <v>2.310365809253068E-4</v>
      </c>
      <c r="O750" s="63">
        <f t="shared" si="117"/>
        <v>8.8631298993973855E-3</v>
      </c>
    </row>
    <row r="751" spans="2:15" x14ac:dyDescent="0.15">
      <c r="B751" s="82">
        <v>45617</v>
      </c>
      <c r="C751" s="83">
        <v>4.5023900450493698E-3</v>
      </c>
      <c r="E751" s="62">
        <f t="shared" si="110"/>
        <v>2.0271516117759668E-5</v>
      </c>
      <c r="F751" s="3">
        <f t="shared" si="111"/>
        <v>2.0271516117759668E-5</v>
      </c>
      <c r="G751" s="63">
        <f t="shared" si="112"/>
        <v>4.5023900450493698E-3</v>
      </c>
      <c r="I751" s="77">
        <f t="shared" si="113"/>
        <v>4.4265682898939193E-3</v>
      </c>
      <c r="J751" s="72">
        <f t="shared" si="114"/>
        <v>1.9594506825094377E-5</v>
      </c>
      <c r="K751" s="72">
        <f t="shared" si="118"/>
        <v>5.3377901725655841E-8</v>
      </c>
      <c r="L751" s="72">
        <f t="shared" si="119"/>
        <v>7.2616599081132505E-5</v>
      </c>
      <c r="M751">
        <f t="shared" si="115"/>
        <v>3.9136787526403558</v>
      </c>
      <c r="N751">
        <f t="shared" si="116"/>
        <v>4.4265682898939193E-3</v>
      </c>
      <c r="O751" s="63">
        <f t="shared" si="117"/>
        <v>8.521537366058575E-3</v>
      </c>
    </row>
    <row r="752" spans="2:15" x14ac:dyDescent="0.15">
      <c r="B752" s="82">
        <v>45618</v>
      </c>
      <c r="C752" s="83">
        <v>1.07755824921766E-2</v>
      </c>
      <c r="E752" s="62">
        <f t="shared" si="110"/>
        <v>1.1611317804570287E-4</v>
      </c>
      <c r="F752" s="3">
        <f t="shared" si="111"/>
        <v>1.1611317804570287E-4</v>
      </c>
      <c r="G752" s="63">
        <f t="shared" si="112"/>
        <v>1.07755824921766E-2</v>
      </c>
      <c r="I752" s="77">
        <f t="shared" si="113"/>
        <v>1.069976073702115E-2</v>
      </c>
      <c r="J752" s="72">
        <f t="shared" si="114"/>
        <v>1.1448487982949937E-4</v>
      </c>
      <c r="K752" s="72">
        <f t="shared" si="118"/>
        <v>1.9594506825094377E-5</v>
      </c>
      <c r="L752" s="72">
        <f t="shared" si="119"/>
        <v>6.8817245826547475E-5</v>
      </c>
      <c r="M752">
        <f t="shared" si="115"/>
        <v>4.288991407515141</v>
      </c>
      <c r="N752">
        <f t="shared" si="116"/>
        <v>1.069976073702115E-2</v>
      </c>
      <c r="O752" s="63">
        <f t="shared" si="117"/>
        <v>8.2956160607002231E-3</v>
      </c>
    </row>
    <row r="753" spans="2:15" x14ac:dyDescent="0.15">
      <c r="B753" s="82">
        <v>45621</v>
      </c>
      <c r="C753" s="83">
        <v>-3.2359056902647697E-3</v>
      </c>
      <c r="E753" s="62">
        <f t="shared" si="110"/>
        <v>1.0471085636287915E-5</v>
      </c>
      <c r="F753" s="3">
        <f t="shared" si="111"/>
        <v>1.0471085636287915E-5</v>
      </c>
      <c r="G753" s="63">
        <f t="shared" si="112"/>
        <v>3.2359056902647697E-3</v>
      </c>
      <c r="I753" s="77">
        <f t="shared" si="113"/>
        <v>-3.3117274454202207E-3</v>
      </c>
      <c r="J753" s="72">
        <f t="shared" si="114"/>
        <v>1.096753867274954E-5</v>
      </c>
      <c r="K753" s="72">
        <f t="shared" si="118"/>
        <v>1.1448487982949937E-4</v>
      </c>
      <c r="L753" s="72">
        <f t="shared" si="119"/>
        <v>7.3025397443291724E-5</v>
      </c>
      <c r="M753">
        <f t="shared" si="115"/>
        <v>3.8809601013294173</v>
      </c>
      <c r="N753">
        <f t="shared" si="116"/>
        <v>3.3117274454202207E-3</v>
      </c>
      <c r="O753" s="63">
        <f t="shared" si="117"/>
        <v>8.545489889016997E-3</v>
      </c>
    </row>
    <row r="754" spans="2:15" x14ac:dyDescent="0.15">
      <c r="B754" s="82">
        <v>45622</v>
      </c>
      <c r="C754" s="83">
        <v>-3.9137242358066003E-3</v>
      </c>
      <c r="E754" s="62">
        <f t="shared" si="110"/>
        <v>1.5317237393939958E-5</v>
      </c>
      <c r="F754" s="3">
        <f t="shared" si="111"/>
        <v>1.5317237393939958E-5</v>
      </c>
      <c r="G754" s="63">
        <f t="shared" si="112"/>
        <v>3.9137242358066003E-3</v>
      </c>
      <c r="I754" s="77">
        <f t="shared" si="113"/>
        <v>-3.9895459909620509E-3</v>
      </c>
      <c r="J754" s="72">
        <f t="shared" si="114"/>
        <v>1.5916477214001373E-5</v>
      </c>
      <c r="K754" s="72">
        <f t="shared" si="118"/>
        <v>1.096753867274954E-5</v>
      </c>
      <c r="L754" s="72">
        <f t="shared" si="119"/>
        <v>6.84920165485059E-5</v>
      </c>
      <c r="M754">
        <f t="shared" si="115"/>
        <v>3.9335542537171486</v>
      </c>
      <c r="N754">
        <f t="shared" si="116"/>
        <v>3.9895459909620509E-3</v>
      </c>
      <c r="O754" s="63">
        <f t="shared" si="117"/>
        <v>8.2759903666271804E-3</v>
      </c>
    </row>
    <row r="755" spans="2:15" x14ac:dyDescent="0.15">
      <c r="B755" s="82">
        <v>45623</v>
      </c>
      <c r="C755" s="83">
        <v>9.5708532680904802E-4</v>
      </c>
      <c r="E755" s="62">
        <f t="shared" si="110"/>
        <v>9.1601232279318221E-7</v>
      </c>
      <c r="F755" s="3">
        <f t="shared" si="111"/>
        <v>9.1601232279318221E-7</v>
      </c>
      <c r="G755" s="63">
        <f t="shared" si="112"/>
        <v>9.5708532680904802E-4</v>
      </c>
      <c r="I755" s="77">
        <f t="shared" si="113"/>
        <v>8.8126357165359726E-4</v>
      </c>
      <c r="J755" s="72">
        <f t="shared" si="114"/>
        <v>7.7662548272365498E-7</v>
      </c>
      <c r="K755" s="72">
        <f t="shared" si="118"/>
        <v>1.5916477214001373E-5</v>
      </c>
      <c r="L755" s="72">
        <f t="shared" si="119"/>
        <v>6.4788342057885668E-5</v>
      </c>
      <c r="M755">
        <f t="shared" si="115"/>
        <v>3.9062506848763903</v>
      </c>
      <c r="N755">
        <f t="shared" si="116"/>
        <v>8.8126357165359726E-4</v>
      </c>
      <c r="O755" s="63">
        <f t="shared" si="117"/>
        <v>8.0491205766770359E-3</v>
      </c>
    </row>
    <row r="756" spans="2:15" x14ac:dyDescent="0.15">
      <c r="B756" s="82">
        <v>45625</v>
      </c>
      <c r="C756" s="83">
        <v>1.0322079246098901E-2</v>
      </c>
      <c r="E756" s="62">
        <f t="shared" si="110"/>
        <v>1.0654531996274566E-4</v>
      </c>
      <c r="F756" s="3">
        <f t="shared" si="111"/>
        <v>1.0654531996274566E-4</v>
      </c>
      <c r="G756" s="63">
        <f t="shared" si="112"/>
        <v>1.0322079246098901E-2</v>
      </c>
      <c r="I756" s="77">
        <f t="shared" si="113"/>
        <v>1.0246257490943451E-2</v>
      </c>
      <c r="J756" s="72">
        <f t="shared" si="114"/>
        <v>1.0498579257071477E-4</v>
      </c>
      <c r="K756" s="72">
        <f t="shared" si="118"/>
        <v>7.7662548272365498E-7</v>
      </c>
      <c r="L756" s="72">
        <f t="shared" si="119"/>
        <v>6.0216732249938765E-5</v>
      </c>
      <c r="M756">
        <f t="shared" si="115"/>
        <v>4.375707980836169</v>
      </c>
      <c r="N756">
        <f t="shared" si="116"/>
        <v>1.0246257490943451E-2</v>
      </c>
      <c r="O756" s="63">
        <f t="shared" si="117"/>
        <v>7.7599440880678234E-3</v>
      </c>
    </row>
    <row r="757" spans="2:15" x14ac:dyDescent="0.15">
      <c r="B757" s="82">
        <v>45628</v>
      </c>
      <c r="C757" s="83">
        <v>5.5287520657341105E-3</v>
      </c>
      <c r="E757" s="62">
        <f t="shared" si="110"/>
        <v>3.0567099404359195E-5</v>
      </c>
      <c r="F757" s="3">
        <f t="shared" si="111"/>
        <v>3.0567099404359195E-5</v>
      </c>
      <c r="G757" s="63">
        <f t="shared" si="112"/>
        <v>5.5287520657341105E-3</v>
      </c>
      <c r="I757" s="77">
        <f t="shared" si="113"/>
        <v>5.4529303105786599E-3</v>
      </c>
      <c r="J757" s="72">
        <f t="shared" si="114"/>
        <v>2.9734448972027481E-5</v>
      </c>
      <c r="K757" s="72">
        <f t="shared" si="118"/>
        <v>1.0498579257071477E-4</v>
      </c>
      <c r="L757" s="72">
        <f t="shared" si="119"/>
        <v>6.4476951133793847E-5</v>
      </c>
      <c r="M757">
        <f t="shared" si="115"/>
        <v>4.0209538402730161</v>
      </c>
      <c r="N757">
        <f t="shared" si="116"/>
        <v>5.4529303105786599E-3</v>
      </c>
      <c r="O757" s="63">
        <f t="shared" si="117"/>
        <v>8.0297541141552929E-3</v>
      </c>
    </row>
    <row r="758" spans="2:15" x14ac:dyDescent="0.15">
      <c r="B758" s="82">
        <v>45629</v>
      </c>
      <c r="C758" s="83">
        <v>4.2917629244687496E-4</v>
      </c>
      <c r="E758" s="62">
        <f t="shared" si="110"/>
        <v>1.8419228999844554E-7</v>
      </c>
      <c r="F758" s="3">
        <f t="shared" si="111"/>
        <v>1.8419228999844554E-7</v>
      </c>
      <c r="G758" s="63">
        <f t="shared" si="112"/>
        <v>4.2917629244687496E-4</v>
      </c>
      <c r="I758" s="77">
        <f t="shared" si="113"/>
        <v>3.5335453729142414E-4</v>
      </c>
      <c r="J758" s="72">
        <f t="shared" si="114"/>
        <v>1.2485942902443646E-7</v>
      </c>
      <c r="K758" s="72">
        <f t="shared" si="118"/>
        <v>2.9734448972027481E-5</v>
      </c>
      <c r="L758" s="72">
        <f t="shared" si="119"/>
        <v>6.2268390653337147E-5</v>
      </c>
      <c r="M758">
        <f t="shared" si="115"/>
        <v>3.923591079221008</v>
      </c>
      <c r="N758">
        <f t="shared" si="116"/>
        <v>3.5335453729142414E-4</v>
      </c>
      <c r="O758" s="63">
        <f t="shared" si="117"/>
        <v>7.8910322932641171E-3</v>
      </c>
    </row>
    <row r="759" spans="2:15" x14ac:dyDescent="0.15">
      <c r="B759" s="82">
        <v>45630</v>
      </c>
      <c r="C759" s="83">
        <v>-4.2852905166300597E-3</v>
      </c>
      <c r="E759" s="62">
        <f t="shared" si="110"/>
        <v>1.8363714811919525E-5</v>
      </c>
      <c r="F759" s="3">
        <f t="shared" si="111"/>
        <v>1.8363714811919525E-5</v>
      </c>
      <c r="G759" s="63">
        <f t="shared" si="112"/>
        <v>4.2852905166300597E-3</v>
      </c>
      <c r="I759" s="77">
        <f t="shared" si="113"/>
        <v>-4.3611122717855102E-3</v>
      </c>
      <c r="J759" s="72">
        <f t="shared" si="114"/>
        <v>1.9019300247118175E-5</v>
      </c>
      <c r="K759" s="72">
        <f t="shared" si="118"/>
        <v>1.2485942902443646E-7</v>
      </c>
      <c r="L759" s="72">
        <f t="shared" si="119"/>
        <v>5.7883792345825061E-5</v>
      </c>
      <c r="M759">
        <f t="shared" si="115"/>
        <v>4.0417423607440437</v>
      </c>
      <c r="N759">
        <f t="shared" si="116"/>
        <v>4.3611122717855102E-3</v>
      </c>
      <c r="O759" s="63">
        <f t="shared" si="117"/>
        <v>7.6081398742284612E-3</v>
      </c>
    </row>
    <row r="760" spans="2:15" x14ac:dyDescent="0.15">
      <c r="B760" s="82">
        <v>45631</v>
      </c>
      <c r="C760" s="83">
        <v>6.0959177516650698E-4</v>
      </c>
      <c r="E760" s="62">
        <f t="shared" si="110"/>
        <v>3.7160213235065319E-7</v>
      </c>
      <c r="F760" s="3">
        <f t="shared" si="111"/>
        <v>3.7160213235065319E-7</v>
      </c>
      <c r="G760" s="63">
        <f t="shared" si="112"/>
        <v>6.0959177516650698E-4</v>
      </c>
      <c r="I760" s="77">
        <f t="shared" si="113"/>
        <v>5.3377002001105621E-4</v>
      </c>
      <c r="J760" s="72">
        <f t="shared" si="114"/>
        <v>2.8491043426260336E-7</v>
      </c>
      <c r="K760" s="72">
        <f t="shared" si="118"/>
        <v>1.9019300247118175E-5</v>
      </c>
      <c r="L760" s="72">
        <f t="shared" si="119"/>
        <v>5.5438500581398036E-5</v>
      </c>
      <c r="M760">
        <f t="shared" si="115"/>
        <v>3.982464395437364</v>
      </c>
      <c r="N760">
        <f t="shared" si="116"/>
        <v>5.3377002001105621E-4</v>
      </c>
      <c r="O760" s="63">
        <f t="shared" si="117"/>
        <v>7.44570349808519E-3</v>
      </c>
    </row>
    <row r="761" spans="2:15" x14ac:dyDescent="0.15">
      <c r="B761" s="82">
        <v>45632</v>
      </c>
      <c r="C761" s="83">
        <v>-8.5978770891315104E-4</v>
      </c>
      <c r="E761" s="62">
        <f t="shared" si="110"/>
        <v>7.3923490439812532E-7</v>
      </c>
      <c r="F761" s="3">
        <f t="shared" si="111"/>
        <v>7.3923490439812532E-7</v>
      </c>
      <c r="G761" s="63">
        <f t="shared" si="112"/>
        <v>8.5978770891315104E-4</v>
      </c>
      <c r="I761" s="77">
        <f t="shared" si="113"/>
        <v>-9.3560946406860191E-4</v>
      </c>
      <c r="J761" s="72">
        <f t="shared" si="114"/>
        <v>8.7536506925473652E-7</v>
      </c>
      <c r="K761" s="72">
        <f t="shared" si="118"/>
        <v>2.8491043426260336E-7</v>
      </c>
      <c r="L761" s="72">
        <f t="shared" si="119"/>
        <v>5.1716007714837142E-5</v>
      </c>
      <c r="M761">
        <f t="shared" si="115"/>
        <v>4.0201646618008819</v>
      </c>
      <c r="N761">
        <f t="shared" si="116"/>
        <v>9.3560946406860191E-4</v>
      </c>
      <c r="O761" s="63">
        <f t="shared" si="117"/>
        <v>7.1913842697242328E-3</v>
      </c>
    </row>
    <row r="762" spans="2:15" x14ac:dyDescent="0.15">
      <c r="B762" s="82">
        <v>45635</v>
      </c>
      <c r="C762" s="83">
        <v>-1.60728754477723E-3</v>
      </c>
      <c r="E762" s="62">
        <f t="shared" si="110"/>
        <v>2.5833732515960162E-6</v>
      </c>
      <c r="F762" s="3">
        <f t="shared" si="111"/>
        <v>2.5833732515960162E-6</v>
      </c>
      <c r="G762" s="63">
        <f t="shared" si="112"/>
        <v>1.60728754477723E-3</v>
      </c>
      <c r="I762" s="77">
        <f t="shared" si="113"/>
        <v>-1.6831092999326808E-3</v>
      </c>
      <c r="J762" s="72">
        <f t="shared" si="114"/>
        <v>2.8328569155198789E-6</v>
      </c>
      <c r="K762" s="72">
        <f t="shared" si="118"/>
        <v>8.7536506925473652E-7</v>
      </c>
      <c r="L762" s="72">
        <f t="shared" si="119"/>
        <v>4.8394932110156629E-5</v>
      </c>
      <c r="M762">
        <f t="shared" si="115"/>
        <v>4.0637532535910896</v>
      </c>
      <c r="N762">
        <f t="shared" si="116"/>
        <v>1.6831092999326808E-3</v>
      </c>
      <c r="O762" s="63">
        <f t="shared" si="117"/>
        <v>6.9566466138619278E-3</v>
      </c>
    </row>
    <row r="763" spans="2:15" x14ac:dyDescent="0.15">
      <c r="B763" s="82">
        <v>45636</v>
      </c>
      <c r="C763" s="83">
        <v>-1.01455490795346E-2</v>
      </c>
      <c r="E763" s="62">
        <f t="shared" si="110"/>
        <v>1.0293216612524537E-4</v>
      </c>
      <c r="F763" s="3">
        <f t="shared" si="111"/>
        <v>1.0293216612524537E-4</v>
      </c>
      <c r="G763" s="63">
        <f t="shared" si="112"/>
        <v>1.01455490795346E-2</v>
      </c>
      <c r="I763" s="77">
        <f t="shared" si="113"/>
        <v>-1.022137083469005E-2</v>
      </c>
      <c r="J763" s="72">
        <f t="shared" si="114"/>
        <v>1.0447642174025237E-4</v>
      </c>
      <c r="K763" s="72">
        <f t="shared" si="118"/>
        <v>2.8328569155198789E-6</v>
      </c>
      <c r="L763" s="72">
        <f t="shared" si="119"/>
        <v>4.5547274676467311E-5</v>
      </c>
      <c r="M763">
        <f t="shared" si="115"/>
        <v>4.6528918066054645</v>
      </c>
      <c r="N763">
        <f t="shared" si="116"/>
        <v>1.022137083469005E-2</v>
      </c>
      <c r="O763" s="63">
        <f t="shared" si="117"/>
        <v>6.748872104023554E-3</v>
      </c>
    </row>
    <row r="764" spans="2:15" x14ac:dyDescent="0.15">
      <c r="B764" s="82">
        <v>45637</v>
      </c>
      <c r="C764" s="83">
        <v>3.3913100049560701E-3</v>
      </c>
      <c r="E764" s="62">
        <f t="shared" si="110"/>
        <v>1.1500983549715141E-5</v>
      </c>
      <c r="F764" s="3">
        <f t="shared" si="111"/>
        <v>1.1500983549715141E-5</v>
      </c>
      <c r="G764" s="63">
        <f t="shared" si="112"/>
        <v>3.3913100049560701E-3</v>
      </c>
      <c r="I764" s="77">
        <f t="shared" si="113"/>
        <v>3.3154882498006191E-3</v>
      </c>
      <c r="J764" s="72">
        <f t="shared" si="114"/>
        <v>1.0992462334565972E-5</v>
      </c>
      <c r="K764" s="72">
        <f t="shared" si="118"/>
        <v>1.0447642174025237E-4</v>
      </c>
      <c r="L764" s="72">
        <f t="shared" si="119"/>
        <v>5.1160838569621665E-5</v>
      </c>
      <c r="M764">
        <f t="shared" si="115"/>
        <v>4.0750447796722815</v>
      </c>
      <c r="N764">
        <f t="shared" si="116"/>
        <v>3.3154882498006191E-3</v>
      </c>
      <c r="O764" s="63">
        <f t="shared" si="117"/>
        <v>7.1526805163953508E-3</v>
      </c>
    </row>
    <row r="765" spans="2:15" x14ac:dyDescent="0.15">
      <c r="B765" s="82">
        <v>45638</v>
      </c>
      <c r="C765" s="83">
        <v>2.9087815869155396E-3</v>
      </c>
      <c r="E765" s="62">
        <f t="shared" si="110"/>
        <v>8.4610103203788856E-6</v>
      </c>
      <c r="F765" s="3">
        <f t="shared" si="111"/>
        <v>8.4610103203788856E-6</v>
      </c>
      <c r="G765" s="63">
        <f t="shared" si="112"/>
        <v>2.9087815869155396E-3</v>
      </c>
      <c r="I765" s="77">
        <f t="shared" si="113"/>
        <v>2.8329598317600887E-3</v>
      </c>
      <c r="J765" s="72">
        <f t="shared" si="114"/>
        <v>8.0256614083661493E-6</v>
      </c>
      <c r="K765" s="72">
        <f t="shared" si="118"/>
        <v>1.0992462334565972E-5</v>
      </c>
      <c r="L765" s="72">
        <f t="shared" si="119"/>
        <v>4.8707779827606508E-5</v>
      </c>
      <c r="M765">
        <f t="shared" si="115"/>
        <v>4.0870902753984488</v>
      </c>
      <c r="N765">
        <f t="shared" si="116"/>
        <v>2.8329598317600887E-3</v>
      </c>
      <c r="O765" s="63">
        <f t="shared" si="117"/>
        <v>6.9790959176390822E-3</v>
      </c>
    </row>
    <row r="766" spans="2:15" x14ac:dyDescent="0.15">
      <c r="B766" s="82">
        <v>45639</v>
      </c>
      <c r="C766" s="83">
        <v>-1.8289521736342099E-3</v>
      </c>
      <c r="E766" s="62">
        <f t="shared" si="110"/>
        <v>3.3450660534413012E-6</v>
      </c>
      <c r="F766" s="3">
        <f t="shared" si="111"/>
        <v>3.3450660534413012E-6</v>
      </c>
      <c r="G766" s="63">
        <f t="shared" si="112"/>
        <v>1.8289521736342099E-3</v>
      </c>
      <c r="I766" s="77">
        <f t="shared" si="113"/>
        <v>-1.9047739287896606E-3</v>
      </c>
      <c r="J766" s="72">
        <f t="shared" si="114"/>
        <v>3.6281637197967993E-6</v>
      </c>
      <c r="K766" s="72">
        <f t="shared" si="118"/>
        <v>8.0256614083661493E-6</v>
      </c>
      <c r="L766" s="72">
        <f t="shared" si="119"/>
        <v>4.6248826345820758E-5</v>
      </c>
      <c r="M766">
        <f t="shared" si="115"/>
        <v>4.091410895580248</v>
      </c>
      <c r="N766">
        <f t="shared" si="116"/>
        <v>1.9047739287896606E-3</v>
      </c>
      <c r="O766" s="63">
        <f t="shared" si="117"/>
        <v>6.8006489650489065E-3</v>
      </c>
    </row>
    <row r="767" spans="2:15" x14ac:dyDescent="0.15">
      <c r="B767" s="82">
        <v>45642</v>
      </c>
      <c r="C767" s="83">
        <v>6.0618443479087904E-4</v>
      </c>
      <c r="E767" s="62">
        <f t="shared" si="110"/>
        <v>3.6745956898273748E-7</v>
      </c>
      <c r="F767" s="3">
        <f t="shared" si="111"/>
        <v>3.6745956898273748E-7</v>
      </c>
      <c r="G767" s="63">
        <f t="shared" si="112"/>
        <v>6.0618443479087904E-4</v>
      </c>
      <c r="I767" s="77">
        <f t="shared" si="113"/>
        <v>5.3036267963542817E-4</v>
      </c>
      <c r="J767" s="72">
        <f t="shared" si="114"/>
        <v>2.812845719500718E-7</v>
      </c>
      <c r="K767" s="72">
        <f t="shared" si="118"/>
        <v>3.6281637197967993E-6</v>
      </c>
      <c r="L767" s="72">
        <f t="shared" si="119"/>
        <v>4.3669251467050062E-5</v>
      </c>
      <c r="M767">
        <f t="shared" si="115"/>
        <v>4.1021049449699269</v>
      </c>
      <c r="N767">
        <f t="shared" si="116"/>
        <v>5.3036267963542817E-4</v>
      </c>
      <c r="O767" s="63">
        <f t="shared" si="117"/>
        <v>6.6082714432028336E-3</v>
      </c>
    </row>
    <row r="768" spans="2:15" x14ac:dyDescent="0.15">
      <c r="B768" s="82">
        <v>45643</v>
      </c>
      <c r="C768" s="83">
        <v>3.3335686108910603E-3</v>
      </c>
      <c r="E768" s="62">
        <f t="shared" si="110"/>
        <v>1.1112679683518153E-5</v>
      </c>
      <c r="F768" s="3">
        <f t="shared" si="111"/>
        <v>1.1112679683518153E-5</v>
      </c>
      <c r="G768" s="63">
        <f t="shared" si="112"/>
        <v>3.3335686108910603E-3</v>
      </c>
      <c r="I768" s="77">
        <f t="shared" si="113"/>
        <v>3.2577468557356093E-3</v>
      </c>
      <c r="J768" s="72">
        <f t="shared" si="114"/>
        <v>1.0612914576055249E-5</v>
      </c>
      <c r="K768" s="72">
        <f t="shared" si="118"/>
        <v>2.812845719500718E-7</v>
      </c>
      <c r="L768" s="72">
        <f t="shared" si="119"/>
        <v>4.10651806301934E-5</v>
      </c>
      <c r="M768">
        <f t="shared" si="115"/>
        <v>4.1958466362040756</v>
      </c>
      <c r="N768">
        <f t="shared" si="116"/>
        <v>3.2577468557356093E-3</v>
      </c>
      <c r="O768" s="63">
        <f t="shared" si="117"/>
        <v>6.4082119682633311E-3</v>
      </c>
    </row>
    <row r="769" spans="2:15" x14ac:dyDescent="0.15">
      <c r="B769" s="82">
        <v>45644</v>
      </c>
      <c r="C769" s="83">
        <v>-8.6550993996388197E-3</v>
      </c>
      <c r="E769" s="62">
        <f t="shared" si="110"/>
        <v>7.4910745617628253E-5</v>
      </c>
      <c r="F769" s="3">
        <f t="shared" si="111"/>
        <v>7.4910745617628253E-5</v>
      </c>
      <c r="G769" s="63">
        <f t="shared" si="112"/>
        <v>8.6550993996388197E-3</v>
      </c>
      <c r="I769" s="77">
        <f t="shared" si="113"/>
        <v>-8.7309211547942703E-3</v>
      </c>
      <c r="J769" s="72">
        <f t="shared" si="114"/>
        <v>7.6228984211234107E-5</v>
      </c>
      <c r="K769" s="72">
        <f t="shared" si="118"/>
        <v>1.0612914576055249E-5</v>
      </c>
      <c r="L769" s="72">
        <f t="shared" si="119"/>
        <v>3.9541170220024111E-5</v>
      </c>
      <c r="M769">
        <f t="shared" si="115"/>
        <v>4.6321051257958512</v>
      </c>
      <c r="N769">
        <f t="shared" si="116"/>
        <v>8.7309211547942703E-3</v>
      </c>
      <c r="O769" s="63">
        <f t="shared" si="117"/>
        <v>6.2881770188206463E-3</v>
      </c>
    </row>
    <row r="770" spans="2:15" x14ac:dyDescent="0.15">
      <c r="B770" s="82">
        <v>45645</v>
      </c>
      <c r="C770" s="83">
        <v>-1.9251509464186502E-2</v>
      </c>
      <c r="E770" s="62">
        <f t="shared" si="110"/>
        <v>3.7062061664966243E-4</v>
      </c>
      <c r="F770" s="3">
        <f t="shared" si="111"/>
        <v>3.7062061664966243E-4</v>
      </c>
      <c r="G770" s="63">
        <f t="shared" si="112"/>
        <v>1.9251509464186502E-2</v>
      </c>
      <c r="I770" s="77">
        <f t="shared" si="113"/>
        <v>-1.9327331219341954E-2</v>
      </c>
      <c r="J770" s="72">
        <f t="shared" si="114"/>
        <v>3.7354573206215013E-4</v>
      </c>
      <c r="K770" s="72">
        <f t="shared" si="118"/>
        <v>7.6228984211234107E-5</v>
      </c>
      <c r="L770" s="72">
        <f t="shared" si="119"/>
        <v>4.34494316026554E-5</v>
      </c>
      <c r="M770">
        <f t="shared" si="115"/>
        <v>6.2523309719340503</v>
      </c>
      <c r="N770">
        <f t="shared" si="116"/>
        <v>1.9327331219341954E-2</v>
      </c>
      <c r="O770" s="63">
        <f t="shared" si="117"/>
        <v>6.5916182840525129E-3</v>
      </c>
    </row>
    <row r="771" spans="2:15" x14ac:dyDescent="0.15">
      <c r="B771" s="82">
        <v>45646</v>
      </c>
      <c r="C771" s="83">
        <v>-2.6209353029644699E-3</v>
      </c>
      <c r="E771" s="62">
        <f t="shared" si="110"/>
        <v>6.8693018623254578E-6</v>
      </c>
      <c r="F771" s="3">
        <f t="shared" si="111"/>
        <v>6.8693018623254578E-6</v>
      </c>
      <c r="G771" s="63">
        <f t="shared" si="112"/>
        <v>2.6209353029644699E-3</v>
      </c>
      <c r="I771" s="77">
        <f t="shared" si="113"/>
        <v>-2.6967570581199209E-3</v>
      </c>
      <c r="J771" s="72">
        <f t="shared" si="114"/>
        <v>7.2724986305196104E-6</v>
      </c>
      <c r="K771" s="72">
        <f t="shared" si="118"/>
        <v>3.7354573206215013E-4</v>
      </c>
      <c r="L771" s="72">
        <f t="shared" si="119"/>
        <v>7.0944277966396703E-5</v>
      </c>
      <c r="M771">
        <f t="shared" si="115"/>
        <v>3.883496872462624</v>
      </c>
      <c r="N771">
        <f t="shared" si="116"/>
        <v>2.6967570581199209E-3</v>
      </c>
      <c r="O771" s="63">
        <f t="shared" si="117"/>
        <v>8.422842629801218E-3</v>
      </c>
    </row>
    <row r="772" spans="2:15" x14ac:dyDescent="0.15">
      <c r="B772" s="82">
        <v>45649</v>
      </c>
      <c r="C772" s="83">
        <v>9.0782501057513603E-3</v>
      </c>
      <c r="E772" s="62">
        <f t="shared" si="110"/>
        <v>8.2414624982574591E-5</v>
      </c>
      <c r="F772" s="3">
        <f t="shared" si="111"/>
        <v>8.2414624982574591E-5</v>
      </c>
      <c r="G772" s="63">
        <f t="shared" si="112"/>
        <v>9.0782501057513603E-3</v>
      </c>
      <c r="I772" s="77">
        <f t="shared" si="113"/>
        <v>9.0024283505959098E-3</v>
      </c>
      <c r="J772" s="72">
        <f t="shared" si="114"/>
        <v>8.1043716207612995E-5</v>
      </c>
      <c r="K772" s="72">
        <f t="shared" si="118"/>
        <v>7.2724986305196104E-6</v>
      </c>
      <c r="L772" s="72">
        <f t="shared" si="119"/>
        <v>6.6310965780724742E-5</v>
      </c>
      <c r="M772">
        <f t="shared" si="115"/>
        <v>4.1971832765863484</v>
      </c>
      <c r="N772">
        <f t="shared" si="116"/>
        <v>9.0024283505959098E-3</v>
      </c>
      <c r="O772" s="63">
        <f t="shared" si="117"/>
        <v>8.1431545349897883E-3</v>
      </c>
    </row>
    <row r="773" spans="2:15" x14ac:dyDescent="0.15">
      <c r="B773" s="82">
        <v>45653</v>
      </c>
      <c r="C773" s="83">
        <v>8.7968710064221193E-3</v>
      </c>
      <c r="E773" s="62">
        <f t="shared" si="110"/>
        <v>7.7384939503630115E-5</v>
      </c>
      <c r="F773" s="3">
        <f t="shared" si="111"/>
        <v>7.7384939503630115E-5</v>
      </c>
      <c r="G773" s="63">
        <f t="shared" si="112"/>
        <v>8.7968710064221193E-3</v>
      </c>
      <c r="I773" s="77">
        <f t="shared" si="113"/>
        <v>8.7210492512666687E-3</v>
      </c>
      <c r="J773" s="72">
        <f t="shared" si="114"/>
        <v>7.6056700043018919E-5</v>
      </c>
      <c r="K773" s="72">
        <f t="shared" si="118"/>
        <v>8.1043716207612995E-5</v>
      </c>
      <c r="L773" s="72">
        <f t="shared" si="119"/>
        <v>6.8062626935129394E-5</v>
      </c>
      <c r="M773">
        <f t="shared" si="115"/>
        <v>4.157965544803206</v>
      </c>
      <c r="N773">
        <f t="shared" si="116"/>
        <v>8.7210492512666687E-3</v>
      </c>
      <c r="O773" s="63">
        <f t="shared" si="117"/>
        <v>8.2500076930345587E-3</v>
      </c>
    </row>
    <row r="774" spans="2:15" x14ac:dyDescent="0.15">
      <c r="B774" s="82">
        <v>45656</v>
      </c>
      <c r="C774" s="83">
        <v>9.9728480291649802E-4</v>
      </c>
      <c r="E774" s="62">
        <f t="shared" si="110"/>
        <v>9.9457697812819833E-7</v>
      </c>
      <c r="F774" s="3">
        <f t="shared" si="111"/>
        <v>9.9457697812819833E-7</v>
      </c>
      <c r="G774" s="63">
        <f t="shared" si="112"/>
        <v>9.9728480291649802E-4</v>
      </c>
      <c r="I774" s="77">
        <f t="shared" si="113"/>
        <v>9.2146304776104726E-4</v>
      </c>
      <c r="J774" s="72">
        <f t="shared" si="114"/>
        <v>8.4909414838907802E-7</v>
      </c>
      <c r="K774" s="72">
        <f t="shared" si="118"/>
        <v>7.6056700043018919E-5</v>
      </c>
      <c r="L774" s="72">
        <f t="shared" si="119"/>
        <v>6.9245926940604113E-5</v>
      </c>
      <c r="M774">
        <f t="shared" si="115"/>
        <v>3.8730500846179048</v>
      </c>
      <c r="N774">
        <f t="shared" si="116"/>
        <v>9.2146304776104726E-4</v>
      </c>
      <c r="O774" s="63">
        <f t="shared" si="117"/>
        <v>8.3214137585271002E-3</v>
      </c>
    </row>
    <row r="775" spans="2:15" x14ac:dyDescent="0.15">
      <c r="B775" s="82">
        <v>45660</v>
      </c>
      <c r="C775" s="83">
        <v>1.9929949276389302E-3</v>
      </c>
      <c r="E775" s="62">
        <f t="shared" si="110"/>
        <v>3.9720287815945048E-6</v>
      </c>
      <c r="F775" s="3">
        <f t="shared" si="111"/>
        <v>3.9720287815945048E-6</v>
      </c>
      <c r="G775" s="63">
        <f t="shared" si="112"/>
        <v>1.9929949276389302E-3</v>
      </c>
      <c r="I775" s="77">
        <f t="shared" si="113"/>
        <v>1.9171731724834794E-3</v>
      </c>
      <c r="J775" s="72">
        <f t="shared" si="114"/>
        <v>3.6755529732903692E-6</v>
      </c>
      <c r="K775" s="72">
        <f t="shared" si="118"/>
        <v>8.4909414838907802E-7</v>
      </c>
      <c r="L775" s="72">
        <f t="shared" si="119"/>
        <v>6.4256445456763262E-5</v>
      </c>
      <c r="M775">
        <f t="shared" si="115"/>
        <v>3.921676055165038</v>
      </c>
      <c r="N775">
        <f t="shared" si="116"/>
        <v>1.9171731724834794E-3</v>
      </c>
      <c r="O775" s="63">
        <f t="shared" si="117"/>
        <v>8.0160118174041669E-3</v>
      </c>
    </row>
    <row r="776" spans="2:15" x14ac:dyDescent="0.15">
      <c r="B776" s="82">
        <v>45663</v>
      </c>
      <c r="C776" s="83">
        <v>5.7735788809634104E-3</v>
      </c>
      <c r="E776" s="62">
        <f t="shared" ref="E776:E821" si="120">C776^2</f>
        <v>3.3334213094706705E-5</v>
      </c>
      <c r="F776" s="3">
        <f t="shared" ref="F776:F821" si="121">E776</f>
        <v>3.3334213094706705E-5</v>
      </c>
      <c r="G776" s="63">
        <f t="shared" ref="G776:G821" si="122">SQRT(F776)</f>
        <v>5.7735788809634104E-3</v>
      </c>
      <c r="I776" s="77">
        <f t="shared" ref="I776:I821" si="123">C776-$I$4</f>
        <v>5.6977571258079599E-3</v>
      </c>
      <c r="J776" s="72">
        <f t="shared" ref="J776:J821" si="124">I776^2</f>
        <v>3.2464436264695383E-5</v>
      </c>
      <c r="K776" s="72">
        <f t="shared" si="118"/>
        <v>3.6755529732903692E-6</v>
      </c>
      <c r="L776" s="72">
        <f t="shared" si="119"/>
        <v>5.9968993024456798E-5</v>
      </c>
      <c r="M776">
        <f t="shared" ref="M776:M821" si="125">LN(1/SQRT(2*PI()*L776*EXP(-J776/(2*L776))))</f>
        <v>4.0772413479419098</v>
      </c>
      <c r="N776">
        <f t="shared" ref="N776:N821" si="126">SQRT(J776)</f>
        <v>5.6977571258079599E-3</v>
      </c>
      <c r="O776" s="63">
        <f t="shared" ref="O776:O821" si="127">SQRT(L776)</f>
        <v>7.7439649420988988E-3</v>
      </c>
    </row>
    <row r="777" spans="2:15" x14ac:dyDescent="0.15">
      <c r="B777" s="82">
        <v>45664</v>
      </c>
      <c r="C777" s="83">
        <v>1.19441782069862E-2</v>
      </c>
      <c r="E777" s="62">
        <f t="shared" si="120"/>
        <v>1.4266339304024408E-4</v>
      </c>
      <c r="F777" s="3">
        <f t="shared" si="121"/>
        <v>1.4266339304024408E-4</v>
      </c>
      <c r="G777" s="63">
        <f t="shared" si="122"/>
        <v>1.19441782069862E-2</v>
      </c>
      <c r="I777" s="77">
        <f t="shared" si="123"/>
        <v>1.186835645183075E-2</v>
      </c>
      <c r="J777" s="72">
        <f t="shared" si="124"/>
        <v>1.4085788486771259E-4</v>
      </c>
      <c r="K777" s="72">
        <f t="shared" ref="K777:K821" si="128">J776</f>
        <v>3.2464436264695383E-5</v>
      </c>
      <c r="L777" s="72">
        <f t="shared" ref="L777:L821" si="129" xml:space="preserve"> $J$4+$K$4*K777+$L$4*L776</f>
        <v>5.8408917100155502E-5</v>
      </c>
      <c r="M777">
        <f t="shared" si="125"/>
        <v>4.5579779263391753</v>
      </c>
      <c r="N777">
        <f t="shared" si="126"/>
        <v>1.186835645183075E-2</v>
      </c>
      <c r="O777" s="63">
        <f t="shared" si="127"/>
        <v>7.6425726754905969E-3</v>
      </c>
    </row>
    <row r="778" spans="2:15" x14ac:dyDescent="0.15">
      <c r="B778" s="82">
        <v>45665</v>
      </c>
      <c r="C778" s="83">
        <v>3.84071696310805E-3</v>
      </c>
      <c r="E778" s="62">
        <f t="shared" si="120"/>
        <v>1.4751106790705922E-5</v>
      </c>
      <c r="F778" s="3">
        <f t="shared" si="121"/>
        <v>1.4751106790705922E-5</v>
      </c>
      <c r="G778" s="63">
        <f t="shared" si="122"/>
        <v>3.84071696310805E-3</v>
      </c>
      <c r="I778" s="77">
        <f t="shared" si="123"/>
        <v>3.764895207952599E-3</v>
      </c>
      <c r="J778" s="72">
        <f t="shared" si="124"/>
        <v>1.4174435926864444E-5</v>
      </c>
      <c r="K778" s="72">
        <f t="shared" si="128"/>
        <v>1.4085788486771259E-4</v>
      </c>
      <c r="L778" s="72">
        <f t="shared" si="129"/>
        <v>6.5731585114642472E-5</v>
      </c>
      <c r="M778">
        <f t="shared" si="125"/>
        <v>3.9499372595394195</v>
      </c>
      <c r="N778">
        <f t="shared" si="126"/>
        <v>3.764895207952599E-3</v>
      </c>
      <c r="O778" s="63">
        <f t="shared" si="127"/>
        <v>8.1075017801195987E-3</v>
      </c>
    </row>
    <row r="779" spans="2:15" x14ac:dyDescent="0.15">
      <c r="B779" s="82">
        <v>45667</v>
      </c>
      <c r="C779" s="83">
        <v>-7.09852112225994E-3</v>
      </c>
      <c r="E779" s="62">
        <f t="shared" si="120"/>
        <v>5.0389002123170517E-5</v>
      </c>
      <c r="F779" s="3">
        <f t="shared" si="121"/>
        <v>5.0389002123170517E-5</v>
      </c>
      <c r="G779" s="63">
        <f t="shared" si="122"/>
        <v>7.09852112225994E-3</v>
      </c>
      <c r="I779" s="77">
        <f t="shared" si="123"/>
        <v>-7.1743428774153906E-3</v>
      </c>
      <c r="J779" s="72">
        <f t="shared" si="124"/>
        <v>5.1471195722720944E-5</v>
      </c>
      <c r="K779" s="72">
        <f t="shared" si="128"/>
        <v>1.4174435926864444E-5</v>
      </c>
      <c r="L779" s="72">
        <f t="shared" si="129"/>
        <v>6.2149925244577912E-5</v>
      </c>
      <c r="M779">
        <f t="shared" si="125"/>
        <v>4.1310864178306606</v>
      </c>
      <c r="N779">
        <f t="shared" si="126"/>
        <v>7.1743428774153906E-3</v>
      </c>
      <c r="O779" s="63">
        <f t="shared" si="127"/>
        <v>7.8835223881573331E-3</v>
      </c>
    </row>
    <row r="780" spans="2:15" x14ac:dyDescent="0.15">
      <c r="B780" s="82">
        <v>45670</v>
      </c>
      <c r="C780" s="83">
        <v>-7.6482303009848193E-3</v>
      </c>
      <c r="E780" s="62">
        <f t="shared" si="120"/>
        <v>5.849542673690234E-5</v>
      </c>
      <c r="F780" s="3">
        <f t="shared" si="121"/>
        <v>5.849542673690234E-5</v>
      </c>
      <c r="G780" s="63">
        <f t="shared" si="122"/>
        <v>7.6482303009848193E-3</v>
      </c>
      <c r="I780" s="77">
        <f t="shared" si="123"/>
        <v>-7.7240520561402699E-3</v>
      </c>
      <c r="J780" s="72">
        <f t="shared" si="124"/>
        <v>5.9660980165964731E-5</v>
      </c>
      <c r="K780" s="72">
        <f t="shared" si="128"/>
        <v>5.1471195722720944E-5</v>
      </c>
      <c r="L780" s="72">
        <f t="shared" si="129"/>
        <v>6.1914126672912384E-5</v>
      </c>
      <c r="M780">
        <f t="shared" si="125"/>
        <v>4.1668446909127361</v>
      </c>
      <c r="N780">
        <f t="shared" si="126"/>
        <v>7.7240520561402699E-3</v>
      </c>
      <c r="O780" s="63">
        <f t="shared" si="127"/>
        <v>7.8685530228188964E-3</v>
      </c>
    </row>
    <row r="781" spans="2:15" x14ac:dyDescent="0.15">
      <c r="B781" s="82">
        <v>45671</v>
      </c>
      <c r="C781" s="83">
        <v>7.2988650292149502E-5</v>
      </c>
      <c r="E781" s="62">
        <f t="shared" si="120"/>
        <v>5.3273430714696958E-9</v>
      </c>
      <c r="F781" s="3">
        <f t="shared" si="121"/>
        <v>5.3273430714696958E-9</v>
      </c>
      <c r="G781" s="63">
        <f t="shared" si="122"/>
        <v>7.2988650292149502E-5</v>
      </c>
      <c r="I781" s="77">
        <f t="shared" si="123"/>
        <v>-2.8331048633013154E-6</v>
      </c>
      <c r="J781" s="72">
        <f t="shared" si="124"/>
        <v>8.0264831664615656E-12</v>
      </c>
      <c r="K781" s="72">
        <f t="shared" si="128"/>
        <v>5.9660980165964731E-5</v>
      </c>
      <c r="L781" s="72">
        <f t="shared" si="129"/>
        <v>6.2360682718898971E-5</v>
      </c>
      <c r="M781">
        <f t="shared" si="125"/>
        <v>3.9223492818773193</v>
      </c>
      <c r="N781">
        <f t="shared" si="126"/>
        <v>2.8331048633013154E-6</v>
      </c>
      <c r="O781" s="63">
        <f t="shared" si="127"/>
        <v>7.8968780362177922E-3</v>
      </c>
    </row>
    <row r="782" spans="2:15" x14ac:dyDescent="0.15">
      <c r="B782" s="82">
        <v>45672</v>
      </c>
      <c r="C782" s="83">
        <v>6.76497446408896E-3</v>
      </c>
      <c r="E782" s="62">
        <f t="shared" si="120"/>
        <v>4.5764879499775713E-5</v>
      </c>
      <c r="F782" s="3">
        <f t="shared" si="121"/>
        <v>4.5764879499775713E-5</v>
      </c>
      <c r="G782" s="63">
        <f t="shared" si="122"/>
        <v>6.76497446408896E-3</v>
      </c>
      <c r="I782" s="77">
        <f t="shared" si="123"/>
        <v>6.6891527089335094E-3</v>
      </c>
      <c r="J782" s="72">
        <f t="shared" si="124"/>
        <v>4.4744763963432504E-5</v>
      </c>
      <c r="K782" s="72">
        <f t="shared" si="128"/>
        <v>8.0264831664615656E-12</v>
      </c>
      <c r="L782" s="72">
        <f t="shared" si="129"/>
        <v>5.7957251030518794E-5</v>
      </c>
      <c r="M782">
        <f t="shared" si="125"/>
        <v>4.1519715203888259</v>
      </c>
      <c r="N782">
        <f t="shared" si="126"/>
        <v>6.6891527089335094E-3</v>
      </c>
      <c r="O782" s="63">
        <f t="shared" si="127"/>
        <v>7.6129659811744067E-3</v>
      </c>
    </row>
    <row r="783" spans="2:15" x14ac:dyDescent="0.15">
      <c r="B783" s="82">
        <v>45673</v>
      </c>
      <c r="C783" s="83">
        <v>1.3602848145576501E-2</v>
      </c>
      <c r="E783" s="62">
        <f t="shared" si="120"/>
        <v>1.8503747767161405E-4</v>
      </c>
      <c r="F783" s="3">
        <f t="shared" si="121"/>
        <v>1.8503747767161405E-4</v>
      </c>
      <c r="G783" s="63">
        <f t="shared" si="122"/>
        <v>1.3602848145576501E-2</v>
      </c>
      <c r="I783" s="77">
        <f t="shared" si="123"/>
        <v>1.3527026390421051E-2</v>
      </c>
      <c r="J783" s="72">
        <f t="shared" si="124"/>
        <v>1.8298044296714757E-4</v>
      </c>
      <c r="K783" s="72">
        <f t="shared" si="128"/>
        <v>4.4744763963432504E-5</v>
      </c>
      <c r="L783" s="72">
        <f t="shared" si="129"/>
        <v>5.757796031600122E-5</v>
      </c>
      <c r="M783">
        <f t="shared" si="125"/>
        <v>4.7567367640101379</v>
      </c>
      <c r="N783">
        <f t="shared" si="126"/>
        <v>1.3527026390421051E-2</v>
      </c>
      <c r="O783" s="63">
        <f t="shared" si="127"/>
        <v>7.5880142538085164E-3</v>
      </c>
    </row>
    <row r="784" spans="2:15" x14ac:dyDescent="0.15">
      <c r="B784" s="82">
        <v>45674</v>
      </c>
      <c r="C784" s="83">
        <v>4.0419404638576397E-3</v>
      </c>
      <c r="E784" s="62">
        <f t="shared" si="120"/>
        <v>1.6337282713369713E-5</v>
      </c>
      <c r="F784" s="3">
        <f t="shared" si="121"/>
        <v>1.6337282713369713E-5</v>
      </c>
      <c r="G784" s="63">
        <f t="shared" si="122"/>
        <v>4.0419404638576397E-3</v>
      </c>
      <c r="I784" s="77">
        <f t="shared" si="123"/>
        <v>3.9661187087021892E-3</v>
      </c>
      <c r="J784" s="72">
        <f t="shared" si="124"/>
        <v>1.5730097611517522E-5</v>
      </c>
      <c r="K784" s="72">
        <f t="shared" si="128"/>
        <v>1.8298044296714757E-4</v>
      </c>
      <c r="L784" s="72">
        <f t="shared" si="129"/>
        <v>6.8373891950859761E-5</v>
      </c>
      <c r="M784">
        <f t="shared" si="125"/>
        <v>3.9338362183151312</v>
      </c>
      <c r="N784">
        <f t="shared" si="126"/>
        <v>3.9661187087021892E-3</v>
      </c>
      <c r="O784" s="63">
        <f t="shared" si="127"/>
        <v>8.2688507031424725E-3</v>
      </c>
    </row>
    <row r="785" spans="2:15" x14ac:dyDescent="0.15">
      <c r="B785" s="82">
        <v>45678</v>
      </c>
      <c r="C785" s="83">
        <v>1.0082073862798399E-2</v>
      </c>
      <c r="E785" s="62">
        <f t="shared" si="120"/>
        <v>1.0164821337492263E-4</v>
      </c>
      <c r="F785" s="3">
        <f t="shared" si="121"/>
        <v>1.0164821337492263E-4</v>
      </c>
      <c r="G785" s="63">
        <f t="shared" si="122"/>
        <v>1.0082073862798399E-2</v>
      </c>
      <c r="I785" s="77">
        <f t="shared" si="123"/>
        <v>1.0006252107642949E-2</v>
      </c>
      <c r="J785" s="72">
        <f t="shared" si="124"/>
        <v>1.0012508124170895E-4</v>
      </c>
      <c r="K785" s="72">
        <f t="shared" si="128"/>
        <v>1.5730097611517522E-5</v>
      </c>
      <c r="L785" s="72">
        <f t="shared" si="129"/>
        <v>6.4666427020996424E-5</v>
      </c>
      <c r="M785">
        <f t="shared" si="125"/>
        <v>4.2912785976350136</v>
      </c>
      <c r="N785">
        <f t="shared" si="126"/>
        <v>1.0006252107642949E-2</v>
      </c>
      <c r="O785" s="63">
        <f t="shared" si="127"/>
        <v>8.0415438207471351E-3</v>
      </c>
    </row>
    <row r="786" spans="2:15" x14ac:dyDescent="0.15">
      <c r="B786" s="82">
        <v>45679</v>
      </c>
      <c r="C786" s="83">
        <v>7.9869935884735403E-3</v>
      </c>
      <c r="E786" s="62">
        <f t="shared" si="120"/>
        <v>6.3792066582317434E-5</v>
      </c>
      <c r="F786" s="3">
        <f t="shared" si="121"/>
        <v>6.3792066582317434E-5</v>
      </c>
      <c r="G786" s="63">
        <f t="shared" si="122"/>
        <v>7.9869935884735403E-3</v>
      </c>
      <c r="I786" s="77">
        <f t="shared" si="123"/>
        <v>7.9111718333180897E-3</v>
      </c>
      <c r="J786" s="72">
        <f t="shared" si="124"/>
        <v>6.2586639776285511E-5</v>
      </c>
      <c r="K786" s="72">
        <f t="shared" si="128"/>
        <v>1.0012508124170895E-4</v>
      </c>
      <c r="L786" s="72">
        <f t="shared" si="129"/>
        <v>6.811200363848078E-5</v>
      </c>
      <c r="M786">
        <f t="shared" si="125"/>
        <v>4.1079595809485783</v>
      </c>
      <c r="N786">
        <f t="shared" si="126"/>
        <v>7.9111718333180897E-3</v>
      </c>
      <c r="O786" s="63">
        <f t="shared" si="127"/>
        <v>8.2529996751775515E-3</v>
      </c>
    </row>
    <row r="787" spans="2:15" x14ac:dyDescent="0.15">
      <c r="B787" s="82">
        <v>45680</v>
      </c>
      <c r="C787" s="83">
        <v>4.7108540810860602E-3</v>
      </c>
      <c r="E787" s="62">
        <f t="shared" si="120"/>
        <v>2.2192146173285187E-5</v>
      </c>
      <c r="F787" s="3">
        <f t="shared" si="121"/>
        <v>2.2192146173285187E-5</v>
      </c>
      <c r="G787" s="63">
        <f t="shared" si="122"/>
        <v>4.7108540810860602E-3</v>
      </c>
      <c r="I787" s="77">
        <f t="shared" si="123"/>
        <v>4.6350323259306096E-3</v>
      </c>
      <c r="J787" s="72">
        <f t="shared" si="124"/>
        <v>2.1483524662421717E-5</v>
      </c>
      <c r="K787" s="72">
        <f t="shared" si="128"/>
        <v>6.2586639776285511E-5</v>
      </c>
      <c r="L787" s="72">
        <f t="shared" si="129"/>
        <v>6.8205179264441482E-5</v>
      </c>
      <c r="M787">
        <f t="shared" si="125"/>
        <v>3.9563024367493544</v>
      </c>
      <c r="N787">
        <f t="shared" si="126"/>
        <v>4.6350323259306096E-3</v>
      </c>
      <c r="O787" s="63">
        <f t="shared" si="127"/>
        <v>8.2586427011005561E-3</v>
      </c>
    </row>
    <row r="788" spans="2:15" x14ac:dyDescent="0.15">
      <c r="B788" s="82">
        <v>45681</v>
      </c>
      <c r="C788" s="83">
        <v>1.7839553834071401E-3</v>
      </c>
      <c r="E788" s="62">
        <f t="shared" si="120"/>
        <v>3.1824968099873162E-6</v>
      </c>
      <c r="F788" s="3">
        <f t="shared" si="121"/>
        <v>3.1824968099873162E-6</v>
      </c>
      <c r="G788" s="63">
        <f t="shared" si="122"/>
        <v>1.7839553834071401E-3</v>
      </c>
      <c r="I788" s="77">
        <f t="shared" si="123"/>
        <v>1.7081336282516893E-3</v>
      </c>
      <c r="J788" s="72">
        <f t="shared" si="124"/>
        <v>2.9177204919642805E-6</v>
      </c>
      <c r="K788" s="72">
        <f t="shared" si="128"/>
        <v>2.1483524662421717E-5</v>
      </c>
      <c r="L788" s="72">
        <f t="shared" si="129"/>
        <v>6.4977368055461879E-5</v>
      </c>
      <c r="M788">
        <f t="shared" si="125"/>
        <v>3.913023143597675</v>
      </c>
      <c r="N788">
        <f t="shared" si="126"/>
        <v>1.7081336282516893E-3</v>
      </c>
      <c r="O788" s="63">
        <f t="shared" si="127"/>
        <v>8.0608540524848785E-3</v>
      </c>
    </row>
    <row r="789" spans="2:15" x14ac:dyDescent="0.15">
      <c r="B789" s="82">
        <v>45684</v>
      </c>
      <c r="C789" s="83">
        <v>1.05250671764784E-2</v>
      </c>
      <c r="E789" s="62">
        <f t="shared" si="120"/>
        <v>1.1077703906938301E-4</v>
      </c>
      <c r="F789" s="3">
        <f t="shared" si="121"/>
        <v>1.1077703906938301E-4</v>
      </c>
      <c r="G789" s="63">
        <f t="shared" si="122"/>
        <v>1.05250671764784E-2</v>
      </c>
      <c r="I789" s="77">
        <f t="shared" si="123"/>
        <v>1.044924542132295E-2</v>
      </c>
      <c r="J789" s="72">
        <f t="shared" si="124"/>
        <v>1.0918672987503863E-4</v>
      </c>
      <c r="K789" s="72">
        <f t="shared" si="128"/>
        <v>2.9177204919642805E-6</v>
      </c>
      <c r="L789" s="72">
        <f t="shared" si="129"/>
        <v>6.0560322147280981E-5</v>
      </c>
      <c r="M789">
        <f t="shared" si="125"/>
        <v>4.3877322052874446</v>
      </c>
      <c r="N789">
        <f t="shared" si="126"/>
        <v>1.044924542132295E-2</v>
      </c>
      <c r="O789" s="63">
        <f t="shared" si="127"/>
        <v>7.782051281460498E-3</v>
      </c>
    </row>
    <row r="790" spans="2:15" x14ac:dyDescent="0.15">
      <c r="B790" s="82">
        <v>45685</v>
      </c>
      <c r="C790" s="83">
        <v>3.1271935843575297E-3</v>
      </c>
      <c r="E790" s="62">
        <f t="shared" si="120"/>
        <v>9.7793397140468938E-6</v>
      </c>
      <c r="F790" s="3">
        <f t="shared" si="121"/>
        <v>9.7793397140468938E-6</v>
      </c>
      <c r="G790" s="63">
        <f t="shared" si="122"/>
        <v>3.1271935843575297E-3</v>
      </c>
      <c r="I790" s="77">
        <f t="shared" si="123"/>
        <v>3.0513718292020787E-3</v>
      </c>
      <c r="J790" s="72">
        <f t="shared" si="124"/>
        <v>9.3108700400480401E-6</v>
      </c>
      <c r="K790" s="72">
        <f t="shared" si="128"/>
        <v>1.0918672987503863E-4</v>
      </c>
      <c r="L790" s="72">
        <f t="shared" si="129"/>
        <v>6.5126397165953825E-5</v>
      </c>
      <c r="M790">
        <f t="shared" si="125"/>
        <v>3.9363933056857343</v>
      </c>
      <c r="N790">
        <f t="shared" si="126"/>
        <v>3.0513718292020787E-3</v>
      </c>
      <c r="O790" s="63">
        <f t="shared" si="127"/>
        <v>8.0700927606783945E-3</v>
      </c>
    </row>
    <row r="791" spans="2:15" x14ac:dyDescent="0.15">
      <c r="B791" s="82">
        <v>45686</v>
      </c>
      <c r="C791" s="83">
        <v>6.01179850876731E-3</v>
      </c>
      <c r="E791" s="62">
        <f t="shared" si="120"/>
        <v>3.6141721310016855E-5</v>
      </c>
      <c r="F791" s="3">
        <f t="shared" si="121"/>
        <v>3.6141721310016855E-5</v>
      </c>
      <c r="G791" s="63">
        <f t="shared" si="122"/>
        <v>6.01179850876731E-3</v>
      </c>
      <c r="I791" s="77">
        <f t="shared" si="123"/>
        <v>5.9359767536118595E-3</v>
      </c>
      <c r="J791" s="72">
        <f t="shared" si="124"/>
        <v>3.5235820019420392E-5</v>
      </c>
      <c r="K791" s="72">
        <f t="shared" si="128"/>
        <v>9.3108700400480401E-6</v>
      </c>
      <c r="L791" s="72">
        <f t="shared" si="129"/>
        <v>6.1210351828438364E-5</v>
      </c>
      <c r="M791">
        <f t="shared" si="125"/>
        <v>4.0755714151915061</v>
      </c>
      <c r="N791">
        <f t="shared" si="126"/>
        <v>5.9359767536118595E-3</v>
      </c>
      <c r="O791" s="63">
        <f t="shared" si="127"/>
        <v>7.8237044824327542E-3</v>
      </c>
    </row>
    <row r="792" spans="2:15" x14ac:dyDescent="0.15">
      <c r="B792" s="82">
        <v>45687</v>
      </c>
      <c r="C792" s="83">
        <v>5.9233200609984903E-3</v>
      </c>
      <c r="E792" s="62">
        <f t="shared" si="120"/>
        <v>3.5085720545027161E-5</v>
      </c>
      <c r="F792" s="3">
        <f t="shared" si="121"/>
        <v>3.5085720545027161E-5</v>
      </c>
      <c r="G792" s="63">
        <f t="shared" si="122"/>
        <v>5.9233200609984903E-3</v>
      </c>
      <c r="I792" s="77">
        <f t="shared" si="123"/>
        <v>5.8474983058430397E-3</v>
      </c>
      <c r="J792" s="72">
        <f t="shared" si="124"/>
        <v>3.419323643683722E-5</v>
      </c>
      <c r="K792" s="72">
        <f t="shared" si="128"/>
        <v>3.5235820019420392E-5</v>
      </c>
      <c r="L792" s="72">
        <f t="shared" si="129"/>
        <v>5.9755600658722901E-5</v>
      </c>
      <c r="M792">
        <f t="shared" si="125"/>
        <v>4.0867398108152821</v>
      </c>
      <c r="N792">
        <f t="shared" si="126"/>
        <v>5.8474983058430397E-3</v>
      </c>
      <c r="O792" s="63">
        <f t="shared" si="127"/>
        <v>7.7301746848776253E-3</v>
      </c>
    </row>
    <row r="793" spans="2:15" x14ac:dyDescent="0.15">
      <c r="B793" s="82">
        <v>45688</v>
      </c>
      <c r="C793" s="83">
        <v>-5.9095870245928707E-4</v>
      </c>
      <c r="E793" s="62">
        <f t="shared" si="120"/>
        <v>3.492321880123642E-7</v>
      </c>
      <c r="F793" s="3">
        <f t="shared" si="121"/>
        <v>3.492321880123642E-7</v>
      </c>
      <c r="G793" s="63">
        <f t="shared" si="122"/>
        <v>5.9095870245928707E-4</v>
      </c>
      <c r="I793" s="77">
        <f t="shared" si="123"/>
        <v>-6.6678045761473783E-4</v>
      </c>
      <c r="J793" s="72">
        <f t="shared" si="124"/>
        <v>4.4459617865691921E-7</v>
      </c>
      <c r="K793" s="72">
        <f t="shared" si="128"/>
        <v>3.419323643683722E-5</v>
      </c>
      <c r="L793" s="72">
        <f t="shared" si="129"/>
        <v>5.8355116979025438E-5</v>
      </c>
      <c r="M793">
        <f t="shared" si="125"/>
        <v>3.9574479219555379</v>
      </c>
      <c r="N793">
        <f t="shared" si="126"/>
        <v>6.6678045761473783E-4</v>
      </c>
      <c r="O793" s="63">
        <f t="shared" si="127"/>
        <v>7.6390520995098235E-3</v>
      </c>
    </row>
    <row r="794" spans="2:15" x14ac:dyDescent="0.15">
      <c r="B794" s="82">
        <v>45691</v>
      </c>
      <c r="C794" s="83">
        <v>-3.9941531468291602E-3</v>
      </c>
      <c r="E794" s="62">
        <f t="shared" si="120"/>
        <v>1.5953259360325285E-5</v>
      </c>
      <c r="F794" s="3">
        <f t="shared" si="121"/>
        <v>1.5953259360325285E-5</v>
      </c>
      <c r="G794" s="63">
        <f t="shared" si="122"/>
        <v>3.9941531468291602E-3</v>
      </c>
      <c r="I794" s="77">
        <f t="shared" si="123"/>
        <v>-4.0699749019846108E-3</v>
      </c>
      <c r="J794" s="72">
        <f t="shared" si="124"/>
        <v>1.6564695702784643E-5</v>
      </c>
      <c r="K794" s="72">
        <f t="shared" si="128"/>
        <v>4.4459617865691921E-7</v>
      </c>
      <c r="L794" s="72">
        <f t="shared" si="129"/>
        <v>5.436825569437351E-5</v>
      </c>
      <c r="M794">
        <f t="shared" si="125"/>
        <v>4.0670954894768157</v>
      </c>
      <c r="N794">
        <f t="shared" si="126"/>
        <v>4.0699749019846108E-3</v>
      </c>
      <c r="O794" s="63">
        <f t="shared" si="127"/>
        <v>7.3734832809448691E-3</v>
      </c>
    </row>
    <row r="795" spans="2:15" x14ac:dyDescent="0.15">
      <c r="B795" s="82">
        <v>45692</v>
      </c>
      <c r="C795" s="83">
        <v>-5.6812238390576697E-3</v>
      </c>
      <c r="E795" s="62">
        <f t="shared" si="120"/>
        <v>3.2276304309477167E-5</v>
      </c>
      <c r="F795" s="3">
        <f t="shared" si="121"/>
        <v>3.2276304309477167E-5</v>
      </c>
      <c r="G795" s="63">
        <f t="shared" si="122"/>
        <v>5.6812238390576697E-3</v>
      </c>
      <c r="I795" s="77">
        <f t="shared" si="123"/>
        <v>-5.7570455942131202E-3</v>
      </c>
      <c r="J795" s="72">
        <f t="shared" si="124"/>
        <v>3.3143573973848699E-5</v>
      </c>
      <c r="K795" s="72">
        <f t="shared" si="128"/>
        <v>1.6564695702784643E-5</v>
      </c>
      <c r="L795" s="72">
        <f t="shared" si="129"/>
        <v>5.2059335262026621E-5</v>
      </c>
      <c r="M795">
        <f t="shared" si="125"/>
        <v>4.1717871716362582</v>
      </c>
      <c r="N795">
        <f t="shared" si="126"/>
        <v>5.7570455942131202E-3</v>
      </c>
      <c r="O795" s="63">
        <f t="shared" si="127"/>
        <v>7.2152155381545336E-3</v>
      </c>
    </row>
    <row r="796" spans="2:15" x14ac:dyDescent="0.15">
      <c r="B796" s="82">
        <v>45693</v>
      </c>
      <c r="C796" s="83">
        <v>8.3318408025592205E-3</v>
      </c>
      <c r="E796" s="62">
        <f t="shared" si="120"/>
        <v>6.941957115919067E-5</v>
      </c>
      <c r="F796" s="3">
        <f t="shared" si="121"/>
        <v>6.941957115919067E-5</v>
      </c>
      <c r="G796" s="63">
        <f t="shared" si="122"/>
        <v>8.3318408025592205E-3</v>
      </c>
      <c r="I796" s="77">
        <f t="shared" si="123"/>
        <v>8.25601904740377E-3</v>
      </c>
      <c r="J796" s="72">
        <f t="shared" si="124"/>
        <v>6.8161850511093858E-5</v>
      </c>
      <c r="K796" s="72">
        <f t="shared" si="128"/>
        <v>3.3143573973848699E-5</v>
      </c>
      <c r="L796" s="72">
        <f t="shared" si="129"/>
        <v>5.1305829542416649E-5</v>
      </c>
      <c r="M796">
        <f t="shared" si="125"/>
        <v>4.352049572944229</v>
      </c>
      <c r="N796">
        <f t="shared" si="126"/>
        <v>8.25601904740377E-3</v>
      </c>
      <c r="O796" s="63">
        <f t="shared" si="127"/>
        <v>7.1628087746649118E-3</v>
      </c>
    </row>
    <row r="797" spans="2:15" x14ac:dyDescent="0.15">
      <c r="B797" s="82">
        <v>45694</v>
      </c>
      <c r="C797" s="83">
        <v>3.5587691781475599E-3</v>
      </c>
      <c r="E797" s="62">
        <f t="shared" si="120"/>
        <v>1.2664838063333058E-5</v>
      </c>
      <c r="F797" s="3">
        <f t="shared" si="121"/>
        <v>1.2664838063333058E-5</v>
      </c>
      <c r="G797" s="63">
        <f t="shared" si="122"/>
        <v>3.5587691781475599E-3</v>
      </c>
      <c r="I797" s="77">
        <f t="shared" si="123"/>
        <v>3.4829474229921089E-3</v>
      </c>
      <c r="J797" s="72">
        <f t="shared" si="124"/>
        <v>1.2130922751327372E-5</v>
      </c>
      <c r="K797" s="72">
        <f t="shared" si="128"/>
        <v>6.8161850511093858E-5</v>
      </c>
      <c r="L797" s="72">
        <f t="shared" si="129"/>
        <v>5.3445755297126235E-5</v>
      </c>
      <c r="M797">
        <f t="shared" si="125"/>
        <v>4.0562272247097191</v>
      </c>
      <c r="N797">
        <f t="shared" si="126"/>
        <v>3.4829474229921089E-3</v>
      </c>
      <c r="O797" s="63">
        <f t="shared" si="127"/>
        <v>7.3106603872103264E-3</v>
      </c>
    </row>
    <row r="798" spans="2:15" x14ac:dyDescent="0.15">
      <c r="B798" s="82">
        <v>45695</v>
      </c>
      <c r="C798" s="83">
        <v>-2.44492132704454E-3</v>
      </c>
      <c r="E798" s="62">
        <f t="shared" si="120"/>
        <v>5.9776402954372345E-6</v>
      </c>
      <c r="F798" s="3">
        <f t="shared" si="121"/>
        <v>5.9776402954372345E-6</v>
      </c>
      <c r="G798" s="63">
        <f t="shared" si="122"/>
        <v>2.44492132704454E-3</v>
      </c>
      <c r="I798" s="77">
        <f t="shared" si="123"/>
        <v>-2.5207430821999909E-3</v>
      </c>
      <c r="J798" s="72">
        <f t="shared" si="124"/>
        <v>6.3541456864591103E-6</v>
      </c>
      <c r="K798" s="72">
        <f t="shared" si="128"/>
        <v>1.2130922751327372E-5</v>
      </c>
      <c r="L798" s="72">
        <f t="shared" si="129"/>
        <v>5.0867244359337905E-5</v>
      </c>
      <c r="M798">
        <f t="shared" si="125"/>
        <v>4.0554362160621871</v>
      </c>
      <c r="N798">
        <f t="shared" si="126"/>
        <v>2.5207430821999909E-3</v>
      </c>
      <c r="O798" s="63">
        <f t="shared" si="127"/>
        <v>7.1321276179929583E-3</v>
      </c>
    </row>
    <row r="799" spans="2:15" x14ac:dyDescent="0.15">
      <c r="B799" s="82">
        <v>45698</v>
      </c>
      <c r="C799" s="83">
        <v>2.73972193358251E-3</v>
      </c>
      <c r="E799" s="62">
        <f t="shared" si="120"/>
        <v>7.5060762733530872E-6</v>
      </c>
      <c r="F799" s="3">
        <f t="shared" si="121"/>
        <v>7.5060762733530872E-6</v>
      </c>
      <c r="G799" s="63">
        <f t="shared" si="122"/>
        <v>2.73972193358251E-3</v>
      </c>
      <c r="I799" s="77">
        <f t="shared" si="123"/>
        <v>2.663900178427059E-3</v>
      </c>
      <c r="J799" s="72">
        <f t="shared" si="124"/>
        <v>7.0963641606237169E-6</v>
      </c>
      <c r="K799" s="72">
        <f t="shared" si="128"/>
        <v>6.3541456864591103E-6</v>
      </c>
      <c r="L799" s="72">
        <f t="shared" si="129"/>
        <v>4.8068332727565959E-5</v>
      </c>
      <c r="M799">
        <f t="shared" si="125"/>
        <v>4.0894126355297837</v>
      </c>
      <c r="N799">
        <f t="shared" si="126"/>
        <v>2.663900178427059E-3</v>
      </c>
      <c r="O799" s="63">
        <f t="shared" si="127"/>
        <v>6.9331329662401511E-3</v>
      </c>
    </row>
    <row r="800" spans="2:15" x14ac:dyDescent="0.15">
      <c r="B800" s="82">
        <v>45699</v>
      </c>
      <c r="C800" s="83">
        <v>5.2515978512532799E-3</v>
      </c>
      <c r="E800" s="62">
        <f t="shared" si="120"/>
        <v>2.7579279991288067E-5</v>
      </c>
      <c r="F800" s="3">
        <f t="shared" si="121"/>
        <v>2.7579279991288067E-5</v>
      </c>
      <c r="G800" s="63">
        <f t="shared" si="122"/>
        <v>5.2515978512532799E-3</v>
      </c>
      <c r="I800" s="77">
        <f t="shared" si="123"/>
        <v>5.1757760960978293E-3</v>
      </c>
      <c r="J800" s="72">
        <f t="shared" si="124"/>
        <v>2.6788658196937686E-5</v>
      </c>
      <c r="K800" s="72">
        <f t="shared" si="128"/>
        <v>7.0963641606237169E-6</v>
      </c>
      <c r="L800" s="72">
        <f t="shared" si="129"/>
        <v>4.5595277548907122E-5</v>
      </c>
      <c r="M800">
        <f t="shared" si="125"/>
        <v>4.2257975266435333</v>
      </c>
      <c r="N800">
        <f t="shared" si="126"/>
        <v>5.1757760960978293E-3</v>
      </c>
      <c r="O800" s="63">
        <f t="shared" si="127"/>
        <v>6.7524275300744341E-3</v>
      </c>
    </row>
    <row r="801" spans="2:15" x14ac:dyDescent="0.15">
      <c r="B801" s="82">
        <v>45700</v>
      </c>
      <c r="C801" s="83">
        <v>1.5551592164293401E-3</v>
      </c>
      <c r="E801" s="62">
        <f t="shared" si="120"/>
        <v>2.418520188445119E-6</v>
      </c>
      <c r="F801" s="3">
        <f t="shared" si="121"/>
        <v>2.418520188445119E-6</v>
      </c>
      <c r="G801" s="63">
        <f t="shared" si="122"/>
        <v>1.5551592164293401E-3</v>
      </c>
      <c r="I801" s="77">
        <f t="shared" si="123"/>
        <v>1.4793374612738894E-3</v>
      </c>
      <c r="J801" s="72">
        <f t="shared" si="124"/>
        <v>2.1884393243282761E-6</v>
      </c>
      <c r="K801" s="72">
        <f t="shared" si="128"/>
        <v>2.6788658196937686E-5</v>
      </c>
      <c r="L801" s="72">
        <f t="shared" si="129"/>
        <v>4.4944120902940737E-5</v>
      </c>
      <c r="M801">
        <f t="shared" si="125"/>
        <v>4.0982798778608478</v>
      </c>
      <c r="N801">
        <f t="shared" si="126"/>
        <v>1.4793374612738894E-3</v>
      </c>
      <c r="O801" s="63">
        <f t="shared" si="127"/>
        <v>6.7040376567364789E-3</v>
      </c>
    </row>
    <row r="802" spans="2:15" x14ac:dyDescent="0.15">
      <c r="B802" s="82">
        <v>45701</v>
      </c>
      <c r="C802" s="83">
        <v>1.84960733294765E-2</v>
      </c>
      <c r="E802" s="62">
        <f t="shared" si="120"/>
        <v>3.4210472860937192E-4</v>
      </c>
      <c r="F802" s="3">
        <f t="shared" si="121"/>
        <v>3.4210472860937192E-4</v>
      </c>
      <c r="G802" s="63">
        <f t="shared" si="122"/>
        <v>1.84960733294765E-2</v>
      </c>
      <c r="I802" s="77">
        <f t="shared" si="123"/>
        <v>1.8420251574321048E-2</v>
      </c>
      <c r="J802" s="72">
        <f t="shared" si="124"/>
        <v>3.3930566806127701E-4</v>
      </c>
      <c r="K802" s="72">
        <f t="shared" si="128"/>
        <v>2.1884393243282761E-6</v>
      </c>
      <c r="L802" s="72">
        <f t="shared" si="129"/>
        <v>4.2372549063826306E-5</v>
      </c>
      <c r="M802">
        <f t="shared" si="125"/>
        <v>6.117485524163417</v>
      </c>
      <c r="N802">
        <f t="shared" si="126"/>
        <v>1.8420251574321048E-2</v>
      </c>
      <c r="O802" s="63">
        <f t="shared" si="127"/>
        <v>6.5094200251501902E-3</v>
      </c>
    </row>
    <row r="803" spans="2:15" x14ac:dyDescent="0.15">
      <c r="B803" s="82">
        <v>45702</v>
      </c>
      <c r="C803" s="83">
        <v>-8.4315998038902995E-3</v>
      </c>
      <c r="E803" s="62">
        <f t="shared" si="120"/>
        <v>7.1091875252962935E-5</v>
      </c>
      <c r="F803" s="3">
        <f t="shared" si="121"/>
        <v>7.1091875252962935E-5</v>
      </c>
      <c r="G803" s="63">
        <f t="shared" si="122"/>
        <v>8.4315998038902995E-3</v>
      </c>
      <c r="I803" s="77">
        <f t="shared" si="123"/>
        <v>-8.5074215590457501E-3</v>
      </c>
      <c r="J803" s="72">
        <f t="shared" si="124"/>
        <v>7.2376221583316419E-5</v>
      </c>
      <c r="K803" s="72">
        <f t="shared" si="128"/>
        <v>3.3930566806127701E-4</v>
      </c>
      <c r="L803" s="72">
        <f t="shared" si="129"/>
        <v>6.7210658823159129E-5</v>
      </c>
      <c r="M803">
        <f t="shared" si="125"/>
        <v>4.1541148973349005</v>
      </c>
      <c r="N803">
        <f t="shared" si="126"/>
        <v>8.5074215590457501E-3</v>
      </c>
      <c r="O803" s="63">
        <f t="shared" si="127"/>
        <v>8.1982107086338747E-3</v>
      </c>
    </row>
    <row r="804" spans="2:15" x14ac:dyDescent="0.15">
      <c r="B804" s="82">
        <v>45706</v>
      </c>
      <c r="C804" s="83">
        <v>4.2141895107894404E-3</v>
      </c>
      <c r="E804" s="62">
        <f t="shared" si="120"/>
        <v>1.7759393232847743E-5</v>
      </c>
      <c r="F804" s="3">
        <f t="shared" si="121"/>
        <v>1.7759393232847743E-5</v>
      </c>
      <c r="G804" s="63">
        <f t="shared" si="122"/>
        <v>4.2141895107894404E-3</v>
      </c>
      <c r="I804" s="77">
        <f t="shared" si="123"/>
        <v>4.1383677556339898E-3</v>
      </c>
      <c r="J804" s="72">
        <f t="shared" si="124"/>
        <v>1.7126087680871107E-5</v>
      </c>
      <c r="K804" s="72">
        <f t="shared" si="128"/>
        <v>7.2376221583316419E-5</v>
      </c>
      <c r="L804" s="72">
        <f t="shared" si="129"/>
        <v>6.8178365170787784E-5</v>
      </c>
      <c r="M804">
        <f t="shared" si="125"/>
        <v>3.9405519368578221</v>
      </c>
      <c r="N804">
        <f t="shared" si="126"/>
        <v>4.1383677556339898E-3</v>
      </c>
      <c r="O804" s="63">
        <f t="shared" si="127"/>
        <v>8.2570191455989608E-3</v>
      </c>
    </row>
    <row r="805" spans="2:15" x14ac:dyDescent="0.15">
      <c r="B805" s="82">
        <v>45707</v>
      </c>
      <c r="C805" s="83">
        <v>-7.4037222782581402E-3</v>
      </c>
      <c r="E805" s="62">
        <f t="shared" si="120"/>
        <v>5.4815103573575907E-5</v>
      </c>
      <c r="F805" s="3">
        <f t="shared" si="121"/>
        <v>5.4815103573575907E-5</v>
      </c>
      <c r="G805" s="63">
        <f t="shared" si="122"/>
        <v>7.4037222782581402E-3</v>
      </c>
      <c r="I805" s="77">
        <f t="shared" si="123"/>
        <v>-7.4795440334135908E-3</v>
      </c>
      <c r="J805" s="72">
        <f t="shared" si="124"/>
        <v>5.5943578947772843E-5</v>
      </c>
      <c r="K805" s="72">
        <f t="shared" si="128"/>
        <v>1.7126087680871107E-5</v>
      </c>
      <c r="L805" s="72">
        <f t="shared" si="129"/>
        <v>6.4601976119255995E-5</v>
      </c>
      <c r="M805">
        <f t="shared" si="125"/>
        <v>4.1211875415574326</v>
      </c>
      <c r="N805">
        <f t="shared" si="126"/>
        <v>7.4795440334135908E-3</v>
      </c>
      <c r="O805" s="63">
        <f t="shared" si="127"/>
        <v>8.037535450575381E-3</v>
      </c>
    </row>
    <row r="806" spans="2:15" x14ac:dyDescent="0.15">
      <c r="B806" s="82">
        <v>45708</v>
      </c>
      <c r="C806" s="83">
        <v>7.4721974558511397E-4</v>
      </c>
      <c r="E806" s="62">
        <f t="shared" si="120"/>
        <v>5.5833734819228248E-7</v>
      </c>
      <c r="F806" s="3">
        <f t="shared" si="121"/>
        <v>5.5833734819228248E-7</v>
      </c>
      <c r="G806" s="63">
        <f t="shared" si="122"/>
        <v>7.4721974558511397E-4</v>
      </c>
      <c r="I806" s="77">
        <f t="shared" si="123"/>
        <v>6.7139799042966321E-4</v>
      </c>
      <c r="J806" s="72">
        <f t="shared" si="124"/>
        <v>4.5077526155299015E-7</v>
      </c>
      <c r="K806" s="72">
        <f t="shared" si="128"/>
        <v>5.5943578947772843E-5</v>
      </c>
      <c r="L806" s="72">
        <f t="shared" si="129"/>
        <v>6.4493489416406715E-5</v>
      </c>
      <c r="M806">
        <f t="shared" si="125"/>
        <v>3.9072819733784665</v>
      </c>
      <c r="N806">
        <f t="shared" si="126"/>
        <v>6.7139799042966321E-4</v>
      </c>
      <c r="O806" s="63">
        <f t="shared" si="127"/>
        <v>8.0307838606456534E-3</v>
      </c>
    </row>
    <row r="807" spans="2:15" x14ac:dyDescent="0.15">
      <c r="B807" s="82">
        <v>45709</v>
      </c>
      <c r="C807" s="83">
        <v>1.0970922399052101E-2</v>
      </c>
      <c r="E807" s="62">
        <f t="shared" si="120"/>
        <v>1.2036113828602312E-4</v>
      </c>
      <c r="F807" s="3">
        <f t="shared" si="121"/>
        <v>1.2036113828602312E-4</v>
      </c>
      <c r="G807" s="63">
        <f t="shared" si="122"/>
        <v>1.0970922399052101E-2</v>
      </c>
      <c r="I807" s="77">
        <f t="shared" si="123"/>
        <v>1.0895100643896651E-2</v>
      </c>
      <c r="J807" s="72">
        <f t="shared" si="124"/>
        <v>1.1870321804063721E-4</v>
      </c>
      <c r="K807" s="72">
        <f t="shared" si="128"/>
        <v>4.5077526155299015E-7</v>
      </c>
      <c r="L807" s="72">
        <f t="shared" si="129"/>
        <v>5.9923649194770792E-5</v>
      </c>
      <c r="M807">
        <f t="shared" si="125"/>
        <v>4.437508051286926</v>
      </c>
      <c r="N807">
        <f t="shared" si="126"/>
        <v>1.0895100643896651E-2</v>
      </c>
      <c r="O807" s="63">
        <f t="shared" si="127"/>
        <v>7.7410367002599071E-3</v>
      </c>
    </row>
    <row r="808" spans="2:15" x14ac:dyDescent="0.15">
      <c r="B808" s="82">
        <v>45712</v>
      </c>
      <c r="C808" s="83">
        <v>3.5253598178330798E-4</v>
      </c>
      <c r="E808" s="62">
        <f t="shared" si="120"/>
        <v>1.2428161845192087E-7</v>
      </c>
      <c r="F808" s="3">
        <f t="shared" si="121"/>
        <v>1.2428161845192087E-7</v>
      </c>
      <c r="G808" s="63">
        <f t="shared" si="122"/>
        <v>3.5253598178330798E-4</v>
      </c>
      <c r="I808" s="77">
        <f t="shared" si="123"/>
        <v>2.7671422662785717E-4</v>
      </c>
      <c r="J808" s="72">
        <f t="shared" si="124"/>
        <v>7.6570763218253092E-8</v>
      </c>
      <c r="K808" s="72">
        <f t="shared" si="128"/>
        <v>1.1870321804063721E-4</v>
      </c>
      <c r="L808" s="72">
        <f t="shared" si="129"/>
        <v>6.5317090657143642E-5</v>
      </c>
      <c r="M808">
        <f t="shared" si="125"/>
        <v>3.8994829553772759</v>
      </c>
      <c r="N808">
        <f t="shared" si="126"/>
        <v>2.7671422662785717E-4</v>
      </c>
      <c r="O808" s="63">
        <f t="shared" si="127"/>
        <v>8.0818989511836654E-3</v>
      </c>
    </row>
    <row r="809" spans="2:15" x14ac:dyDescent="0.15">
      <c r="B809" s="82">
        <v>45713</v>
      </c>
      <c r="C809" s="83">
        <v>5.5465268229428696E-3</v>
      </c>
      <c r="E809" s="62">
        <f t="shared" si="120"/>
        <v>3.0763959797624723E-5</v>
      </c>
      <c r="F809" s="3">
        <f t="shared" si="121"/>
        <v>3.0763959797624723E-5</v>
      </c>
      <c r="G809" s="63">
        <f t="shared" si="122"/>
        <v>5.5465268229428696E-3</v>
      </c>
      <c r="I809" s="77">
        <f t="shared" si="123"/>
        <v>5.4707050677874191E-3</v>
      </c>
      <c r="J809" s="72">
        <f t="shared" si="124"/>
        <v>2.9928613938714949E-5</v>
      </c>
      <c r="K809" s="72">
        <f t="shared" si="128"/>
        <v>7.6570763218253092E-8</v>
      </c>
      <c r="L809" s="72">
        <f t="shared" si="129"/>
        <v>6.0638810070490401E-5</v>
      </c>
      <c r="M809">
        <f t="shared" si="125"/>
        <v>4.0597380439645221</v>
      </c>
      <c r="N809">
        <f t="shared" si="126"/>
        <v>5.4707050677874191E-3</v>
      </c>
      <c r="O809" s="63">
        <f t="shared" si="127"/>
        <v>7.7870925299812896E-3</v>
      </c>
    </row>
    <row r="810" spans="2:15" x14ac:dyDescent="0.15">
      <c r="B810" s="82">
        <v>45714</v>
      </c>
      <c r="C810" s="83">
        <v>1.3431934861147701E-3</v>
      </c>
      <c r="E810" s="62">
        <f t="shared" si="120"/>
        <v>1.804168741141149E-6</v>
      </c>
      <c r="F810" s="3">
        <f t="shared" si="121"/>
        <v>1.804168741141149E-6</v>
      </c>
      <c r="G810" s="63">
        <f t="shared" si="122"/>
        <v>1.3431934861147701E-3</v>
      </c>
      <c r="I810" s="77">
        <f t="shared" si="123"/>
        <v>1.2673717309593193E-3</v>
      </c>
      <c r="J810" s="72">
        <f t="shared" si="124"/>
        <v>1.6062311044348213E-6</v>
      </c>
      <c r="K810" s="72">
        <f t="shared" si="128"/>
        <v>2.9928613938714949E-5</v>
      </c>
      <c r="L810" s="72">
        <f t="shared" si="129"/>
        <v>5.8810726257845598E-5</v>
      </c>
      <c r="M810">
        <f t="shared" si="125"/>
        <v>3.9584825852936576</v>
      </c>
      <c r="N810">
        <f t="shared" si="126"/>
        <v>1.2673717309593193E-3</v>
      </c>
      <c r="O810" s="63">
        <f t="shared" si="127"/>
        <v>7.6688151795336413E-3</v>
      </c>
    </row>
    <row r="811" spans="2:15" x14ac:dyDescent="0.15">
      <c r="B811" s="82">
        <v>45715</v>
      </c>
      <c r="C811" s="83">
        <v>-6.4529277894060898E-3</v>
      </c>
      <c r="E811" s="62">
        <f t="shared" si="120"/>
        <v>4.1640277055289363E-5</v>
      </c>
      <c r="F811" s="3">
        <f t="shared" si="121"/>
        <v>4.1640277055289363E-5</v>
      </c>
      <c r="G811" s="63">
        <f t="shared" si="122"/>
        <v>6.4529277894060898E-3</v>
      </c>
      <c r="I811" s="77">
        <f t="shared" si="123"/>
        <v>-6.5287495445615403E-3</v>
      </c>
      <c r="J811" s="72">
        <f t="shared" si="124"/>
        <v>4.2624570615612517E-5</v>
      </c>
      <c r="K811" s="72">
        <f t="shared" si="128"/>
        <v>1.6062311044348213E-6</v>
      </c>
      <c r="L811" s="72">
        <f t="shared" si="129"/>
        <v>5.4874163192758803E-5</v>
      </c>
      <c r="M811">
        <f t="shared" si="125"/>
        <v>4.1804877838798484</v>
      </c>
      <c r="N811">
        <f t="shared" si="126"/>
        <v>6.5287495445615403E-3</v>
      </c>
      <c r="O811" s="63">
        <f t="shared" si="127"/>
        <v>7.4077097130461856E-3</v>
      </c>
    </row>
    <row r="812" spans="2:15" x14ac:dyDescent="0.15">
      <c r="B812" s="82">
        <v>45716</v>
      </c>
      <c r="C812" s="83">
        <v>3.5601150953179501E-3</v>
      </c>
      <c r="E812" s="62">
        <f t="shared" si="120"/>
        <v>1.2674419491910737E-5</v>
      </c>
      <c r="F812" s="3">
        <f t="shared" si="121"/>
        <v>1.2674419491910737E-5</v>
      </c>
      <c r="G812" s="63">
        <f t="shared" si="122"/>
        <v>3.5601150953179501E-3</v>
      </c>
      <c r="I812" s="77">
        <f t="shared" si="123"/>
        <v>3.4842933401624991E-3</v>
      </c>
      <c r="J812" s="72">
        <f t="shared" si="124"/>
        <v>1.2140300080300746E-5</v>
      </c>
      <c r="K812" s="72">
        <f t="shared" si="128"/>
        <v>4.2624570615612517E-5</v>
      </c>
      <c r="L812" s="72">
        <f t="shared" si="129"/>
        <v>5.4617085009410985E-5</v>
      </c>
      <c r="M812">
        <f t="shared" si="125"/>
        <v>4.0442134387704813</v>
      </c>
      <c r="N812">
        <f t="shared" si="126"/>
        <v>3.4842933401624991E-3</v>
      </c>
      <c r="O812" s="63">
        <f t="shared" si="127"/>
        <v>7.390337273048571E-3</v>
      </c>
    </row>
    <row r="813" spans="2:15" x14ac:dyDescent="0.15">
      <c r="B813" s="82">
        <v>45719</v>
      </c>
      <c r="C813" s="83">
        <v>1.2472743651682201E-2</v>
      </c>
      <c r="E813" s="62">
        <f t="shared" si="120"/>
        <v>1.5556933420057866E-4</v>
      </c>
      <c r="F813" s="3">
        <f t="shared" si="121"/>
        <v>1.5556933420057866E-4</v>
      </c>
      <c r="G813" s="63">
        <f t="shared" si="122"/>
        <v>1.2472743651682201E-2</v>
      </c>
      <c r="I813" s="77">
        <f t="shared" si="123"/>
        <v>1.239692189652675E-2</v>
      </c>
      <c r="J813" s="72">
        <f t="shared" si="124"/>
        <v>1.5368367250858441E-4</v>
      </c>
      <c r="K813" s="72">
        <f t="shared" si="128"/>
        <v>1.2140300080300746E-5</v>
      </c>
      <c r="L813" s="72">
        <f t="shared" si="129"/>
        <v>5.1927990131697144E-5</v>
      </c>
      <c r="M813">
        <f t="shared" si="125"/>
        <v>4.7537761803581313</v>
      </c>
      <c r="N813">
        <f t="shared" si="126"/>
        <v>1.239692189652675E-2</v>
      </c>
      <c r="O813" s="63">
        <f t="shared" si="127"/>
        <v>7.206107835142154E-3</v>
      </c>
    </row>
    <row r="814" spans="2:15" x14ac:dyDescent="0.15">
      <c r="B814" s="82">
        <v>45720</v>
      </c>
      <c r="C814" s="83">
        <v>-1.21474965570377E-2</v>
      </c>
      <c r="E814" s="62">
        <f t="shared" si="120"/>
        <v>1.4756167260324276E-4</v>
      </c>
      <c r="F814" s="3">
        <f t="shared" si="121"/>
        <v>1.4756167260324276E-4</v>
      </c>
      <c r="G814" s="63">
        <f t="shared" si="122"/>
        <v>1.21474965570377E-2</v>
      </c>
      <c r="I814" s="77">
        <f t="shared" si="123"/>
        <v>-1.222331831219315E-2</v>
      </c>
      <c r="J814" s="72">
        <f t="shared" si="124"/>
        <v>1.4940951056119641E-4</v>
      </c>
      <c r="K814" s="72">
        <f t="shared" si="128"/>
        <v>1.5368367250858441E-4</v>
      </c>
      <c r="L814" s="72">
        <f t="shared" si="129"/>
        <v>6.090021097213305E-5</v>
      </c>
      <c r="M814">
        <f t="shared" si="125"/>
        <v>4.5475358358795344</v>
      </c>
      <c r="N814">
        <f t="shared" si="126"/>
        <v>1.222331831219315E-2</v>
      </c>
      <c r="O814" s="63">
        <f t="shared" si="127"/>
        <v>7.8038587232300057E-3</v>
      </c>
    </row>
    <row r="815" spans="2:15" x14ac:dyDescent="0.15">
      <c r="B815" s="82">
        <v>45721</v>
      </c>
      <c r="C815" s="83">
        <v>8.1509241936545893E-3</v>
      </c>
      <c r="E815" s="62">
        <f t="shared" si="120"/>
        <v>6.6437565210703721E-5</v>
      </c>
      <c r="F815" s="3">
        <f t="shared" si="121"/>
        <v>6.6437565210703721E-5</v>
      </c>
      <c r="G815" s="63">
        <f t="shared" si="122"/>
        <v>8.1509241936545893E-3</v>
      </c>
      <c r="I815" s="77">
        <f t="shared" si="123"/>
        <v>8.0751024384991387E-3</v>
      </c>
      <c r="J815" s="72">
        <f t="shared" si="124"/>
        <v>6.5207279392254735E-5</v>
      </c>
      <c r="K815" s="72">
        <f t="shared" si="128"/>
        <v>1.4940951056119641E-4</v>
      </c>
      <c r="L815" s="72">
        <f t="shared" si="129"/>
        <v>6.8675170088919676E-5</v>
      </c>
      <c r="M815">
        <f t="shared" si="125"/>
        <v>4.1114986391238855</v>
      </c>
      <c r="N815">
        <f t="shared" si="126"/>
        <v>8.0751024384991387E-3</v>
      </c>
      <c r="O815" s="63">
        <f t="shared" si="127"/>
        <v>8.2870483339316705E-3</v>
      </c>
    </row>
    <row r="816" spans="2:15" x14ac:dyDescent="0.15">
      <c r="B816" s="82">
        <v>45722</v>
      </c>
      <c r="C816" s="83">
        <v>-6.3577250024565704E-3</v>
      </c>
      <c r="E816" s="62">
        <f t="shared" si="120"/>
        <v>4.0420667206861398E-5</v>
      </c>
      <c r="F816" s="3">
        <f t="shared" si="121"/>
        <v>4.0420667206861398E-5</v>
      </c>
      <c r="G816" s="63">
        <f t="shared" si="122"/>
        <v>6.3577250024565704E-3</v>
      </c>
      <c r="I816" s="77">
        <f t="shared" si="123"/>
        <v>-6.4335467576120209E-3</v>
      </c>
      <c r="J816" s="72">
        <f t="shared" si="124"/>
        <v>4.1390523882380146E-5</v>
      </c>
      <c r="K816" s="72">
        <f t="shared" si="128"/>
        <v>6.5207279392254735E-5</v>
      </c>
      <c r="L816" s="72">
        <f t="shared" si="129"/>
        <v>6.8925988251994786E-5</v>
      </c>
      <c r="M816">
        <f t="shared" si="125"/>
        <v>4.0224267955797997</v>
      </c>
      <c r="N816">
        <f t="shared" si="126"/>
        <v>6.4335467576120209E-3</v>
      </c>
      <c r="O816" s="63">
        <f t="shared" si="127"/>
        <v>8.3021676839241682E-3</v>
      </c>
    </row>
    <row r="817" spans="2:15" x14ac:dyDescent="0.15">
      <c r="B817" s="82">
        <v>45723</v>
      </c>
      <c r="C817" s="83">
        <v>3.62975120663122E-3</v>
      </c>
      <c r="E817" s="62">
        <f t="shared" si="120"/>
        <v>1.3175093822040797E-5</v>
      </c>
      <c r="F817" s="3">
        <f t="shared" si="121"/>
        <v>1.3175093822040797E-5</v>
      </c>
      <c r="G817" s="63">
        <f t="shared" si="122"/>
        <v>3.62975120663122E-3</v>
      </c>
      <c r="I817" s="77">
        <f t="shared" si="123"/>
        <v>3.553929451475769E-3</v>
      </c>
      <c r="J817" s="72">
        <f t="shared" si="124"/>
        <v>1.2630414546066861E-5</v>
      </c>
      <c r="K817" s="72">
        <f t="shared" si="128"/>
        <v>4.1390523882380146E-5</v>
      </c>
      <c r="L817" s="72">
        <f t="shared" si="129"/>
        <v>6.723378716965575E-5</v>
      </c>
      <c r="M817">
        <f t="shared" si="125"/>
        <v>3.9316933288348412</v>
      </c>
      <c r="N817">
        <f t="shared" si="126"/>
        <v>3.553929451475769E-3</v>
      </c>
      <c r="O817" s="63">
        <f t="shared" si="127"/>
        <v>8.19962116013025E-3</v>
      </c>
    </row>
    <row r="818" spans="2:15" x14ac:dyDescent="0.15">
      <c r="B818" s="82">
        <v>45726</v>
      </c>
      <c r="C818" s="83">
        <v>-4.8353125925971706E-3</v>
      </c>
      <c r="E818" s="62">
        <f t="shared" si="120"/>
        <v>2.3380247868128773E-5</v>
      </c>
      <c r="F818" s="3">
        <f t="shared" si="121"/>
        <v>2.3380247868128773E-5</v>
      </c>
      <c r="G818" s="63">
        <f t="shared" si="122"/>
        <v>4.8353125925971706E-3</v>
      </c>
      <c r="I818" s="77">
        <f t="shared" si="123"/>
        <v>-4.9111343477526211E-3</v>
      </c>
      <c r="J818" s="72">
        <f t="shared" si="124"/>
        <v>2.4119240581675564E-5</v>
      </c>
      <c r="K818" s="72">
        <f t="shared" si="128"/>
        <v>1.2630414546066861E-5</v>
      </c>
      <c r="L818" s="72">
        <f t="shared" si="129"/>
        <v>6.3384918198567907E-5</v>
      </c>
      <c r="M818">
        <f t="shared" si="125"/>
        <v>4.0093338162492378</v>
      </c>
      <c r="N818">
        <f t="shared" si="126"/>
        <v>4.9111343477526211E-3</v>
      </c>
      <c r="O818" s="63">
        <f t="shared" si="127"/>
        <v>7.9614645762301744E-3</v>
      </c>
    </row>
    <row r="819" spans="2:15" x14ac:dyDescent="0.15">
      <c r="B819" s="82">
        <v>45727</v>
      </c>
      <c r="C819" s="83">
        <v>-2.4682415990178602E-2</v>
      </c>
      <c r="E819" s="62">
        <f t="shared" si="120"/>
        <v>6.0922165911222429E-4</v>
      </c>
      <c r="F819" s="3">
        <f t="shared" si="121"/>
        <v>6.0922165911222429E-4</v>
      </c>
      <c r="G819" s="63">
        <f t="shared" si="122"/>
        <v>2.4682415990178602E-2</v>
      </c>
      <c r="I819" s="77">
        <f t="shared" si="123"/>
        <v>-2.4758237745334054E-2</v>
      </c>
      <c r="J819" s="72">
        <f t="shared" si="124"/>
        <v>6.129703362544839E-4</v>
      </c>
      <c r="K819" s="72">
        <f t="shared" si="128"/>
        <v>2.4119240581675564E-5</v>
      </c>
      <c r="L819" s="72">
        <f t="shared" si="129"/>
        <v>6.082768070943323E-5</v>
      </c>
      <c r="M819">
        <f t="shared" si="125"/>
        <v>6.4540845341307467</v>
      </c>
      <c r="N819">
        <f t="shared" si="126"/>
        <v>2.4758237745334054E-2</v>
      </c>
      <c r="O819" s="63">
        <f t="shared" si="127"/>
        <v>7.7992102619068573E-3</v>
      </c>
    </row>
    <row r="820" spans="2:15" x14ac:dyDescent="0.15">
      <c r="B820" s="82">
        <v>45728</v>
      </c>
      <c r="C820" s="83">
        <v>1.3880982541734701E-2</v>
      </c>
      <c r="E820" s="62">
        <f t="shared" si="120"/>
        <v>1.9268167632394354E-4</v>
      </c>
      <c r="F820" s="3">
        <f t="shared" si="121"/>
        <v>1.9268167632394354E-4</v>
      </c>
      <c r="G820" s="63">
        <f t="shared" si="122"/>
        <v>1.3880982541734701E-2</v>
      </c>
      <c r="I820" s="77">
        <f t="shared" si="123"/>
        <v>1.380516078657925E-2</v>
      </c>
      <c r="J820" s="72">
        <f t="shared" si="124"/>
        <v>1.9058246434330541E-4</v>
      </c>
      <c r="K820" s="72">
        <f t="shared" si="128"/>
        <v>6.129703362544839E-4</v>
      </c>
      <c r="L820" s="72">
        <f t="shared" si="129"/>
        <v>1.0596372901300133E-4</v>
      </c>
      <c r="M820">
        <f t="shared" si="125"/>
        <v>4.1069091194620642</v>
      </c>
      <c r="N820">
        <f t="shared" si="126"/>
        <v>1.380516078657925E-2</v>
      </c>
      <c r="O820" s="63">
        <f t="shared" si="127"/>
        <v>1.0293868515431957E-2</v>
      </c>
    </row>
    <row r="821" spans="2:15" ht="14" thickBot="1" x14ac:dyDescent="0.2">
      <c r="B821" s="84">
        <v>45729</v>
      </c>
      <c r="C821" s="85">
        <v>-2.5054536708699598E-3</v>
      </c>
      <c r="E821" s="64">
        <f t="shared" si="120"/>
        <v>6.2772980968757566E-6</v>
      </c>
      <c r="F821" s="65">
        <f t="shared" si="121"/>
        <v>6.2772980968757566E-6</v>
      </c>
      <c r="G821" s="66">
        <f t="shared" si="122"/>
        <v>2.5054536708699598E-3</v>
      </c>
      <c r="I821" s="78">
        <f t="shared" si="123"/>
        <v>-2.5812754260254108E-3</v>
      </c>
      <c r="J821" s="79">
        <f t="shared" si="124"/>
        <v>6.6629828250026659E-6</v>
      </c>
      <c r="K821" s="79">
        <f t="shared" si="128"/>
        <v>1.9058246434330541E-4</v>
      </c>
      <c r="L821" s="79">
        <f t="shared" si="129"/>
        <v>1.127729782746474E-4</v>
      </c>
      <c r="M821" s="60">
        <f t="shared" si="125"/>
        <v>3.6408991553203358</v>
      </c>
      <c r="N821" s="60">
        <f t="shared" si="126"/>
        <v>2.5812754260254108E-3</v>
      </c>
      <c r="O821" s="66">
        <f t="shared" si="127"/>
        <v>1.0619462240370151E-2</v>
      </c>
    </row>
  </sheetData>
  <mergeCells count="1">
    <mergeCell ref="Q26:W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5AE3C-26A4-504C-9218-64C9298C5B05}">
  <dimension ref="B1:AC819"/>
  <sheetViews>
    <sheetView tabSelected="1" topLeftCell="P1" zoomScale="87" zoomScaleNormal="136" workbookViewId="0">
      <selection activeCell="AB58" sqref="AB58"/>
    </sheetView>
  </sheetViews>
  <sheetFormatPr baseColWidth="10" defaultRowHeight="13" x14ac:dyDescent="0.15"/>
  <cols>
    <col min="2" max="2" width="8.1640625" bestFit="1" customWidth="1"/>
    <col min="3" max="3" width="16.6640625" bestFit="1" customWidth="1"/>
    <col min="4" max="4" width="17.6640625" bestFit="1" customWidth="1"/>
    <col min="5" max="5" width="16.6640625" bestFit="1" customWidth="1"/>
    <col min="6" max="6" width="15" bestFit="1" customWidth="1"/>
    <col min="8" max="8" width="12.1640625" bestFit="1" customWidth="1"/>
    <col min="9" max="9" width="11.1640625" bestFit="1" customWidth="1"/>
    <col min="10" max="10" width="12.1640625" bestFit="1" customWidth="1"/>
    <col min="11" max="11" width="9.1640625" bestFit="1" customWidth="1"/>
    <col min="12" max="12" width="10" bestFit="1" customWidth="1"/>
    <col min="13" max="13" width="13.1640625" customWidth="1"/>
    <col min="14" max="14" width="14" bestFit="1" customWidth="1"/>
    <col min="15" max="15" width="14.83203125" customWidth="1"/>
    <col min="18" max="18" width="15" style="148" bestFit="1" customWidth="1"/>
    <col min="19" max="19" width="11.5" bestFit="1" customWidth="1"/>
    <col min="20" max="20" width="12.33203125" bestFit="1" customWidth="1"/>
  </cols>
  <sheetData>
    <row r="1" spans="2:20" ht="14" thickBot="1" x14ac:dyDescent="0.2">
      <c r="H1" s="90" t="s">
        <v>48</v>
      </c>
      <c r="I1" s="91" t="s">
        <v>46</v>
      </c>
      <c r="J1" s="87" t="s">
        <v>47</v>
      </c>
    </row>
    <row r="2" spans="2:20" ht="14" thickBot="1" x14ac:dyDescent="0.2">
      <c r="H2" s="59">
        <v>0.75702749400334068</v>
      </c>
      <c r="I2" s="60">
        <v>1.1142743798951038</v>
      </c>
      <c r="J2" s="61">
        <v>0.90128562736123063</v>
      </c>
      <c r="S2" s="89"/>
    </row>
    <row r="3" spans="2:20" ht="14" thickBot="1" x14ac:dyDescent="0.2"/>
    <row r="4" spans="2:20" ht="14" thickBot="1" x14ac:dyDescent="0.2">
      <c r="B4" s="239" t="s">
        <v>83</v>
      </c>
      <c r="C4" s="177" t="s">
        <v>32</v>
      </c>
      <c r="D4" s="177" t="s">
        <v>11</v>
      </c>
      <c r="E4" s="177" t="s">
        <v>13</v>
      </c>
      <c r="F4" s="87" t="s">
        <v>18</v>
      </c>
      <c r="H4" s="193" t="s">
        <v>80</v>
      </c>
      <c r="I4" s="194" t="s">
        <v>73</v>
      </c>
      <c r="J4" s="194" t="s">
        <v>74</v>
      </c>
      <c r="K4" s="194" t="s">
        <v>78</v>
      </c>
      <c r="L4" s="194" t="s">
        <v>79</v>
      </c>
      <c r="M4" s="194" t="s">
        <v>75</v>
      </c>
      <c r="N4" s="233" t="s">
        <v>76</v>
      </c>
      <c r="O4" s="234" t="s">
        <v>77</v>
      </c>
      <c r="R4" s="240" t="s">
        <v>86</v>
      </c>
      <c r="S4" s="177" t="s">
        <v>87</v>
      </c>
      <c r="T4" s="168" t="s">
        <v>88</v>
      </c>
    </row>
    <row r="5" spans="2:20" x14ac:dyDescent="0.15">
      <c r="B5" s="47">
        <v>44886</v>
      </c>
      <c r="C5" s="222">
        <v>-3364200</v>
      </c>
      <c r="D5" s="147">
        <v>5608400</v>
      </c>
      <c r="E5" s="154">
        <v>6288031.2000000002</v>
      </c>
      <c r="F5" s="155">
        <v>271457.67872861639</v>
      </c>
      <c r="H5" s="53">
        <f>C5/SUM(C5:E5)</f>
        <v>-0.39429311291986557</v>
      </c>
      <c r="I5" s="44">
        <f>D5/SUM(C5:E5)</f>
        <v>0.6573192718922104</v>
      </c>
      <c r="J5" s="44">
        <f>E5/SUM(C5:E5)</f>
        <v>0.73697384102765529</v>
      </c>
      <c r="K5" s="227">
        <f>'EWMA &amp; GARCH Volatility Modelin'!G7^2</f>
        <v>5.8454701511259611E-5</v>
      </c>
      <c r="L5" s="45">
        <f>'EWMA &amp; GARCH Volatility Modelin'!L7</f>
        <v>8.354687795479523E-7</v>
      </c>
      <c r="M5" s="231" cm="1">
        <f t="array" ref="M5">MMULT(MMULT(H5:J5,TRANSPOSE($H$2:$J$2)),MMULT($H$2:$J$2,TRANSPOSE(H5:J5)))</f>
        <v>1.2059712596949828</v>
      </c>
      <c r="N5" s="46">
        <f>_xlfn.NORM.S.INV(0.99)*SQRT(M5*K5)*SUM(C5:E5)</f>
        <v>166653.89787861981</v>
      </c>
      <c r="O5" s="46">
        <f>_xlfn.NORM.S.INV(0.99)*SQRT(M5*L5)*SUM(C5:E5)</f>
        <v>19923.739969402857</v>
      </c>
      <c r="R5" s="235">
        <v>44735.520000001416</v>
      </c>
      <c r="S5" s="56">
        <f>IF(-(N6)&lt;R5,1,0)</f>
        <v>1</v>
      </c>
      <c r="T5" s="58">
        <f>IF(-(O6)&lt;R5,1,0)</f>
        <v>1</v>
      </c>
    </row>
    <row r="6" spans="2:20" x14ac:dyDescent="0.15">
      <c r="B6" s="48">
        <v>44887</v>
      </c>
      <c r="C6" s="223">
        <v>-3368400</v>
      </c>
      <c r="D6" s="148">
        <v>5612600.0000000009</v>
      </c>
      <c r="E6" s="159">
        <v>6332766.7199999997</v>
      </c>
      <c r="F6" s="160">
        <v>272340.69919920142</v>
      </c>
      <c r="H6" s="54">
        <f t="shared" ref="H6:H69" si="0">C6/SUM(C6:E6)</f>
        <v>-0.39272625276083617</v>
      </c>
      <c r="I6" s="50">
        <f t="shared" ref="I6:I69" si="1">D6/SUM(C6:E6)</f>
        <v>0.65438052673241576</v>
      </c>
      <c r="J6" s="50">
        <f t="shared" ref="J6:J69" si="2">E6/SUM(C6:E6)</f>
        <v>0.73834572602842041</v>
      </c>
      <c r="K6" s="228">
        <f>'EWMA &amp; GARCH Volatility Modelin'!G8^2</f>
        <v>7.3209778404702575E-9</v>
      </c>
      <c r="L6" s="51">
        <f>'EWMA &amp; GARCH Volatility Modelin'!L8</f>
        <v>6.8976300212564259E-6</v>
      </c>
      <c r="M6" s="226" cm="1">
        <f t="array" ref="M6">MMULT(MMULT(H6:J6,TRANSPOSE($H$2:$J$2)),MMULT($H$2:$J$2,TRANSPOSE(H6:J6)))</f>
        <v>1.2041008140131877</v>
      </c>
      <c r="N6" s="52">
        <f t="shared" ref="N6:N69" si="3">_xlfn.NORM.S.INV(0.99)*SQRT(M6*K6)*SUM(C6:E6)</f>
        <v>1873.3734209244628</v>
      </c>
      <c r="O6" s="52">
        <f t="shared" ref="O6:O69" si="4">_xlfn.NORM.S.INV(0.99)*SQRT(M6*L6)*SUM(C6:E6)</f>
        <v>57502.901095935224</v>
      </c>
      <c r="R6" s="236">
        <v>-29859.919999999925</v>
      </c>
      <c r="S6" s="238">
        <f t="shared" ref="S6:S69" si="5">IF(-(N7)&lt;R6,1,0)</f>
        <v>1</v>
      </c>
      <c r="T6" s="145">
        <f t="shared" ref="T6:T69" si="6">IF(-(O7)&lt;R6,1,0)</f>
        <v>1</v>
      </c>
    </row>
    <row r="7" spans="2:20" x14ac:dyDescent="0.15">
      <c r="B7" s="48">
        <v>44888</v>
      </c>
      <c r="C7" s="223">
        <v>-3387600</v>
      </c>
      <c r="D7" s="148">
        <v>5713400</v>
      </c>
      <c r="E7" s="159">
        <v>6221306.7999999998</v>
      </c>
      <c r="F7" s="160">
        <v>273561.65821808926</v>
      </c>
      <c r="H7" s="54">
        <f t="shared" si="0"/>
        <v>-0.39634464378051293</v>
      </c>
      <c r="I7" s="50">
        <f t="shared" si="1"/>
        <v>0.66846011564989449</v>
      </c>
      <c r="J7" s="50">
        <f t="shared" si="2"/>
        <v>0.72788452813061832</v>
      </c>
      <c r="K7" s="228">
        <f>'EWMA &amp; GARCH Volatility Modelin'!G9^2</f>
        <v>1.0326596141359105E-5</v>
      </c>
      <c r="L7" s="51">
        <f>'EWMA &amp; GARCH Volatility Modelin'!L9</f>
        <v>7.7661903432454715E-6</v>
      </c>
      <c r="M7" s="226" cm="1">
        <f t="array" ref="M7">MMULT(MMULT(H7:J7,TRANSPOSE($H$2:$J$2)),MMULT($H$2:$J$2,TRANSPOSE(H7:J7)))</f>
        <v>1.2118400133616452</v>
      </c>
      <c r="N7" s="52">
        <f t="shared" si="3"/>
        <v>70338.81205974592</v>
      </c>
      <c r="O7" s="52">
        <f t="shared" si="4"/>
        <v>60998.681570477595</v>
      </c>
      <c r="R7" s="236">
        <v>139106.80000000075</v>
      </c>
      <c r="S7" s="238">
        <f t="shared" si="5"/>
        <v>1</v>
      </c>
      <c r="T7" s="145">
        <f t="shared" si="6"/>
        <v>1</v>
      </c>
    </row>
    <row r="8" spans="2:20" x14ac:dyDescent="0.15">
      <c r="B8" s="48">
        <v>44890</v>
      </c>
      <c r="C8" s="223">
        <v>-3390000</v>
      </c>
      <c r="D8" s="148">
        <v>5780600</v>
      </c>
      <c r="E8" s="159">
        <v>6295613.6000000006</v>
      </c>
      <c r="F8" s="160">
        <v>276950.59879967844</v>
      </c>
      <c r="H8" s="54">
        <f t="shared" si="0"/>
        <v>-0.39027361703377861</v>
      </c>
      <c r="I8" s="50">
        <f t="shared" si="1"/>
        <v>0.66549134826709755</v>
      </c>
      <c r="J8" s="50">
        <f t="shared" si="2"/>
        <v>0.72478226876668095</v>
      </c>
      <c r="K8" s="228">
        <f>'EWMA &amp; GARCH Volatility Modelin'!G10^2</f>
        <v>1.162180757113611E-5</v>
      </c>
      <c r="L8" s="51">
        <f>'EWMA &amp; GARCH Volatility Modelin'!L10</f>
        <v>9.3455059201707127E-6</v>
      </c>
      <c r="M8" s="226" cm="1">
        <f t="array" ref="M8">MMULT(MMULT(H8:J8,TRANSPOSE($H$2:$J$2)),MMULT($H$2:$J$2,TRANSPOSE(H8:J8)))</f>
        <v>1.2085219261349576</v>
      </c>
      <c r="N8" s="52">
        <f t="shared" si="3"/>
        <v>75730.229011901509</v>
      </c>
      <c r="O8" s="52">
        <f t="shared" si="4"/>
        <v>67910.016888754137</v>
      </c>
      <c r="R8" s="236">
        <v>87955.199999999255</v>
      </c>
      <c r="S8" s="238">
        <f t="shared" si="5"/>
        <v>1</v>
      </c>
      <c r="T8" s="145">
        <f t="shared" si="6"/>
        <v>1</v>
      </c>
    </row>
    <row r="9" spans="2:20" x14ac:dyDescent="0.15">
      <c r="B9" s="48">
        <v>44893</v>
      </c>
      <c r="C9" s="223">
        <v>-3405000</v>
      </c>
      <c r="D9" s="148">
        <v>5864600</v>
      </c>
      <c r="E9" s="159">
        <v>6314568.7999999998</v>
      </c>
      <c r="F9" s="160">
        <v>279889.55030433706</v>
      </c>
      <c r="H9" s="54">
        <f t="shared" si="0"/>
        <v>-0.38807094752952548</v>
      </c>
      <c r="I9" s="50">
        <f t="shared" si="1"/>
        <v>0.66839379702838631</v>
      </c>
      <c r="J9" s="50">
        <f t="shared" si="2"/>
        <v>0.71967715050113912</v>
      </c>
      <c r="K9" s="228">
        <f>'EWMA &amp; GARCH Volatility Modelin'!G11^2</f>
        <v>1.3893535207768673E-5</v>
      </c>
      <c r="L9" s="51">
        <f>'EWMA &amp; GARCH Volatility Modelin'!L11</f>
        <v>1.0876680820137666E-5</v>
      </c>
      <c r="M9" s="226" cm="1">
        <f t="array" ref="M9">MMULT(MMULT(H9:J9,TRANSPOSE($H$2:$J$2)),MMULT($H$2:$J$2,TRANSPOSE(H9:J9)))</f>
        <v>1.209182571666237</v>
      </c>
      <c r="N9" s="52">
        <f t="shared" si="3"/>
        <v>83662.909902678803</v>
      </c>
      <c r="O9" s="52">
        <f t="shared" si="4"/>
        <v>74024.379378370038</v>
      </c>
      <c r="R9" s="236">
        <v>120516.80000000075</v>
      </c>
      <c r="S9" s="238">
        <f t="shared" si="5"/>
        <v>1</v>
      </c>
      <c r="T9" s="145">
        <f t="shared" si="6"/>
        <v>1</v>
      </c>
    </row>
    <row r="10" spans="2:20" x14ac:dyDescent="0.15">
      <c r="B10" s="48">
        <v>44894</v>
      </c>
      <c r="C10" s="223">
        <v>-3337800</v>
      </c>
      <c r="D10" s="148">
        <v>5916400</v>
      </c>
      <c r="E10" s="159">
        <v>6316085.6000000006</v>
      </c>
      <c r="F10" s="160">
        <v>281855.50183801586</v>
      </c>
      <c r="H10" s="54">
        <f t="shared" si="0"/>
        <v>-0.37525778314187963</v>
      </c>
      <c r="I10" s="50">
        <f t="shared" si="1"/>
        <v>0.66516122840811809</v>
      </c>
      <c r="J10" s="50">
        <f t="shared" si="2"/>
        <v>0.71009655473376143</v>
      </c>
      <c r="K10" s="228">
        <f>'EWMA &amp; GARCH Volatility Modelin'!G12^2</f>
        <v>4.2384994078662194E-7</v>
      </c>
      <c r="L10" s="51">
        <f>'EWMA &amp; GARCH Volatility Modelin'!L12</f>
        <v>1.2532574341083347E-5</v>
      </c>
      <c r="M10" s="226" cm="1">
        <f t="array" ref="M10">MMULT(MMULT(H10:J10,TRANSPOSE($H$2:$J$2)),MMULT($H$2:$J$2,TRANSPOSE(H10:J10)))</f>
        <v>1.2036097044251728</v>
      </c>
      <c r="N10" s="52">
        <f t="shared" si="3"/>
        <v>14779.310168097922</v>
      </c>
      <c r="O10" s="52">
        <f t="shared" si="4"/>
        <v>80365.23980072081</v>
      </c>
      <c r="R10" s="236">
        <v>-26861.60000000149</v>
      </c>
      <c r="S10" s="238">
        <f t="shared" si="5"/>
        <v>1</v>
      </c>
      <c r="T10" s="145">
        <f t="shared" si="6"/>
        <v>1</v>
      </c>
    </row>
    <row r="11" spans="2:20" x14ac:dyDescent="0.15">
      <c r="B11" s="48">
        <v>44895</v>
      </c>
      <c r="C11" s="223">
        <v>-3370200</v>
      </c>
      <c r="D11" s="148">
        <v>5895400</v>
      </c>
      <c r="E11" s="159">
        <v>6342624</v>
      </c>
      <c r="F11" s="160">
        <v>281493.64070681762</v>
      </c>
      <c r="H11" s="54">
        <f t="shared" si="0"/>
        <v>-0.38004813807761634</v>
      </c>
      <c r="I11" s="50">
        <f t="shared" si="1"/>
        <v>0.66480796190812985</v>
      </c>
      <c r="J11" s="50">
        <f t="shared" si="2"/>
        <v>0.71524017616948643</v>
      </c>
      <c r="K11" s="228">
        <f>'EWMA &amp; GARCH Volatility Modelin'!G13^2</f>
        <v>7.4342909628556178E-6</v>
      </c>
      <c r="L11" s="51">
        <f>'EWMA &amp; GARCH Volatility Modelin'!L13</f>
        <v>1.2908075936563655E-5</v>
      </c>
      <c r="M11" s="226" cm="1">
        <f t="array" ref="M11">MMULT(MMULT(H11:J11,TRANSPOSE($H$2:$J$2)),MMULT($H$2:$J$2,TRANSPOSE(H11:J11)))</f>
        <v>1.2049612743824687</v>
      </c>
      <c r="N11" s="52">
        <f t="shared" si="3"/>
        <v>61744.466893651879</v>
      </c>
      <c r="O11" s="52">
        <f t="shared" si="4"/>
        <v>81359.641043698721</v>
      </c>
      <c r="R11" s="236">
        <v>45920.400000000373</v>
      </c>
      <c r="S11" s="238">
        <f t="shared" si="5"/>
        <v>1</v>
      </c>
      <c r="T11" s="145">
        <f t="shared" si="6"/>
        <v>1</v>
      </c>
    </row>
    <row r="12" spans="2:20" x14ac:dyDescent="0.15">
      <c r="B12" s="48">
        <v>44896</v>
      </c>
      <c r="C12" s="223">
        <v>-3411600</v>
      </c>
      <c r="D12" s="148">
        <v>5948600</v>
      </c>
      <c r="E12" s="159">
        <v>6376744.4000000004</v>
      </c>
      <c r="F12" s="160">
        <v>283596.79584805493</v>
      </c>
      <c r="H12" s="54">
        <f t="shared" si="0"/>
        <v>-0.38273477978569814</v>
      </c>
      <c r="I12" s="50">
        <f t="shared" si="1"/>
        <v>0.66735142192320429</v>
      </c>
      <c r="J12" s="50">
        <f t="shared" si="2"/>
        <v>0.71538335786249385</v>
      </c>
      <c r="K12" s="228">
        <f>'EWMA &amp; GARCH Volatility Modelin'!G14^2</f>
        <v>1.3262607374896481E-4</v>
      </c>
      <c r="L12" s="51">
        <f>'EWMA &amp; GARCH Volatility Modelin'!L14</f>
        <v>1.3838155337342912E-5</v>
      </c>
      <c r="M12" s="226" cm="1">
        <f t="array" ref="M12">MMULT(MMULT(H12:J12,TRANSPOSE($H$2:$J$2)),MMULT($H$2:$J$2,TRANSPOSE(H12:J12)))</f>
        <v>1.2070023329835466</v>
      </c>
      <c r="N12" s="52">
        <f t="shared" si="3"/>
        <v>262363.45780498412</v>
      </c>
      <c r="O12" s="52">
        <f t="shared" si="4"/>
        <v>84747.713594419707</v>
      </c>
      <c r="R12" s="236">
        <v>2232.7999999988824</v>
      </c>
      <c r="S12" s="238">
        <f t="shared" si="5"/>
        <v>1</v>
      </c>
      <c r="T12" s="145">
        <f t="shared" si="6"/>
        <v>1</v>
      </c>
    </row>
    <row r="13" spans="2:20" x14ac:dyDescent="0.15">
      <c r="B13" s="48">
        <v>44897</v>
      </c>
      <c r="C13" s="223">
        <v>-3390000</v>
      </c>
      <c r="D13" s="148">
        <v>5926200</v>
      </c>
      <c r="E13" s="159">
        <v>6379777.2000000002</v>
      </c>
      <c r="F13" s="160">
        <v>283022.9451906695</v>
      </c>
      <c r="H13" s="54">
        <f t="shared" si="0"/>
        <v>-0.38021631549259682</v>
      </c>
      <c r="I13" s="50">
        <f t="shared" si="1"/>
        <v>0.66467195541953616</v>
      </c>
      <c r="J13" s="50">
        <f t="shared" si="2"/>
        <v>0.71554436007306088</v>
      </c>
      <c r="K13" s="228">
        <f>'EWMA &amp; GARCH Volatility Modelin'!G15^2</f>
        <v>5.4947134182656205E-6</v>
      </c>
      <c r="L13" s="51">
        <f>'EWMA &amp; GARCH Volatility Modelin'!L15</f>
        <v>2.4875313120492948E-5</v>
      </c>
      <c r="M13" s="226" cm="1">
        <f t="array" ref="M13">MMULT(MMULT(H13:J13,TRANSPOSE($H$2:$J$2)),MMULT($H$2:$J$2,TRANSPOSE(H13:J13)))</f>
        <v>1.2049509408245442</v>
      </c>
      <c r="N13" s="52">
        <f t="shared" si="3"/>
        <v>53370.443667400599</v>
      </c>
      <c r="O13" s="52">
        <f t="shared" si="4"/>
        <v>113556.64894610415</v>
      </c>
      <c r="R13" s="236">
        <v>232867.60000000149</v>
      </c>
      <c r="S13" s="238">
        <f t="shared" si="5"/>
        <v>1</v>
      </c>
      <c r="T13" s="145">
        <f t="shared" si="6"/>
        <v>1</v>
      </c>
    </row>
    <row r="14" spans="2:20" x14ac:dyDescent="0.15">
      <c r="B14" s="48">
        <v>44900</v>
      </c>
      <c r="C14" s="223">
        <v>-3339000</v>
      </c>
      <c r="D14" s="148">
        <v>5982200</v>
      </c>
      <c r="E14" s="159">
        <v>6505644.7999999998</v>
      </c>
      <c r="F14" s="160">
        <v>287175.97753711214</v>
      </c>
      <c r="H14" s="54">
        <f t="shared" si="0"/>
        <v>-0.36496411000435813</v>
      </c>
      <c r="I14" s="50">
        <f t="shared" si="1"/>
        <v>0.65387490232646639</v>
      </c>
      <c r="J14" s="50">
        <f t="shared" si="2"/>
        <v>0.71108920767789163</v>
      </c>
      <c r="K14" s="228">
        <f>'EWMA &amp; GARCH Volatility Modelin'!G16^2</f>
        <v>2.5132753195360202E-4</v>
      </c>
      <c r="L14" s="51">
        <f>'EWMA &amp; GARCH Volatility Modelin'!L16</f>
        <v>2.4449604171672465E-5</v>
      </c>
      <c r="M14" s="226" cm="1">
        <f t="array" ref="M14">MMULT(MMULT(H14:J14,TRANSPOSE($H$2:$J$2)),MMULT($H$2:$J$2,TRANSPOSE(H14:J14)))</f>
        <v>1.1950920741374214</v>
      </c>
      <c r="N14" s="52">
        <f t="shared" si="3"/>
        <v>368860.06189788261</v>
      </c>
      <c r="O14" s="52">
        <f t="shared" si="4"/>
        <v>115047.58794423506</v>
      </c>
      <c r="R14" s="236">
        <v>-80028.800000000745</v>
      </c>
      <c r="S14" s="238">
        <f t="shared" si="5"/>
        <v>0</v>
      </c>
      <c r="T14" s="145">
        <f t="shared" si="6"/>
        <v>1</v>
      </c>
    </row>
    <row r="15" spans="2:20" x14ac:dyDescent="0.15">
      <c r="B15" s="48">
        <v>44901</v>
      </c>
      <c r="C15" s="223">
        <v>-3347400</v>
      </c>
      <c r="D15" s="148">
        <v>5950000</v>
      </c>
      <c r="E15" s="159">
        <v>6466215.9999999991</v>
      </c>
      <c r="F15" s="160">
        <v>285437.02516390727</v>
      </c>
      <c r="H15" s="54">
        <f t="shared" si="0"/>
        <v>-0.36911102838562387</v>
      </c>
      <c r="I15" s="50">
        <f t="shared" si="1"/>
        <v>0.65609446701752472</v>
      </c>
      <c r="J15" s="50">
        <f t="shared" si="2"/>
        <v>0.7130165613680991</v>
      </c>
      <c r="K15" s="228">
        <f>'EWMA &amp; GARCH Volatility Modelin'!G17^2</f>
        <v>3.1149139866758609E-6</v>
      </c>
      <c r="L15" s="51">
        <f>'EWMA &amp; GARCH Volatility Modelin'!L17</f>
        <v>4.409617952077824E-5</v>
      </c>
      <c r="M15" s="226" cm="1">
        <f t="array" ref="M15">MMULT(MMULT(H15:J15,TRANSPOSE($H$2:$J$2)),MMULT($H$2:$J$2,TRANSPOSE(H15:J15)))</f>
        <v>1.1974347934919738</v>
      </c>
      <c r="N15" s="52">
        <f t="shared" si="3"/>
        <v>40744.989909486467</v>
      </c>
      <c r="O15" s="52">
        <f t="shared" si="4"/>
        <v>153303.3577492054</v>
      </c>
      <c r="R15" s="236">
        <v>101912</v>
      </c>
      <c r="S15" s="238">
        <f t="shared" si="5"/>
        <v>1</v>
      </c>
      <c r="T15" s="145">
        <f t="shared" si="6"/>
        <v>1</v>
      </c>
    </row>
    <row r="16" spans="2:20" x14ac:dyDescent="0.15">
      <c r="B16" s="48">
        <v>44902</v>
      </c>
      <c r="C16" s="223">
        <v>-3277800</v>
      </c>
      <c r="D16" s="148">
        <v>5944400</v>
      </c>
      <c r="E16" s="159">
        <v>6504127.9999999991</v>
      </c>
      <c r="F16" s="160">
        <v>286223.00038061797</v>
      </c>
      <c r="H16" s="54">
        <f t="shared" si="0"/>
        <v>-0.35741982533992939</v>
      </c>
      <c r="I16" s="50">
        <f t="shared" si="1"/>
        <v>0.64819281522688277</v>
      </c>
      <c r="J16" s="50">
        <f t="shared" si="2"/>
        <v>0.70922701011304656</v>
      </c>
      <c r="K16" s="228">
        <f>'EWMA &amp; GARCH Volatility Modelin'!G18^2</f>
        <v>2.4953245338518845E-5</v>
      </c>
      <c r="L16" s="51">
        <f>'EWMA &amp; GARCH Volatility Modelin'!L18</f>
        <v>4.1658760919662728E-5</v>
      </c>
      <c r="M16" s="226" cm="1">
        <f t="array" ref="M16">MMULT(MMULT(H16:J16,TRANSPOSE($H$2:$J$2)),MMULT($H$2:$J$2,TRANSPOSE(H16:J16)))</f>
        <v>1.1900718062470472</v>
      </c>
      <c r="N16" s="52">
        <f t="shared" si="3"/>
        <v>116259.53252465538</v>
      </c>
      <c r="O16" s="52">
        <f t="shared" si="4"/>
        <v>150216.70386359224</v>
      </c>
      <c r="R16" s="236">
        <v>65204.800000000745</v>
      </c>
      <c r="S16" s="238">
        <f t="shared" si="5"/>
        <v>1</v>
      </c>
      <c r="T16" s="145">
        <f t="shared" si="6"/>
        <v>1</v>
      </c>
    </row>
    <row r="17" spans="2:29" x14ac:dyDescent="0.15">
      <c r="B17" s="48">
        <v>44903</v>
      </c>
      <c r="C17" s="223">
        <v>-3282600</v>
      </c>
      <c r="D17" s="148">
        <v>6050800</v>
      </c>
      <c r="E17" s="159">
        <v>6467732.7999999998</v>
      </c>
      <c r="F17" s="160">
        <v>288981.70595940173</v>
      </c>
      <c r="H17" s="54">
        <f t="shared" si="0"/>
        <v>-0.35541618492503535</v>
      </c>
      <c r="I17" s="50">
        <f t="shared" si="1"/>
        <v>0.65513685850984094</v>
      </c>
      <c r="J17" s="50">
        <f t="shared" si="2"/>
        <v>0.7002793264151943</v>
      </c>
      <c r="K17" s="228">
        <f>'EWMA &amp; GARCH Volatility Modelin'!G19^2</f>
        <v>7.709397791680659E-5</v>
      </c>
      <c r="L17" s="51">
        <f>'EWMA &amp; GARCH Volatility Modelin'!L19</f>
        <v>4.1295390546571493E-5</v>
      </c>
      <c r="M17" s="226" cm="1">
        <f t="array" ref="M17">MMULT(MMULT(H17:J17,TRANSPOSE($H$2:$J$2)),MMULT($H$2:$J$2,TRANSPOSE(H17:J17)))</f>
        <v>1.192669490484715</v>
      </c>
      <c r="N17" s="52">
        <f t="shared" si="3"/>
        <v>206027.74300322752</v>
      </c>
      <c r="O17" s="52">
        <f t="shared" si="4"/>
        <v>150787.82131481695</v>
      </c>
      <c r="R17" s="236">
        <v>61048.39999999851</v>
      </c>
      <c r="S17" s="238">
        <f t="shared" si="5"/>
        <v>1</v>
      </c>
      <c r="T17" s="145">
        <f t="shared" si="6"/>
        <v>1</v>
      </c>
    </row>
    <row r="18" spans="2:29" x14ac:dyDescent="0.15">
      <c r="B18" s="48">
        <v>44904</v>
      </c>
      <c r="C18" s="223">
        <v>-3277200</v>
      </c>
      <c r="D18" s="148">
        <v>6092800</v>
      </c>
      <c r="E18" s="159">
        <v>6481381.1999999993</v>
      </c>
      <c r="F18" s="160">
        <v>290586.61252069857</v>
      </c>
      <c r="H18" s="54">
        <f t="shared" si="0"/>
        <v>-0.35250151952549935</v>
      </c>
      <c r="I18" s="50">
        <f t="shared" si="1"/>
        <v>0.65535251378157033</v>
      </c>
      <c r="J18" s="50">
        <f t="shared" si="2"/>
        <v>0.69714900574392902</v>
      </c>
      <c r="K18" s="228">
        <f>'EWMA &amp; GARCH Volatility Modelin'!G20^2</f>
        <v>5.2562170591659494E-5</v>
      </c>
      <c r="L18" s="51">
        <f>'EWMA &amp; GARCH Volatility Modelin'!L20</f>
        <v>4.499977973933604E-5</v>
      </c>
      <c r="M18" s="226" cm="1">
        <f t="array" ref="M18">MMULT(MMULT(H18:J18,TRANSPOSE($H$2:$J$2)),MMULT($H$2:$J$2,TRANSPOSE(H18:J18)))</f>
        <v>1.1918515823022422</v>
      </c>
      <c r="N18" s="52">
        <f t="shared" si="3"/>
        <v>171184.46319251013</v>
      </c>
      <c r="O18" s="52">
        <f t="shared" si="4"/>
        <v>158391.87270490511</v>
      </c>
      <c r="R18" s="236">
        <v>-116703.59999999963</v>
      </c>
      <c r="S18" s="238">
        <f t="shared" si="5"/>
        <v>0</v>
      </c>
      <c r="T18" s="145">
        <f t="shared" si="6"/>
        <v>1</v>
      </c>
    </row>
    <row r="19" spans="2:29" x14ac:dyDescent="0.15">
      <c r="B19" s="48">
        <v>44907</v>
      </c>
      <c r="C19" s="223">
        <v>-3285000</v>
      </c>
      <c r="D19" s="148">
        <v>6025600</v>
      </c>
      <c r="E19" s="159">
        <v>6439677.5999999996</v>
      </c>
      <c r="F19" s="160">
        <v>287685.17198212491</v>
      </c>
      <c r="H19" s="54">
        <f t="shared" si="0"/>
        <v>-0.35783231653038466</v>
      </c>
      <c r="I19" s="50">
        <f t="shared" si="1"/>
        <v>0.65636359405950861</v>
      </c>
      <c r="J19" s="50">
        <f t="shared" si="2"/>
        <v>0.70146872247087599</v>
      </c>
      <c r="K19" s="228">
        <f>'EWMA &amp; GARCH Volatility Modelin'!G21^2</f>
        <v>2.0707018100811784E-8</v>
      </c>
      <c r="L19" s="51">
        <f>'EWMA &amp; GARCH Volatility Modelin'!L21</f>
        <v>4.6571137918411289E-5</v>
      </c>
      <c r="M19" s="226" cm="1">
        <f t="array" ref="M19">MMULT(MMULT(H19:J19,TRANSPOSE($H$2:$J$2)),MMULT($H$2:$J$2,TRANSPOSE(H19:J19)))</f>
        <v>1.1940018404068331</v>
      </c>
      <c r="N19" s="52">
        <f t="shared" si="3"/>
        <v>3358.0855173731543</v>
      </c>
      <c r="O19" s="52">
        <f t="shared" si="4"/>
        <v>159254.38341932965</v>
      </c>
      <c r="R19" s="236">
        <v>14943.599999999627</v>
      </c>
      <c r="S19" s="238">
        <f t="shared" si="5"/>
        <v>1</v>
      </c>
      <c r="T19" s="145">
        <f t="shared" si="6"/>
        <v>1</v>
      </c>
    </row>
    <row r="20" spans="2:29" x14ac:dyDescent="0.15">
      <c r="B20" s="48">
        <v>44908</v>
      </c>
      <c r="C20" s="223">
        <v>-3286800</v>
      </c>
      <c r="D20" s="148">
        <v>6052200</v>
      </c>
      <c r="E20" s="159">
        <v>6429821.2000000002</v>
      </c>
      <c r="F20" s="160">
        <v>288362.84862177022</v>
      </c>
      <c r="H20" s="54">
        <f t="shared" si="0"/>
        <v>-0.35744653973087676</v>
      </c>
      <c r="I20" s="50">
        <f t="shared" si="1"/>
        <v>0.6581897127172972</v>
      </c>
      <c r="J20" s="50">
        <f t="shared" si="2"/>
        <v>0.69925682701357972</v>
      </c>
      <c r="K20" s="228">
        <f>'EWMA &amp; GARCH Volatility Modelin'!G22^2</f>
        <v>2.6866993288099123E-4</v>
      </c>
      <c r="L20" s="51">
        <f>'EWMA &amp; GARCH Volatility Modelin'!L22</f>
        <v>4.3672455212392959E-5</v>
      </c>
      <c r="M20" s="226" cm="1">
        <f t="array" ref="M20">MMULT(MMULT(H20:J20,TRANSPOSE($H$2:$J$2)),MMULT($H$2:$J$2,TRANSPOSE(H20:J20)))</f>
        <v>1.1947303288916431</v>
      </c>
      <c r="N20" s="52">
        <f t="shared" si="3"/>
        <v>383249.25293220126</v>
      </c>
      <c r="O20" s="52">
        <f t="shared" si="4"/>
        <v>154516.7580718899</v>
      </c>
      <c r="R20" s="236">
        <v>53644.400000000373</v>
      </c>
      <c r="S20" s="238">
        <f t="shared" si="5"/>
        <v>1</v>
      </c>
      <c r="T20" s="145">
        <f t="shared" si="6"/>
        <v>1</v>
      </c>
    </row>
    <row r="21" spans="2:29" x14ac:dyDescent="0.15">
      <c r="B21" s="48">
        <v>44909</v>
      </c>
      <c r="C21" s="223">
        <v>-3331200</v>
      </c>
      <c r="D21" s="148">
        <v>6049400</v>
      </c>
      <c r="E21" s="159">
        <v>6530665.5999999996</v>
      </c>
      <c r="F21" s="160">
        <v>289786.49878385459</v>
      </c>
      <c r="H21" s="54">
        <f t="shared" si="0"/>
        <v>-0.36017390067815452</v>
      </c>
      <c r="I21" s="50">
        <f t="shared" si="1"/>
        <v>0.65406940284655024</v>
      </c>
      <c r="J21" s="50">
        <f t="shared" si="2"/>
        <v>0.70610449783160434</v>
      </c>
      <c r="K21" s="228">
        <f>'EWMA &amp; GARCH Volatility Modelin'!G23^2</f>
        <v>1.2483936602075116E-4</v>
      </c>
      <c r="L21" s="51">
        <f>'EWMA &amp; GARCH Volatility Modelin'!L23</f>
        <v>6.2495275658960343E-5</v>
      </c>
      <c r="M21" s="226" cm="1">
        <f t="array" ref="M21">MMULT(MMULT(H21:J21,TRANSPOSE($H$2:$J$2)),MMULT($H$2:$J$2,TRANSPOSE(H21:J21)))</f>
        <v>1.1936722067024628</v>
      </c>
      <c r="N21" s="52">
        <f t="shared" si="3"/>
        <v>262652.44315244525</v>
      </c>
      <c r="O21" s="52">
        <f t="shared" si="4"/>
        <v>185835.74868232262</v>
      </c>
      <c r="R21" s="236">
        <v>-134892.79999999888</v>
      </c>
      <c r="S21" s="238">
        <f t="shared" si="5"/>
        <v>1</v>
      </c>
      <c r="T21" s="145">
        <f t="shared" si="6"/>
        <v>1</v>
      </c>
    </row>
    <row r="22" spans="2:29" x14ac:dyDescent="0.15">
      <c r="B22" s="48">
        <v>44910</v>
      </c>
      <c r="C22" s="223">
        <v>-3229800</v>
      </c>
      <c r="D22" s="148">
        <v>5927600.0000000009</v>
      </c>
      <c r="E22" s="159">
        <v>6416172.8000000007</v>
      </c>
      <c r="F22" s="160">
        <v>284400.81477941916</v>
      </c>
      <c r="H22" s="54">
        <f t="shared" si="0"/>
        <v>-0.35437893779977048</v>
      </c>
      <c r="I22" s="50">
        <f t="shared" si="1"/>
        <v>0.65038596560217965</v>
      </c>
      <c r="J22" s="50">
        <f t="shared" si="2"/>
        <v>0.70399297219759094</v>
      </c>
      <c r="K22" s="228">
        <f>'EWMA &amp; GARCH Volatility Modelin'!G24^2</f>
        <v>4.4859947664309783E-5</v>
      </c>
      <c r="L22" s="51">
        <f>'EWMA &amp; GARCH Volatility Modelin'!L24</f>
        <v>6.800266262446256E-5</v>
      </c>
      <c r="M22" s="226" cm="1">
        <f t="array" ref="M22">MMULT(MMULT(H22:J22,TRANSPOSE($H$2:$J$2)),MMULT($H$2:$J$2,TRANSPOSE(H22:J22)))</f>
        <v>1.1901338655420579</v>
      </c>
      <c r="N22" s="52">
        <f t="shared" si="3"/>
        <v>154920.77975295589</v>
      </c>
      <c r="O22" s="52">
        <f t="shared" si="4"/>
        <v>190740.64715287395</v>
      </c>
      <c r="R22" s="236">
        <v>-50213.200000001118</v>
      </c>
      <c r="S22" s="238">
        <f t="shared" si="5"/>
        <v>0</v>
      </c>
      <c r="T22" s="145">
        <f t="shared" si="6"/>
        <v>1</v>
      </c>
    </row>
    <row r="23" spans="2:29" x14ac:dyDescent="0.15">
      <c r="B23" s="48">
        <v>44911</v>
      </c>
      <c r="C23" s="223">
        <v>-3214800</v>
      </c>
      <c r="D23" s="148">
        <v>5891200</v>
      </c>
      <c r="E23" s="159">
        <v>6387359.5999999996</v>
      </c>
      <c r="F23" s="160">
        <v>282813.17880628881</v>
      </c>
      <c r="H23" s="54">
        <f t="shared" si="0"/>
        <v>-0.35468725362045128</v>
      </c>
      <c r="I23" s="50">
        <f t="shared" si="1"/>
        <v>0.64997310828941224</v>
      </c>
      <c r="J23" s="50">
        <f t="shared" si="2"/>
        <v>0.70471414533103904</v>
      </c>
      <c r="K23" s="228">
        <f>'EWMA &amp; GARCH Volatility Modelin'!G25^2</f>
        <v>6.5515060413249761E-7</v>
      </c>
      <c r="L23" s="51">
        <f>'EWMA &amp; GARCH Volatility Modelin'!L25</f>
        <v>6.6596416414688156E-5</v>
      </c>
      <c r="M23" s="226" cm="1">
        <f t="array" ref="M23">MMULT(MMULT(H23:J23,TRANSPOSE($H$2:$J$2)),MMULT($H$2:$J$2,TRANSPOSE(H23:J23)))</f>
        <v>1.1900390503372738</v>
      </c>
      <c r="N23" s="52">
        <f t="shared" si="3"/>
        <v>18618.050996618604</v>
      </c>
      <c r="O23" s="52">
        <f t="shared" si="4"/>
        <v>187710.71879412344</v>
      </c>
      <c r="R23" s="236">
        <v>-5182.4000000003725</v>
      </c>
      <c r="S23" s="238">
        <f t="shared" si="5"/>
        <v>0</v>
      </c>
      <c r="T23" s="145">
        <f t="shared" si="6"/>
        <v>1</v>
      </c>
    </row>
    <row r="24" spans="2:29" ht="14" x14ac:dyDescent="0.15">
      <c r="B24" s="48">
        <v>44914</v>
      </c>
      <c r="C24" s="223">
        <v>-3237600</v>
      </c>
      <c r="D24" s="148">
        <v>5916400</v>
      </c>
      <c r="E24" s="159">
        <v>6379777.2000000002</v>
      </c>
      <c r="F24" s="160">
        <v>283383.96341283811</v>
      </c>
      <c r="H24" s="54">
        <f t="shared" si="0"/>
        <v>-0.35740712128611107</v>
      </c>
      <c r="I24" s="50">
        <f t="shared" si="1"/>
        <v>0.65312685087013445</v>
      </c>
      <c r="J24" s="50">
        <f t="shared" si="2"/>
        <v>0.70428027041597663</v>
      </c>
      <c r="K24" s="228">
        <f>'EWMA &amp; GARCH Volatility Modelin'!G26^2</f>
        <v>6.3454798829183645E-11</v>
      </c>
      <c r="L24" s="51">
        <f>'EWMA &amp; GARCH Volatility Modelin'!L26</f>
        <v>6.1833725894277144E-5</v>
      </c>
      <c r="M24" s="226" cm="1">
        <f t="array" ref="M24">MMULT(MMULT(H24:J24,TRANSPOSE($H$2:$J$2)),MMULT($H$2:$J$2,TRANSPOSE(H24:J24)))</f>
        <v>1.1923617576638041</v>
      </c>
      <c r="N24" s="52">
        <f t="shared" si="3"/>
        <v>183.30356146825315</v>
      </c>
      <c r="O24" s="52">
        <f t="shared" si="4"/>
        <v>180946.9951537106</v>
      </c>
      <c r="R24" s="236">
        <v>-11661.199999999255</v>
      </c>
      <c r="S24" s="238">
        <f t="shared" si="5"/>
        <v>1</v>
      </c>
      <c r="T24" s="145">
        <f t="shared" si="6"/>
        <v>1</v>
      </c>
      <c r="V24" s="278"/>
      <c r="W24" s="278"/>
      <c r="X24" s="278"/>
      <c r="Y24" s="278"/>
      <c r="Z24" s="278"/>
      <c r="AA24" s="278"/>
      <c r="AB24" s="278"/>
    </row>
    <row r="25" spans="2:29" x14ac:dyDescent="0.15">
      <c r="B25" s="48">
        <v>44915</v>
      </c>
      <c r="C25" s="223">
        <v>-3208200</v>
      </c>
      <c r="D25" s="148">
        <v>5917800</v>
      </c>
      <c r="E25" s="159">
        <v>6337316</v>
      </c>
      <c r="F25" s="160">
        <v>282840.25860071887</v>
      </c>
      <c r="H25" s="54">
        <f t="shared" si="0"/>
        <v>-0.35461808200717237</v>
      </c>
      <c r="I25" s="50">
        <f t="shared" si="1"/>
        <v>0.65412346041457659</v>
      </c>
      <c r="J25" s="50">
        <f t="shared" si="2"/>
        <v>0.70049462159259579</v>
      </c>
      <c r="K25" s="228">
        <f>'EWMA &amp; GARCH Volatility Modelin'!G27^2</f>
        <v>2.0043396142167942E-5</v>
      </c>
      <c r="L25" s="51">
        <f>'EWMA &amp; GARCH Volatility Modelin'!L27</f>
        <v>5.7480753942179567E-5</v>
      </c>
      <c r="M25" s="226" cm="1">
        <f t="array" ref="M25">MMULT(MMULT(H25:J25,TRANSPOSE($H$2:$J$2)),MMULT($H$2:$J$2,TRANSPOSE(H25:J25)))</f>
        <v>1.1919466878402094</v>
      </c>
      <c r="N25" s="52">
        <f t="shared" si="3"/>
        <v>102870.1295335761</v>
      </c>
      <c r="O25" s="52">
        <f t="shared" si="4"/>
        <v>174206.7022592724</v>
      </c>
      <c r="R25" s="236">
        <v>212280.80000000075</v>
      </c>
      <c r="S25" s="238">
        <f t="shared" si="5"/>
        <v>1</v>
      </c>
      <c r="T25" s="145">
        <f t="shared" si="6"/>
        <v>1</v>
      </c>
      <c r="V25" s="275"/>
      <c r="W25" s="276"/>
      <c r="X25" s="276"/>
      <c r="Y25" s="276"/>
      <c r="Z25" s="276"/>
      <c r="AA25" s="276"/>
      <c r="AB25" s="276"/>
    </row>
    <row r="26" spans="2:29" x14ac:dyDescent="0.15">
      <c r="B26" s="48">
        <v>44916</v>
      </c>
      <c r="C26" s="223">
        <v>-3253800</v>
      </c>
      <c r="D26" s="148">
        <v>6090000</v>
      </c>
      <c r="E26" s="159">
        <v>6422996.7999999998</v>
      </c>
      <c r="F26" s="160">
        <v>289614.09091546928</v>
      </c>
      <c r="H26" s="54">
        <f t="shared" si="0"/>
        <v>-0.35141277048998459</v>
      </c>
      <c r="I26" s="50">
        <f t="shared" si="1"/>
        <v>0.65772443674596048</v>
      </c>
      <c r="J26" s="50">
        <f t="shared" si="2"/>
        <v>0.69368833374402405</v>
      </c>
      <c r="K26" s="228">
        <f>'EWMA &amp; GARCH Volatility Modelin'!G28^2</f>
        <v>1.2389726470575681E-4</v>
      </c>
      <c r="L26" s="51">
        <f>'EWMA &amp; GARCH Volatility Modelin'!L28</f>
        <v>5.5211465420595486E-5</v>
      </c>
      <c r="M26" s="226" cm="1">
        <f t="array" ref="M26">MMULT(MMULT(H26:J26,TRANSPOSE($H$2:$J$2)),MMULT($H$2:$J$2,TRANSPOSE(H26:J26)))</f>
        <v>1.1926118285422087</v>
      </c>
      <c r="N26" s="52">
        <f t="shared" si="3"/>
        <v>261835.41567311191</v>
      </c>
      <c r="O26" s="52">
        <f t="shared" si="4"/>
        <v>174788.22274311728</v>
      </c>
      <c r="R26" s="236">
        <v>-6890</v>
      </c>
      <c r="S26" s="238">
        <f t="shared" si="5"/>
        <v>1</v>
      </c>
      <c r="T26" s="145">
        <f t="shared" si="6"/>
        <v>1</v>
      </c>
      <c r="V26" s="276"/>
      <c r="W26" s="276"/>
      <c r="X26" s="276"/>
      <c r="Y26" s="276"/>
      <c r="Z26" s="276"/>
      <c r="AA26" s="276"/>
      <c r="AB26" s="276"/>
    </row>
    <row r="27" spans="2:29" x14ac:dyDescent="0.15">
      <c r="B27" s="48">
        <v>44917</v>
      </c>
      <c r="C27" s="223">
        <v>-3239400</v>
      </c>
      <c r="D27" s="148">
        <v>6081600</v>
      </c>
      <c r="E27" s="159">
        <v>6410106.7999999998</v>
      </c>
      <c r="F27" s="160">
        <v>289192.5545991098</v>
      </c>
      <c r="H27" s="54">
        <f t="shared" si="0"/>
        <v>-0.35011809163094332</v>
      </c>
      <c r="I27" s="50">
        <f t="shared" si="1"/>
        <v>0.65730634872591986</v>
      </c>
      <c r="J27" s="50">
        <f t="shared" si="2"/>
        <v>0.69281174290502334</v>
      </c>
      <c r="K27" s="228">
        <f>'EWMA &amp; GARCH Volatility Modelin'!G29^2</f>
        <v>9.2509416537330281E-5</v>
      </c>
      <c r="L27" s="51">
        <f>'EWMA &amp; GARCH Volatility Modelin'!L29</f>
        <v>6.1607838696576078E-5</v>
      </c>
      <c r="M27" s="226" cm="1">
        <f t="array" ref="M27">MMULT(MMULT(H27:J27,TRANSPOSE($H$2:$J$2)),MMULT($H$2:$J$2,TRANSPOSE(H27:J27)))</f>
        <v>1.192009485132554</v>
      </c>
      <c r="N27" s="52">
        <f t="shared" si="3"/>
        <v>226025.53709556945</v>
      </c>
      <c r="O27" s="52">
        <f t="shared" si="4"/>
        <v>184451.64197743565</v>
      </c>
      <c r="R27" s="236">
        <v>59048.079999998212</v>
      </c>
      <c r="S27" s="238">
        <f t="shared" si="5"/>
        <v>1</v>
      </c>
      <c r="T27" s="145">
        <f t="shared" si="6"/>
        <v>1</v>
      </c>
      <c r="V27" s="276"/>
      <c r="W27" s="276"/>
      <c r="X27" s="276"/>
      <c r="Y27" s="276"/>
      <c r="Z27" s="276"/>
      <c r="AA27" s="276"/>
      <c r="AB27" s="276"/>
    </row>
    <row r="28" spans="2:29" x14ac:dyDescent="0.15">
      <c r="B28" s="48">
        <v>44918</v>
      </c>
      <c r="C28" s="223">
        <v>-3234600</v>
      </c>
      <c r="D28" s="148">
        <v>6122200</v>
      </c>
      <c r="E28" s="159">
        <v>6423754.8799999999</v>
      </c>
      <c r="F28" s="160">
        <v>290753.21232241584</v>
      </c>
      <c r="H28" s="54">
        <f t="shared" si="0"/>
        <v>-0.34738231349635773</v>
      </c>
      <c r="I28" s="50">
        <f t="shared" si="1"/>
        <v>0.65749829953855232</v>
      </c>
      <c r="J28" s="50">
        <f t="shared" si="2"/>
        <v>0.68988401395780552</v>
      </c>
      <c r="K28" s="228">
        <f>'EWMA &amp; GARCH Volatility Modelin'!G30^2</f>
        <v>4.3028876584813504E-4</v>
      </c>
      <c r="L28" s="51">
        <f>'EWMA &amp; GARCH Volatility Modelin'!L30</f>
        <v>6.4613401552421197E-5</v>
      </c>
      <c r="M28" s="226" cm="1">
        <f t="array" ref="M28">MMULT(MMULT(H28:J28,TRANSPOSE($H$2:$J$2)),MMULT($H$2:$J$2,TRANSPOSE(H28:J28)))</f>
        <v>1.191237113208153</v>
      </c>
      <c r="N28" s="52">
        <f t="shared" si="3"/>
        <v>490418.27870910725</v>
      </c>
      <c r="O28" s="52">
        <f t="shared" si="4"/>
        <v>190041.28022778995</v>
      </c>
      <c r="R28" s="236">
        <v>12949.60000000149</v>
      </c>
      <c r="S28" s="238">
        <f t="shared" si="5"/>
        <v>1</v>
      </c>
      <c r="T28" s="145">
        <f t="shared" si="6"/>
        <v>1</v>
      </c>
      <c r="V28" s="276"/>
      <c r="W28" s="276"/>
      <c r="X28" s="276"/>
      <c r="Y28" s="276"/>
      <c r="Z28" s="276"/>
      <c r="AA28" s="276"/>
      <c r="AB28" s="276"/>
    </row>
    <row r="29" spans="2:29" x14ac:dyDescent="0.15">
      <c r="B29" s="48">
        <v>44922</v>
      </c>
      <c r="C29" s="223">
        <v>-3243000</v>
      </c>
      <c r="D29" s="148">
        <v>6139000</v>
      </c>
      <c r="E29" s="159">
        <v>6428304.4800000004</v>
      </c>
      <c r="F29" s="160">
        <v>291331.82485218969</v>
      </c>
      <c r="H29" s="54">
        <f t="shared" si="0"/>
        <v>-0.34780074020062457</v>
      </c>
      <c r="I29" s="50">
        <f t="shared" si="1"/>
        <v>0.65838690844638736</v>
      </c>
      <c r="J29" s="50">
        <f t="shared" si="2"/>
        <v>0.68941383175423721</v>
      </c>
      <c r="K29" s="228">
        <f>'EWMA &amp; GARCH Volatility Modelin'!G31^2</f>
        <v>3.4752222429618502E-5</v>
      </c>
      <c r="L29" s="51">
        <f>'EWMA &amp; GARCH Volatility Modelin'!L31</f>
        <v>9.4415925787164794E-5</v>
      </c>
      <c r="M29" s="226" cm="1">
        <f t="array" ref="M29">MMULT(MMULT(H29:J29,TRANSPOSE($H$2:$J$2)),MMULT($H$2:$J$2,TRANSPOSE(H29:J29)))</f>
        <v>1.1917820763343996</v>
      </c>
      <c r="N29" s="52">
        <f t="shared" si="3"/>
        <v>139598.52235212858</v>
      </c>
      <c r="O29" s="52">
        <f t="shared" si="4"/>
        <v>230097.63645271817</v>
      </c>
      <c r="R29" s="236">
        <v>-49346.880000002682</v>
      </c>
      <c r="S29" s="238">
        <f t="shared" si="5"/>
        <v>1</v>
      </c>
      <c r="T29" s="145">
        <f t="shared" si="6"/>
        <v>1</v>
      </c>
      <c r="V29" s="276"/>
      <c r="W29" s="276"/>
      <c r="X29" s="276"/>
      <c r="Y29" s="276"/>
      <c r="Z29" s="276"/>
      <c r="AA29" s="276"/>
      <c r="AB29" s="276"/>
    </row>
    <row r="30" spans="2:29" x14ac:dyDescent="0.15">
      <c r="B30" s="48">
        <v>44923</v>
      </c>
      <c r="C30" s="223">
        <v>-3243000</v>
      </c>
      <c r="D30" s="148">
        <v>6112399.9999999991</v>
      </c>
      <c r="E30" s="159">
        <v>6405557.5999999996</v>
      </c>
      <c r="F30" s="160">
        <v>290090.02675050631</v>
      </c>
      <c r="H30" s="54">
        <f t="shared" si="0"/>
        <v>-0.34965119409279033</v>
      </c>
      <c r="I30" s="50">
        <f t="shared" si="1"/>
        <v>0.65902188059598255</v>
      </c>
      <c r="J30" s="50">
        <f t="shared" si="2"/>
        <v>0.6906293134968079</v>
      </c>
      <c r="K30" s="228">
        <f>'EWMA &amp; GARCH Volatility Modelin'!G32^2</f>
        <v>9.7565736657508287E-5</v>
      </c>
      <c r="L30" s="51">
        <f>'EWMA &amp; GARCH Volatility Modelin'!L32</f>
        <v>8.9838382166986631E-5</v>
      </c>
      <c r="M30" s="226" cm="1">
        <f t="array" ref="M30">MMULT(MMULT(H30:J30,TRANSPOSE($H$2:$J$2)),MMULT($H$2:$J$2,TRANSPOSE(H30:J30)))</f>
        <v>1.1926603588295284</v>
      </c>
      <c r="N30" s="52">
        <f t="shared" si="3"/>
        <v>232752.12105517852</v>
      </c>
      <c r="O30" s="52">
        <f t="shared" si="4"/>
        <v>223344.85095495326</v>
      </c>
      <c r="R30" s="236">
        <v>71030.720000002533</v>
      </c>
      <c r="S30" s="238">
        <f t="shared" si="5"/>
        <v>1</v>
      </c>
      <c r="T30" s="145">
        <f t="shared" si="6"/>
        <v>1</v>
      </c>
      <c r="V30" s="276"/>
      <c r="W30" s="276"/>
      <c r="X30" s="276"/>
      <c r="Y30" s="276"/>
      <c r="Z30" s="276"/>
      <c r="AA30" s="276"/>
      <c r="AB30" s="276"/>
    </row>
    <row r="31" spans="2:29" ht="14" thickBot="1" x14ac:dyDescent="0.2">
      <c r="B31" s="48">
        <v>44924</v>
      </c>
      <c r="C31" s="223">
        <v>-3247800</v>
      </c>
      <c r="D31" s="148">
        <v>6167000</v>
      </c>
      <c r="E31" s="159">
        <v>6426788.3200000003</v>
      </c>
      <c r="F31" s="160">
        <v>292186.0893820044</v>
      </c>
      <c r="H31" s="54">
        <f t="shared" si="0"/>
        <v>-0.34750738913827361</v>
      </c>
      <c r="I31" s="50">
        <f t="shared" si="1"/>
        <v>0.65985530784399693</v>
      </c>
      <c r="J31" s="50">
        <f t="shared" si="2"/>
        <v>0.68765208129427668</v>
      </c>
      <c r="K31" s="228">
        <f>'EWMA &amp; GARCH Volatility Modelin'!G33^2</f>
        <v>5.4149135336905731E-5</v>
      </c>
      <c r="L31" s="51">
        <f>'EWMA &amp; GARCH Volatility Modelin'!L33</f>
        <v>9.0806191878894634E-5</v>
      </c>
      <c r="M31" s="226" cm="1">
        <f t="array" ref="M31">MMULT(MMULT(H31:J31,TRANSPOSE($H$2:$J$2)),MMULT($H$2:$J$2,TRANSPOSE(H31:J31)))</f>
        <v>1.1923726090321243</v>
      </c>
      <c r="N31" s="52">
        <f t="shared" si="3"/>
        <v>174703.51806828583</v>
      </c>
      <c r="O31" s="52">
        <f t="shared" si="4"/>
        <v>226236.99265491488</v>
      </c>
      <c r="R31" s="236">
        <v>-168513.91999999993</v>
      </c>
      <c r="S31" s="238">
        <f t="shared" si="5"/>
        <v>0</v>
      </c>
      <c r="T31" s="145">
        <f t="shared" si="6"/>
        <v>1</v>
      </c>
      <c r="V31" s="276"/>
      <c r="W31" s="276"/>
      <c r="X31" s="276"/>
      <c r="Y31" s="276"/>
      <c r="Z31" s="276"/>
      <c r="AA31" s="276"/>
      <c r="AB31" s="276"/>
    </row>
    <row r="32" spans="2:29" ht="14" thickBot="1" x14ac:dyDescent="0.2">
      <c r="B32" s="48">
        <v>44925</v>
      </c>
      <c r="C32" s="223">
        <v>-3214200</v>
      </c>
      <c r="D32" s="148">
        <v>6053600</v>
      </c>
      <c r="E32" s="159">
        <v>6338074.4000000004</v>
      </c>
      <c r="F32" s="160">
        <v>287189.04349648434</v>
      </c>
      <c r="H32" s="54">
        <f t="shared" si="0"/>
        <v>-0.35022707336563097</v>
      </c>
      <c r="I32" s="50">
        <f t="shared" si="1"/>
        <v>0.65961502436879582</v>
      </c>
      <c r="J32" s="50">
        <f t="shared" si="2"/>
        <v>0.69061204899683515</v>
      </c>
      <c r="K32" s="228">
        <f>'EWMA &amp; GARCH Volatility Modelin'!G34^2</f>
        <v>6.1163550962398655E-6</v>
      </c>
      <c r="L32" s="51">
        <f>'EWMA &amp; GARCH Volatility Modelin'!L34</f>
        <v>8.7972835685090793E-5</v>
      </c>
      <c r="M32" s="226" cm="1">
        <f t="array" ref="M32">MMULT(MMULT(H32:J32,TRANSPOSE($H$2:$J$2)),MMULT($H$2:$J$2,TRANSPOSE(H32:J32)))</f>
        <v>1.1931177878897499</v>
      </c>
      <c r="N32" s="52">
        <f t="shared" si="3"/>
        <v>57674.766612739892</v>
      </c>
      <c r="O32" s="52">
        <f t="shared" si="4"/>
        <v>218732.74122703544</v>
      </c>
      <c r="R32" s="236">
        <v>333444.79999999888</v>
      </c>
      <c r="S32" s="238">
        <f t="shared" si="5"/>
        <v>1</v>
      </c>
      <c r="T32" s="145">
        <f t="shared" si="6"/>
        <v>1</v>
      </c>
      <c r="V32" s="276"/>
      <c r="W32" s="279" t="s">
        <v>81</v>
      </c>
      <c r="X32" s="280"/>
      <c r="Y32" s="280"/>
      <c r="Z32" s="280"/>
      <c r="AA32" s="280"/>
      <c r="AB32" s="280"/>
      <c r="AC32" s="281"/>
    </row>
    <row r="33" spans="2:29" x14ac:dyDescent="0.15">
      <c r="B33" s="48">
        <v>44929</v>
      </c>
      <c r="C33" s="223">
        <v>-3267600</v>
      </c>
      <c r="D33" s="148">
        <v>6270600</v>
      </c>
      <c r="E33" s="159">
        <v>6507919.2000000002</v>
      </c>
      <c r="F33" s="160">
        <v>296805.56921558641</v>
      </c>
      <c r="H33" s="54">
        <f t="shared" si="0"/>
        <v>-0.34356300703301107</v>
      </c>
      <c r="I33" s="50">
        <f t="shared" si="1"/>
        <v>0.65930535925486577</v>
      </c>
      <c r="J33" s="50">
        <f t="shared" si="2"/>
        <v>0.68425764777814546</v>
      </c>
      <c r="K33" s="228">
        <f>'EWMA &amp; GARCH Volatility Modelin'!G35^2</f>
        <v>3.1557920398193264E-5</v>
      </c>
      <c r="L33" s="51">
        <f>'EWMA &amp; GARCH Volatility Modelin'!L35</f>
        <v>8.159797044486753E-5</v>
      </c>
      <c r="M33" s="226" cm="1">
        <f t="array" ref="M33">MMULT(MMULT(H33:J33,TRANSPOSE($H$2:$J$2)),MMULT($H$2:$J$2,TRANSPOSE(H33:J33)))</f>
        <v>1.190874602981173</v>
      </c>
      <c r="N33" s="52">
        <f t="shared" si="3"/>
        <v>135638.93001457848</v>
      </c>
      <c r="O33" s="52">
        <f t="shared" si="4"/>
        <v>218107.12115146784</v>
      </c>
      <c r="R33" s="236">
        <v>224533.60000000149</v>
      </c>
      <c r="S33" s="238">
        <f t="shared" si="5"/>
        <v>1</v>
      </c>
      <c r="T33" s="145">
        <f t="shared" si="6"/>
        <v>1</v>
      </c>
      <c r="V33" s="276"/>
      <c r="W33" s="282" t="s">
        <v>89</v>
      </c>
      <c r="X33" s="283"/>
      <c r="Y33" s="283"/>
      <c r="Z33" s="283"/>
      <c r="AA33" s="283"/>
      <c r="AB33" s="283"/>
      <c r="AC33" s="284"/>
    </row>
    <row r="34" spans="2:29" x14ac:dyDescent="0.15">
      <c r="B34" s="48">
        <v>44930</v>
      </c>
      <c r="C34" s="223">
        <v>-3324000</v>
      </c>
      <c r="D34" s="148">
        <v>6557600.0000000009</v>
      </c>
      <c r="E34" s="159">
        <v>6501852.8000000007</v>
      </c>
      <c r="F34" s="160">
        <v>305744.10983567609</v>
      </c>
      <c r="H34" s="54">
        <f t="shared" si="0"/>
        <v>-0.34143250121863872</v>
      </c>
      <c r="I34" s="50">
        <f t="shared" si="1"/>
        <v>0.67357935318632534</v>
      </c>
      <c r="J34" s="50">
        <f t="shared" si="2"/>
        <v>0.66785314803231344</v>
      </c>
      <c r="K34" s="228">
        <f>'EWMA &amp; GARCH Volatility Modelin'!G36^2</f>
        <v>4.0713213666226566E-5</v>
      </c>
      <c r="L34" s="51">
        <f>'EWMA &amp; GARCH Volatility Modelin'!L36</f>
        <v>7.7840743722748778E-5</v>
      </c>
      <c r="M34" s="226" cm="1">
        <f t="array" ref="M34">MMULT(MMULT(H34:J34,TRANSPOSE($H$2:$J$2)),MMULT($H$2:$J$2,TRANSPOSE(H34:J34)))</f>
        <v>1.1968466530072819</v>
      </c>
      <c r="N34" s="52">
        <f t="shared" si="3"/>
        <v>158094.86378430002</v>
      </c>
      <c r="O34" s="52">
        <f t="shared" si="4"/>
        <v>218601.71099996861</v>
      </c>
      <c r="R34" s="236">
        <v>-71649.199999999255</v>
      </c>
      <c r="S34" s="238">
        <f t="shared" si="5"/>
        <v>1</v>
      </c>
      <c r="T34" s="145">
        <f t="shared" si="6"/>
        <v>1</v>
      </c>
      <c r="V34" s="276"/>
      <c r="W34" s="285"/>
      <c r="X34" s="286"/>
      <c r="Y34" s="286"/>
      <c r="Z34" s="286"/>
      <c r="AA34" s="286"/>
      <c r="AB34" s="286"/>
      <c r="AC34" s="287"/>
    </row>
    <row r="35" spans="2:29" x14ac:dyDescent="0.15">
      <c r="B35" s="48">
        <v>44931</v>
      </c>
      <c r="C35" s="223">
        <v>-3314400</v>
      </c>
      <c r="D35" s="148">
        <v>6540800</v>
      </c>
      <c r="E35" s="159">
        <v>6437403.6000000006</v>
      </c>
      <c r="F35" s="160">
        <v>304175.07245652564</v>
      </c>
      <c r="H35" s="54">
        <f t="shared" si="0"/>
        <v>-0.34297054629711221</v>
      </c>
      <c r="I35" s="50">
        <f t="shared" si="1"/>
        <v>0.67683494726651927</v>
      </c>
      <c r="J35" s="50">
        <f t="shared" si="2"/>
        <v>0.66613559903059283</v>
      </c>
      <c r="K35" s="228">
        <f>'EWMA &amp; GARCH Volatility Modelin'!G37^2</f>
        <v>6.4867117971656682E-5</v>
      </c>
      <c r="L35" s="51">
        <f>'EWMA &amp; GARCH Volatility Modelin'!L37</f>
        <v>7.51690749978576E-5</v>
      </c>
      <c r="M35" s="226" cm="1">
        <f t="array" ref="M35">MMULT(MMULT(H35:J35,TRANSPOSE($H$2:$J$2)),MMULT($H$2:$J$2,TRANSPOSE(H35:J35)))</f>
        <v>1.1988501332476869</v>
      </c>
      <c r="N35" s="52">
        <f t="shared" si="3"/>
        <v>198251.96590677081</v>
      </c>
      <c r="O35" s="52">
        <f t="shared" si="4"/>
        <v>213414.93286291778</v>
      </c>
      <c r="R35" s="236">
        <v>149565.51999999955</v>
      </c>
      <c r="S35" s="238">
        <f t="shared" si="5"/>
        <v>1</v>
      </c>
      <c r="T35" s="145">
        <f t="shared" si="6"/>
        <v>1</v>
      </c>
      <c r="V35" s="276"/>
      <c r="W35" s="285"/>
      <c r="X35" s="286"/>
      <c r="Y35" s="286"/>
      <c r="Z35" s="286"/>
      <c r="AA35" s="286"/>
      <c r="AB35" s="286"/>
      <c r="AC35" s="287"/>
    </row>
    <row r="36" spans="2:29" x14ac:dyDescent="0.15">
      <c r="B36" s="48">
        <v>44932</v>
      </c>
      <c r="C36" s="223">
        <v>-3333000</v>
      </c>
      <c r="D36" s="148">
        <v>6643000</v>
      </c>
      <c r="E36" s="159">
        <v>6503369.1200000001</v>
      </c>
      <c r="F36" s="160">
        <v>308511.7515947253</v>
      </c>
      <c r="H36" s="54">
        <f t="shared" si="0"/>
        <v>-0.33963870707841054</v>
      </c>
      <c r="I36" s="50">
        <f t="shared" si="1"/>
        <v>0.67693367270383475</v>
      </c>
      <c r="J36" s="50">
        <f t="shared" si="2"/>
        <v>0.66270503437457562</v>
      </c>
      <c r="K36" s="228">
        <f>'EWMA &amp; GARCH Volatility Modelin'!G38^2</f>
        <v>1.1491040830278431E-5</v>
      </c>
      <c r="L36" s="51">
        <f>'EWMA &amp; GARCH Volatility Modelin'!L38</f>
        <v>7.467725753502376E-5</v>
      </c>
      <c r="M36" s="226" cm="1">
        <f t="array" ref="M36">MMULT(MMULT(H36:J36,TRANSPOSE($H$2:$J$2)),MMULT($H$2:$J$2,TRANSPOSE(H36:J36)))</f>
        <v>1.197843855575593</v>
      </c>
      <c r="N36" s="52">
        <f t="shared" si="3"/>
        <v>84697.888087726111</v>
      </c>
      <c r="O36" s="52">
        <f t="shared" si="4"/>
        <v>215917.11951930652</v>
      </c>
      <c r="R36" s="236">
        <v>-110678.72000000253</v>
      </c>
      <c r="S36" s="238">
        <f t="shared" si="5"/>
        <v>0</v>
      </c>
      <c r="T36" s="145">
        <f t="shared" si="6"/>
        <v>1</v>
      </c>
      <c r="W36" s="285"/>
      <c r="X36" s="286"/>
      <c r="Y36" s="286"/>
      <c r="Z36" s="286"/>
      <c r="AA36" s="286"/>
      <c r="AB36" s="286"/>
      <c r="AC36" s="287"/>
    </row>
    <row r="37" spans="2:29" x14ac:dyDescent="0.15">
      <c r="B37" s="48">
        <v>44935</v>
      </c>
      <c r="C37" s="223">
        <v>-3348600</v>
      </c>
      <c r="D37" s="148">
        <v>6582800</v>
      </c>
      <c r="E37" s="159">
        <v>6468490.3999999994</v>
      </c>
      <c r="F37" s="160">
        <v>305899.12902724743</v>
      </c>
      <c r="H37" s="54">
        <f t="shared" si="0"/>
        <v>-0.34512077186344114</v>
      </c>
      <c r="I37" s="50">
        <f t="shared" si="1"/>
        <v>0.67845099952895549</v>
      </c>
      <c r="J37" s="50">
        <f t="shared" si="2"/>
        <v>0.66666977233448577</v>
      </c>
      <c r="K37" s="228">
        <f>'EWMA &amp; GARCH Volatility Modelin'!G39^2</f>
        <v>1.5507719760014484E-5</v>
      </c>
      <c r="L37" s="51">
        <f>'EWMA &amp; GARCH Volatility Modelin'!L39</f>
        <v>7.0070930800205479E-5</v>
      </c>
      <c r="M37" s="226" cm="1">
        <f t="array" ref="M37">MMULT(MMULT(H37:J37,TRANSPOSE($H$2:$J$2)),MMULT($H$2:$J$2,TRANSPOSE(H37:J37)))</f>
        <v>1.2002835677405261</v>
      </c>
      <c r="N37" s="52">
        <f t="shared" si="3"/>
        <v>97382.906943847469</v>
      </c>
      <c r="O37" s="52">
        <f t="shared" si="4"/>
        <v>207003.5080968554</v>
      </c>
      <c r="R37" s="236">
        <v>-211123.6799999997</v>
      </c>
      <c r="S37" s="238">
        <f t="shared" si="5"/>
        <v>0</v>
      </c>
      <c r="T37" s="145">
        <f t="shared" si="6"/>
        <v>0</v>
      </c>
      <c r="W37" s="285"/>
      <c r="X37" s="286"/>
      <c r="Y37" s="286"/>
      <c r="Z37" s="286"/>
      <c r="AA37" s="286"/>
      <c r="AB37" s="286"/>
      <c r="AC37" s="287"/>
    </row>
    <row r="38" spans="2:29" x14ac:dyDescent="0.15">
      <c r="B38" s="48">
        <v>44936</v>
      </c>
      <c r="C38" s="223">
        <v>-3341400</v>
      </c>
      <c r="D38" s="148">
        <v>6500200</v>
      </c>
      <c r="E38" s="159">
        <v>6332766.7199999997</v>
      </c>
      <c r="F38" s="160">
        <v>301005.05944099789</v>
      </c>
      <c r="H38" s="54">
        <f t="shared" si="0"/>
        <v>-0.35203882547221882</v>
      </c>
      <c r="I38" s="50">
        <f t="shared" si="1"/>
        <v>0.6848395203610812</v>
      </c>
      <c r="J38" s="50">
        <f t="shared" si="2"/>
        <v>0.66719930511113767</v>
      </c>
      <c r="K38" s="228">
        <f>'EWMA &amp; GARCH Volatility Modelin'!G40^2</f>
        <v>2.4331680436281465E-5</v>
      </c>
      <c r="L38" s="51">
        <f>'EWMA &amp; GARCH Volatility Modelin'!L40</f>
        <v>6.623281990086767E-5</v>
      </c>
      <c r="M38" s="226" cm="1">
        <f t="array" ref="M38">MMULT(MMULT(H38:J38,TRANSPOSE($H$2:$J$2)),MMULT($H$2:$J$2,TRANSPOSE(H38:J38)))</f>
        <v>1.205457325542223</v>
      </c>
      <c r="N38" s="52">
        <f t="shared" si="3"/>
        <v>119584.40177348688</v>
      </c>
      <c r="O38" s="52">
        <f t="shared" si="4"/>
        <v>197299.1009202791</v>
      </c>
      <c r="R38" s="236">
        <v>-114386.71999999881</v>
      </c>
      <c r="S38" s="238">
        <f t="shared" si="5"/>
        <v>0</v>
      </c>
      <c r="T38" s="145">
        <f t="shared" si="6"/>
        <v>1</v>
      </c>
      <c r="W38" s="285"/>
      <c r="X38" s="286"/>
      <c r="Y38" s="286"/>
      <c r="Z38" s="286"/>
      <c r="AA38" s="286"/>
      <c r="AB38" s="286"/>
      <c r="AC38" s="287"/>
    </row>
    <row r="39" spans="2:29" x14ac:dyDescent="0.15">
      <c r="B39" s="48">
        <v>44937</v>
      </c>
      <c r="C39" s="223">
        <v>-3389400</v>
      </c>
      <c r="D39" s="148">
        <v>6405000</v>
      </c>
      <c r="E39" s="159">
        <v>6361580</v>
      </c>
      <c r="F39" s="160">
        <v>298162.8727354497</v>
      </c>
      <c r="H39" s="54">
        <f t="shared" si="0"/>
        <v>-0.36145195037313987</v>
      </c>
      <c r="I39" s="50">
        <f t="shared" si="1"/>
        <v>0.68304117015989885</v>
      </c>
      <c r="J39" s="50">
        <f t="shared" si="2"/>
        <v>0.67841078021324108</v>
      </c>
      <c r="K39" s="228">
        <f>'EWMA &amp; GARCH Volatility Modelin'!G41^2</f>
        <v>8.7140044946512348E-6</v>
      </c>
      <c r="L39" s="51">
        <f>'EWMA &amp; GARCH Volatility Modelin'!L41</f>
        <v>6.3362184096846268E-5</v>
      </c>
      <c r="M39" s="226" cm="1">
        <f t="array" ref="M39">MMULT(MMULT(H39:J39,TRANSPOSE($H$2:$J$2)),MMULT($H$2:$J$2,TRANSPOSE(H39:J39)))</f>
        <v>1.2075990073714302</v>
      </c>
      <c r="N39" s="52">
        <f t="shared" si="3"/>
        <v>70764.782184362237</v>
      </c>
      <c r="O39" s="52">
        <f t="shared" si="4"/>
        <v>190819.76379677965</v>
      </c>
      <c r="R39" s="236">
        <v>120481.12000000104</v>
      </c>
      <c r="S39" s="238">
        <f t="shared" si="5"/>
        <v>1</v>
      </c>
      <c r="T39" s="145">
        <f t="shared" si="6"/>
        <v>1</v>
      </c>
      <c r="W39" s="285"/>
      <c r="X39" s="286"/>
      <c r="Y39" s="286"/>
      <c r="Z39" s="286"/>
      <c r="AA39" s="286"/>
      <c r="AB39" s="286"/>
      <c r="AC39" s="287"/>
    </row>
    <row r="40" spans="2:29" x14ac:dyDescent="0.15">
      <c r="B40" s="48">
        <v>44938</v>
      </c>
      <c r="C40" s="223">
        <v>-3407400</v>
      </c>
      <c r="D40" s="148">
        <v>6526800</v>
      </c>
      <c r="E40" s="159">
        <v>6378261.1200000001</v>
      </c>
      <c r="F40" s="160">
        <v>302324.74829471594</v>
      </c>
      <c r="H40" s="54">
        <f t="shared" si="0"/>
        <v>-0.35876201066226288</v>
      </c>
      <c r="I40" s="50">
        <f t="shared" si="1"/>
        <v>0.68720076632930016</v>
      </c>
      <c r="J40" s="50">
        <f t="shared" si="2"/>
        <v>0.6715612443329626</v>
      </c>
      <c r="K40" s="228">
        <f>'EWMA &amp; GARCH Volatility Modelin'!G42^2</f>
        <v>1.7520860743930802E-7</v>
      </c>
      <c r="L40" s="51">
        <f>'EWMA &amp; GARCH Volatility Modelin'!L42</f>
        <v>5.9602273098209658E-5</v>
      </c>
      <c r="M40" s="226" cm="1">
        <f t="array" ref="M40">MMULT(MMULT(H40:J40,TRANSPOSE($H$2:$J$2)),MMULT($H$2:$J$2,TRANSPOSE(H40:J40)))</f>
        <v>1.2086935512965924</v>
      </c>
      <c r="N40" s="52">
        <f t="shared" si="3"/>
        <v>10167.803611299219</v>
      </c>
      <c r="O40" s="52">
        <f t="shared" si="4"/>
        <v>187534.3562265473</v>
      </c>
      <c r="R40" s="236">
        <v>-24587.120000001043</v>
      </c>
      <c r="S40" s="238">
        <f t="shared" si="5"/>
        <v>1</v>
      </c>
      <c r="T40" s="145">
        <f t="shared" si="6"/>
        <v>1</v>
      </c>
      <c r="W40" s="285"/>
      <c r="X40" s="286"/>
      <c r="Y40" s="286"/>
      <c r="Z40" s="286"/>
      <c r="AA40" s="286"/>
      <c r="AB40" s="286"/>
      <c r="AC40" s="287"/>
    </row>
    <row r="41" spans="2:29" ht="14" thickBot="1" x14ac:dyDescent="0.2">
      <c r="B41" s="48">
        <v>44939</v>
      </c>
      <c r="C41" s="223">
        <v>-3418800</v>
      </c>
      <c r="D41" s="148">
        <v>6484800</v>
      </c>
      <c r="E41" s="159">
        <v>6407074</v>
      </c>
      <c r="F41" s="160">
        <v>301378.55407834979</v>
      </c>
      <c r="H41" s="54">
        <f t="shared" si="0"/>
        <v>-0.36089657908298828</v>
      </c>
      <c r="I41" s="50">
        <f t="shared" si="1"/>
        <v>0.68455075934168785</v>
      </c>
      <c r="J41" s="50">
        <f t="shared" si="2"/>
        <v>0.67634581974130048</v>
      </c>
      <c r="K41" s="228">
        <f>'EWMA &amp; GARCH Volatility Modelin'!G43^2</f>
        <v>7.8141103666490739E-5</v>
      </c>
      <c r="L41" s="51">
        <f>'EWMA &amp; GARCH Volatility Modelin'!L43</f>
        <v>5.547050550585075E-5</v>
      </c>
      <c r="M41" s="226" cm="1">
        <f t="array" ref="M41">MMULT(MMULT(H41:J41,TRANSPOSE($H$2:$J$2)),MMULT($H$2:$J$2,TRANSPOSE(H41:J41)))</f>
        <v>1.2081296375804826</v>
      </c>
      <c r="N41" s="52">
        <f t="shared" si="3"/>
        <v>214122.41240365544</v>
      </c>
      <c r="O41" s="52">
        <f t="shared" si="4"/>
        <v>180407.01429385974</v>
      </c>
      <c r="R41" s="236">
        <v>25763.599999999627</v>
      </c>
      <c r="S41" s="238">
        <f t="shared" si="5"/>
        <v>1</v>
      </c>
      <c r="T41" s="145">
        <f t="shared" si="6"/>
        <v>1</v>
      </c>
      <c r="W41" s="288"/>
      <c r="X41" s="289"/>
      <c r="Y41" s="289"/>
      <c r="Z41" s="289"/>
      <c r="AA41" s="289"/>
      <c r="AB41" s="289"/>
      <c r="AC41" s="290"/>
    </row>
    <row r="42" spans="2:29" x14ac:dyDescent="0.15">
      <c r="B42" s="48">
        <v>44943</v>
      </c>
      <c r="C42" s="223">
        <v>-3438000</v>
      </c>
      <c r="D42" s="148">
        <v>6445600</v>
      </c>
      <c r="E42" s="159">
        <v>6491237.5999999996</v>
      </c>
      <c r="F42" s="160">
        <v>301408.91235814593</v>
      </c>
      <c r="H42" s="54">
        <f t="shared" si="0"/>
        <v>-0.36193902293897517</v>
      </c>
      <c r="I42" s="50">
        <f t="shared" si="1"/>
        <v>0.67856723858506651</v>
      </c>
      <c r="J42" s="50">
        <f t="shared" si="2"/>
        <v>0.68337178435390877</v>
      </c>
      <c r="K42" s="228">
        <f>'EWMA &amp; GARCH Volatility Modelin'!G44^2</f>
        <v>1.9574333003605429E-7</v>
      </c>
      <c r="L42" s="51">
        <f>'EWMA &amp; GARCH Volatility Modelin'!L44</f>
        <v>5.8127181635192097E-5</v>
      </c>
      <c r="M42" s="226" cm="1">
        <f t="array" ref="M42">MMULT(MMULT(H42:J42,TRANSPOSE($H$2:$J$2)),MMULT($H$2:$J$2,TRANSPOSE(H42:J42)))</f>
        <v>1.2056599214730563</v>
      </c>
      <c r="N42" s="52">
        <f t="shared" si="3"/>
        <v>10734.974550454484</v>
      </c>
      <c r="O42" s="52">
        <f t="shared" si="4"/>
        <v>184989.5372858</v>
      </c>
      <c r="R42" s="236">
        <v>91234</v>
      </c>
      <c r="S42" s="238">
        <f t="shared" si="5"/>
        <v>1</v>
      </c>
      <c r="T42" s="145">
        <f t="shared" si="6"/>
        <v>1</v>
      </c>
    </row>
    <row r="43" spans="2:29" x14ac:dyDescent="0.15">
      <c r="B43" s="48">
        <v>44944</v>
      </c>
      <c r="C43" s="223">
        <v>-3373200</v>
      </c>
      <c r="D43" s="148">
        <v>6538000</v>
      </c>
      <c r="E43" s="159">
        <v>6425271.5999999996</v>
      </c>
      <c r="F43" s="160">
        <v>303613.88333890255</v>
      </c>
      <c r="H43" s="54">
        <f t="shared" si="0"/>
        <v>-0.35173877116829871</v>
      </c>
      <c r="I43" s="50">
        <f t="shared" si="1"/>
        <v>0.68174673482104142</v>
      </c>
      <c r="J43" s="50">
        <f t="shared" si="2"/>
        <v>0.66999203634725724</v>
      </c>
      <c r="K43" s="228">
        <f>'EWMA &amp; GARCH Volatility Modelin'!G45^2</f>
        <v>2.4566772061406764E-4</v>
      </c>
      <c r="L43" s="51">
        <f>'EWMA &amp; GARCH Volatility Modelin'!L45</f>
        <v>5.4136990662695213E-5</v>
      </c>
      <c r="M43" s="226" cm="1">
        <f t="array" ref="M43">MMULT(MMULT(H43:J43,TRANSPOSE($H$2:$J$2)),MMULT($H$2:$J$2,TRANSPOSE(H43:J43)))</f>
        <v>1.203916289823812</v>
      </c>
      <c r="N43" s="52">
        <f t="shared" si="3"/>
        <v>383679.5935580784</v>
      </c>
      <c r="O43" s="52">
        <f t="shared" si="4"/>
        <v>180111.61009556253</v>
      </c>
      <c r="R43" s="236">
        <v>-43239.599999999627</v>
      </c>
      <c r="S43" s="238">
        <f t="shared" si="5"/>
        <v>1</v>
      </c>
      <c r="T43" s="145">
        <f t="shared" si="6"/>
        <v>1</v>
      </c>
    </row>
    <row r="44" spans="2:29" x14ac:dyDescent="0.15">
      <c r="B44" s="48">
        <v>44945</v>
      </c>
      <c r="C44" s="223">
        <v>-3369600</v>
      </c>
      <c r="D44" s="148">
        <v>6508600</v>
      </c>
      <c r="E44" s="159">
        <v>6407832</v>
      </c>
      <c r="F44" s="160">
        <v>302384.8568011974</v>
      </c>
      <c r="H44" s="54">
        <f t="shared" si="0"/>
        <v>-0.35295478123004576</v>
      </c>
      <c r="I44" s="50">
        <f t="shared" si="1"/>
        <v>0.68175495284718535</v>
      </c>
      <c r="J44" s="50">
        <f t="shared" si="2"/>
        <v>0.67119982838286041</v>
      </c>
      <c r="K44" s="228">
        <f>'EWMA &amp; GARCH Volatility Modelin'!G46^2</f>
        <v>7.9550841277211599E-5</v>
      </c>
      <c r="L44" s="51">
        <f>'EWMA &amp; GARCH Volatility Modelin'!L46</f>
        <v>7.0503394233258667E-5</v>
      </c>
      <c r="M44" s="226" cm="1">
        <f t="array" ref="M44">MMULT(MMULT(H44:J44,TRANSPOSE($H$2:$J$2)),MMULT($H$2:$J$2,TRANSPOSE(H44:J44)))</f>
        <v>1.2043051134307241</v>
      </c>
      <c r="N44" s="52">
        <f t="shared" si="3"/>
        <v>217382.50643238422</v>
      </c>
      <c r="O44" s="52">
        <f t="shared" si="4"/>
        <v>204647.86410665588</v>
      </c>
      <c r="R44" s="236">
        <v>105525.59999999963</v>
      </c>
      <c r="S44" s="238">
        <f t="shared" si="5"/>
        <v>1</v>
      </c>
      <c r="T44" s="145">
        <f t="shared" si="6"/>
        <v>1</v>
      </c>
    </row>
    <row r="45" spans="2:29" x14ac:dyDescent="0.15">
      <c r="B45" s="48">
        <v>44946</v>
      </c>
      <c r="C45" s="223">
        <v>-3361200</v>
      </c>
      <c r="D45" s="148">
        <v>6608000</v>
      </c>
      <c r="E45" s="159">
        <v>6405557.5999999996</v>
      </c>
      <c r="F45" s="160">
        <v>305630.04510932451</v>
      </c>
      <c r="H45" s="54">
        <f t="shared" si="0"/>
        <v>-0.34822580547575238</v>
      </c>
      <c r="I45" s="50">
        <f t="shared" si="1"/>
        <v>0.68459958425079492</v>
      </c>
      <c r="J45" s="50">
        <f t="shared" si="2"/>
        <v>0.66362622122495751</v>
      </c>
      <c r="K45" s="228">
        <f>'EWMA &amp; GARCH Volatility Modelin'!G47^2</f>
        <v>9.5318430724253066E-6</v>
      </c>
      <c r="L45" s="51">
        <f>'EWMA &amp; GARCH Volatility Modelin'!L47</f>
        <v>7.1627726147040227E-5</v>
      </c>
      <c r="M45" s="226" cm="1">
        <f t="array" ref="M45">MMULT(MMULT(H45:J45,TRANSPOSE($H$2:$J$2)),MMULT($H$2:$J$2,TRANSPOSE(H45:J45)))</f>
        <v>1.2041376136501774</v>
      </c>
      <c r="N45" s="52">
        <f t="shared" si="3"/>
        <v>76073.704383466174</v>
      </c>
      <c r="O45" s="52">
        <f t="shared" si="4"/>
        <v>208538.72069765936</v>
      </c>
      <c r="R45" s="236">
        <v>22432.000000001863</v>
      </c>
      <c r="S45" s="238">
        <f t="shared" si="5"/>
        <v>1</v>
      </c>
      <c r="T45" s="145">
        <f t="shared" si="6"/>
        <v>1</v>
      </c>
    </row>
    <row r="46" spans="2:29" x14ac:dyDescent="0.15">
      <c r="B46" s="48">
        <v>44949</v>
      </c>
      <c r="C46" s="223">
        <v>-3395400</v>
      </c>
      <c r="D46" s="148">
        <v>6592600.0000000009</v>
      </c>
      <c r="E46" s="159">
        <v>6477589.5999999996</v>
      </c>
      <c r="F46" s="160">
        <v>306154.37677961157</v>
      </c>
      <c r="H46" s="54">
        <f t="shared" si="0"/>
        <v>-0.35095336853630382</v>
      </c>
      <c r="I46" s="50">
        <f t="shared" si="1"/>
        <v>0.68142050344950134</v>
      </c>
      <c r="J46" s="50">
        <f t="shared" si="2"/>
        <v>0.66953286508680232</v>
      </c>
      <c r="K46" s="228">
        <f>'EWMA &amp; GARCH Volatility Modelin'!G48^2</f>
        <v>1.5591945184095562E-5</v>
      </c>
      <c r="L46" s="51">
        <f>'EWMA &amp; GARCH Volatility Modelin'!L48</f>
        <v>6.7149699329343096E-5</v>
      </c>
      <c r="M46" s="226" cm="1">
        <f t="array" ref="M46">MMULT(MMULT(H46:J46,TRANSPOSE($H$2:$J$2)),MMULT($H$2:$J$2,TRANSPOSE(H46:J46)))</f>
        <v>1.2035152098960957</v>
      </c>
      <c r="N46" s="52">
        <f t="shared" si="3"/>
        <v>97497.196634602122</v>
      </c>
      <c r="O46" s="52">
        <f t="shared" si="4"/>
        <v>202331.73938519569</v>
      </c>
      <c r="R46" s="236">
        <v>102545.59999999776</v>
      </c>
      <c r="S46" s="238">
        <f t="shared" si="5"/>
        <v>1</v>
      </c>
      <c r="T46" s="145">
        <f t="shared" si="6"/>
        <v>1</v>
      </c>
    </row>
    <row r="47" spans="2:29" x14ac:dyDescent="0.15">
      <c r="B47" s="48">
        <v>44950</v>
      </c>
      <c r="C47" s="223">
        <v>-3376800</v>
      </c>
      <c r="D47" s="148">
        <v>6704600</v>
      </c>
      <c r="E47" s="159">
        <v>6449535.2000000002</v>
      </c>
      <c r="F47" s="160">
        <v>309438.67116090399</v>
      </c>
      <c r="H47" s="54">
        <f t="shared" si="0"/>
        <v>-0.34537017816470078</v>
      </c>
      <c r="I47" s="50">
        <f t="shared" si="1"/>
        <v>0.68572876585022891</v>
      </c>
      <c r="J47" s="50">
        <f t="shared" si="2"/>
        <v>0.65964141231447204</v>
      </c>
      <c r="K47" s="228">
        <f>'EWMA &amp; GARCH Volatility Modelin'!G49^2</f>
        <v>5.6427028490200759E-5</v>
      </c>
      <c r="L47" s="51">
        <f>'EWMA &amp; GARCH Volatility Modelin'!L49</f>
        <v>6.3596180634149422E-5</v>
      </c>
      <c r="M47" s="226" cm="1">
        <f t="array" ref="M47">MMULT(MMULT(H47:J47,TRANSPOSE($H$2:$J$2)),MMULT($H$2:$J$2,TRANSPOSE(H47:J47)))</f>
        <v>1.2037613799887901</v>
      </c>
      <c r="N47" s="52">
        <f t="shared" si="3"/>
        <v>187460.14810411647</v>
      </c>
      <c r="O47" s="52">
        <f t="shared" si="4"/>
        <v>199012.74164773611</v>
      </c>
      <c r="R47" s="236">
        <v>4197.6000000014901</v>
      </c>
      <c r="S47" s="238">
        <f t="shared" si="5"/>
        <v>1</v>
      </c>
      <c r="T47" s="145">
        <f t="shared" si="6"/>
        <v>1</v>
      </c>
    </row>
    <row r="48" spans="2:29" x14ac:dyDescent="0.15">
      <c r="B48" s="48">
        <v>44951</v>
      </c>
      <c r="C48" s="223">
        <v>-3381000</v>
      </c>
      <c r="D48" s="148">
        <v>6694800</v>
      </c>
      <c r="E48" s="159">
        <v>6467732.7999999998</v>
      </c>
      <c r="F48" s="160">
        <v>309396.25684512168</v>
      </c>
      <c r="H48" s="54">
        <f t="shared" si="0"/>
        <v>-0.34565134822223359</v>
      </c>
      <c r="I48" s="50">
        <f t="shared" si="1"/>
        <v>0.68443260753570234</v>
      </c>
      <c r="J48" s="50">
        <f t="shared" si="2"/>
        <v>0.66121874068653119</v>
      </c>
      <c r="K48" s="228">
        <f>'EWMA &amp; GARCH Volatility Modelin'!G50^2</f>
        <v>9.8479615478040499E-8</v>
      </c>
      <c r="L48" s="51">
        <f>'EWMA &amp; GARCH Volatility Modelin'!L50</f>
        <v>6.3714509911952147E-5</v>
      </c>
      <c r="M48" s="226" cm="1">
        <f t="array" ref="M48">MMULT(MMULT(H48:J48,TRANSPOSE($H$2:$J$2)),MMULT($H$2:$J$2,TRANSPOSE(H48:J48)))</f>
        <v>1.2032446594796202</v>
      </c>
      <c r="N48" s="52">
        <f t="shared" si="3"/>
        <v>7833.0647617561863</v>
      </c>
      <c r="O48" s="52">
        <f t="shared" si="4"/>
        <v>199240.5438612311</v>
      </c>
      <c r="R48" s="236">
        <v>-85057.60000000149</v>
      </c>
      <c r="S48" s="238">
        <f t="shared" si="5"/>
        <v>0</v>
      </c>
      <c r="T48" s="145">
        <f t="shared" si="6"/>
        <v>1</v>
      </c>
    </row>
    <row r="49" spans="2:20" x14ac:dyDescent="0.15">
      <c r="B49" s="48">
        <v>44952</v>
      </c>
      <c r="C49" s="223">
        <v>-3294000</v>
      </c>
      <c r="D49" s="148">
        <v>6721400</v>
      </c>
      <c r="E49" s="159">
        <v>6269075.2000000002</v>
      </c>
      <c r="F49" s="160">
        <v>307438.88307911489</v>
      </c>
      <c r="H49" s="54">
        <f t="shared" si="0"/>
        <v>-0.33971107356619651</v>
      </c>
      <c r="I49" s="50">
        <f t="shared" si="1"/>
        <v>0.69317972370001013</v>
      </c>
      <c r="J49" s="50">
        <f t="shared" si="2"/>
        <v>0.64653134986618654</v>
      </c>
      <c r="K49" s="228">
        <f>'EWMA &amp; GARCH Volatility Modelin'!G51^2</f>
        <v>9.5874806655079467E-8</v>
      </c>
      <c r="L49" s="51">
        <f>'EWMA &amp; GARCH Volatility Modelin'!L51</f>
        <v>5.9186955043254426E-5</v>
      </c>
      <c r="M49" s="226" cm="1">
        <f t="array" ref="M49">MMULT(MMULT(H49:J49,TRANSPOSE($H$2:$J$2)),MMULT($H$2:$J$2,TRANSPOSE(H49:J49)))</f>
        <v>1.2054529141089922</v>
      </c>
      <c r="N49" s="52">
        <f t="shared" si="3"/>
        <v>7668.5971766944849</v>
      </c>
      <c r="O49" s="52">
        <f t="shared" si="4"/>
        <v>190535.83764414644</v>
      </c>
      <c r="R49" s="236">
        <v>-69782.39999999851</v>
      </c>
      <c r="S49" s="238">
        <f t="shared" si="5"/>
        <v>0</v>
      </c>
      <c r="T49" s="145">
        <f t="shared" si="6"/>
        <v>1</v>
      </c>
    </row>
    <row r="50" spans="2:20" x14ac:dyDescent="0.15">
      <c r="B50" s="48">
        <v>44953</v>
      </c>
      <c r="C50" s="223">
        <v>-3286200</v>
      </c>
      <c r="D50" s="148">
        <v>6651400</v>
      </c>
      <c r="E50" s="159">
        <v>6261492.7999999998</v>
      </c>
      <c r="F50" s="160">
        <v>305048.80807232263</v>
      </c>
      <c r="H50" s="54">
        <f t="shared" si="0"/>
        <v>-0.34136333923525636</v>
      </c>
      <c r="I50" s="50">
        <f t="shared" si="1"/>
        <v>0.69093302738402529</v>
      </c>
      <c r="J50" s="50">
        <f t="shared" si="2"/>
        <v>0.6504303118512309</v>
      </c>
      <c r="K50" s="228">
        <f>'EWMA &amp; GARCH Volatility Modelin'!G52^2</f>
        <v>7.8126263448638265E-6</v>
      </c>
      <c r="L50" s="51">
        <f>'EWMA &amp; GARCH Volatility Modelin'!L52</f>
        <v>5.5097170792213161E-5</v>
      </c>
      <c r="M50" s="226" cm="1">
        <f t="array" ref="M50">MMULT(MMULT(H50:J50,TRANSPOSE($H$2:$J$2)),MMULT($H$2:$J$2,TRANSPOSE(H50:J50)))</f>
        <v>1.2049255952856086</v>
      </c>
      <c r="N50" s="52">
        <f t="shared" si="3"/>
        <v>68711.655625303232</v>
      </c>
      <c r="O50" s="52">
        <f t="shared" si="4"/>
        <v>182472.12745521529</v>
      </c>
      <c r="R50" s="236">
        <v>48736</v>
      </c>
      <c r="S50" s="238">
        <f t="shared" si="5"/>
        <v>1</v>
      </c>
      <c r="T50" s="145">
        <f t="shared" si="6"/>
        <v>1</v>
      </c>
    </row>
    <row r="51" spans="2:20" x14ac:dyDescent="0.15">
      <c r="B51" s="48">
        <v>44956</v>
      </c>
      <c r="C51" s="223">
        <v>-3335400</v>
      </c>
      <c r="D51" s="148">
        <v>6704600</v>
      </c>
      <c r="E51" s="159">
        <v>6306228.7999999998</v>
      </c>
      <c r="F51" s="160">
        <v>307297.30952766753</v>
      </c>
      <c r="H51" s="54">
        <f t="shared" si="0"/>
        <v>-0.3447289075188068</v>
      </c>
      <c r="I51" s="50">
        <f t="shared" si="1"/>
        <v>0.69295120026101575</v>
      </c>
      <c r="J51" s="50">
        <f t="shared" si="2"/>
        <v>0.65177770725779094</v>
      </c>
      <c r="K51" s="228">
        <f>'EWMA &amp; GARCH Volatility Modelin'!G53^2</f>
        <v>2.6675976521368841E-4</v>
      </c>
      <c r="L51" s="51">
        <f>'EWMA &amp; GARCH Volatility Modelin'!L53</f>
        <v>5.1980021761901621E-5</v>
      </c>
      <c r="M51" s="226" cm="1">
        <f t="array" ref="M51">MMULT(MMULT(H51:J51,TRANSPOSE($H$2:$J$2)),MMULT($H$2:$J$2,TRANSPOSE(H51:J51)))</f>
        <v>1.2069359952816592</v>
      </c>
      <c r="N51" s="52">
        <f t="shared" si="3"/>
        <v>403875.17820241564</v>
      </c>
      <c r="O51" s="52">
        <f t="shared" si="4"/>
        <v>178281.06833227747</v>
      </c>
      <c r="R51" s="236">
        <v>-78234.400000002235</v>
      </c>
      <c r="S51" s="238">
        <f t="shared" si="5"/>
        <v>1</v>
      </c>
      <c r="T51" s="145">
        <f t="shared" si="6"/>
        <v>1</v>
      </c>
    </row>
    <row r="52" spans="2:20" x14ac:dyDescent="0.15">
      <c r="B52" s="48">
        <v>44957</v>
      </c>
      <c r="C52" s="223">
        <v>-3344400</v>
      </c>
      <c r="D52" s="148">
        <v>6689200</v>
      </c>
      <c r="E52" s="159">
        <v>6252394.3999999994</v>
      </c>
      <c r="F52" s="160">
        <v>305880.89478649152</v>
      </c>
      <c r="H52" s="54">
        <f t="shared" si="0"/>
        <v>-0.34847684235717896</v>
      </c>
      <c r="I52" s="50">
        <f t="shared" si="1"/>
        <v>0.69699536356166769</v>
      </c>
      <c r="J52" s="50">
        <f t="shared" si="2"/>
        <v>0.65148147879551133</v>
      </c>
      <c r="K52" s="228">
        <f>'EWMA &amp; GARCH Volatility Modelin'!G54^2</f>
        <v>1.4732357753360337E-3</v>
      </c>
      <c r="L52" s="51">
        <f>'EWMA &amp; GARCH Volatility Modelin'!L54</f>
        <v>7.0259124497697666E-5</v>
      </c>
      <c r="M52" s="226" cm="1">
        <f t="array" ref="M52">MMULT(MMULT(H52:J52,TRANSPOSE($H$2:$J$2)),MMULT($H$2:$J$2,TRANSPOSE(H52:J52)))</f>
        <v>1.210018522233931</v>
      </c>
      <c r="N52" s="52">
        <f t="shared" si="3"/>
        <v>942651.33619588905</v>
      </c>
      <c r="O52" s="52">
        <f t="shared" si="4"/>
        <v>205857.32548175391</v>
      </c>
      <c r="R52" s="236">
        <v>-238644.31999999844</v>
      </c>
      <c r="S52" s="238">
        <f t="shared" si="5"/>
        <v>0</v>
      </c>
      <c r="T52" s="145">
        <f t="shared" si="6"/>
        <v>1</v>
      </c>
    </row>
    <row r="53" spans="2:20" x14ac:dyDescent="0.15">
      <c r="B53" s="48">
        <v>44958</v>
      </c>
      <c r="C53" s="223">
        <v>-3330600</v>
      </c>
      <c r="D53" s="148">
        <v>6606600</v>
      </c>
      <c r="E53" s="159">
        <v>6082550.0800000001</v>
      </c>
      <c r="F53" s="160">
        <v>300497.05243072211</v>
      </c>
      <c r="H53" s="54">
        <f t="shared" si="0"/>
        <v>-0.35588846258543505</v>
      </c>
      <c r="I53" s="50">
        <f t="shared" si="1"/>
        <v>0.70594268807930549</v>
      </c>
      <c r="J53" s="50">
        <f t="shared" si="2"/>
        <v>0.64994577450612945</v>
      </c>
      <c r="K53" s="228">
        <f>'EWMA &amp; GARCH Volatility Modelin'!G55^2</f>
        <v>2.9368526839859049E-5</v>
      </c>
      <c r="L53" s="51">
        <f>'EWMA &amp; GARCH Volatility Modelin'!L55</f>
        <v>1.8428921029267441E-4</v>
      </c>
      <c r="M53" s="226" cm="1">
        <f t="array" ref="M53">MMULT(MMULT(H53:J53,TRANSPOSE($H$2:$J$2)),MMULT($H$2:$J$2,TRANSPOSE(H53:J53)))</f>
        <v>1.2165721273243344</v>
      </c>
      <c r="N53" s="52">
        <f t="shared" si="3"/>
        <v>130134.73712528475</v>
      </c>
      <c r="O53" s="52">
        <f t="shared" si="4"/>
        <v>325988.37455530738</v>
      </c>
      <c r="R53" s="236">
        <v>-87414.080000000075</v>
      </c>
      <c r="S53" s="238">
        <f t="shared" si="5"/>
        <v>1</v>
      </c>
      <c r="T53" s="145">
        <f t="shared" si="6"/>
        <v>1</v>
      </c>
    </row>
    <row r="54" spans="2:20" x14ac:dyDescent="0.15">
      <c r="B54" s="48">
        <v>44959</v>
      </c>
      <c r="C54" s="223">
        <v>-3294600</v>
      </c>
      <c r="D54" s="148">
        <v>6631800</v>
      </c>
      <c r="E54" s="159">
        <v>5933936</v>
      </c>
      <c r="F54" s="160">
        <v>299127.75038906781</v>
      </c>
      <c r="H54" s="54">
        <f t="shared" si="0"/>
        <v>-0.35536098273178174</v>
      </c>
      <c r="I54" s="50">
        <f t="shared" si="1"/>
        <v>0.71531687163255941</v>
      </c>
      <c r="J54" s="50">
        <f t="shared" si="2"/>
        <v>0.64004411109922232</v>
      </c>
      <c r="K54" s="228">
        <f>'EWMA &amp; GARCH Volatility Modelin'!G56^2</f>
        <v>1.6312605848409185E-4</v>
      </c>
      <c r="L54" s="51">
        <f>'EWMA &amp; GARCH Volatility Modelin'!L56</f>
        <v>1.7059677093525391E-4</v>
      </c>
      <c r="M54" s="226" cm="1">
        <f t="array" ref="M54">MMULT(MMULT(H54:J54,TRANSPOSE($H$2:$J$2)),MMULT($H$2:$J$2,TRANSPOSE(H54:J54)))</f>
        <v>1.2208123797507204</v>
      </c>
      <c r="N54" s="52">
        <f t="shared" si="3"/>
        <v>304364.32284184144</v>
      </c>
      <c r="O54" s="52">
        <f t="shared" si="4"/>
        <v>311255.81627470406</v>
      </c>
      <c r="R54" s="236">
        <v>11654</v>
      </c>
      <c r="S54" s="238">
        <f t="shared" si="5"/>
        <v>1</v>
      </c>
      <c r="T54" s="145">
        <f t="shared" si="6"/>
        <v>1</v>
      </c>
    </row>
    <row r="55" spans="2:20" x14ac:dyDescent="0.15">
      <c r="B55" s="48">
        <v>44960</v>
      </c>
      <c r="C55" s="223">
        <v>-3353400</v>
      </c>
      <c r="D55" s="148">
        <v>6605200</v>
      </c>
      <c r="E55" s="159">
        <v>6030990</v>
      </c>
      <c r="F55" s="160">
        <v>299532.73375811242</v>
      </c>
      <c r="H55" s="54">
        <f t="shared" si="0"/>
        <v>-0.36124915030933585</v>
      </c>
      <c r="I55" s="50">
        <f t="shared" si="1"/>
        <v>0.71155331532868893</v>
      </c>
      <c r="J55" s="50">
        <f t="shared" si="2"/>
        <v>0.64969583498064698</v>
      </c>
      <c r="K55" s="228">
        <f>'EWMA &amp; GARCH Volatility Modelin'!G57^2</f>
        <v>4.2244965231705657E-5</v>
      </c>
      <c r="L55" s="51">
        <f>'EWMA &amp; GARCH Volatility Modelin'!L57</f>
        <v>1.6889432010370634E-4</v>
      </c>
      <c r="M55" s="226" cm="1">
        <f t="array" ref="M55">MMULT(MMULT(H55:J55,TRANSPOSE($H$2:$J$2)),MMULT($H$2:$J$2,TRANSPOSE(H55:J55)))</f>
        <v>1.2209180570276861</v>
      </c>
      <c r="N55" s="52">
        <f t="shared" si="3"/>
        <v>155090.04458464767</v>
      </c>
      <c r="O55" s="52">
        <f t="shared" si="4"/>
        <v>310101.56969741412</v>
      </c>
      <c r="R55" s="236">
        <v>-89170.800000000745</v>
      </c>
      <c r="S55" s="238">
        <f t="shared" si="5"/>
        <v>1</v>
      </c>
      <c r="T55" s="145">
        <f t="shared" si="6"/>
        <v>1</v>
      </c>
    </row>
    <row r="56" spans="2:20" x14ac:dyDescent="0.15">
      <c r="B56" s="48">
        <v>44963</v>
      </c>
      <c r="C56" s="223">
        <v>-3344400</v>
      </c>
      <c r="D56" s="148">
        <v>6536600</v>
      </c>
      <c r="E56" s="159">
        <v>6001419.2000000002</v>
      </c>
      <c r="F56" s="160">
        <v>296838.05125048617</v>
      </c>
      <c r="H56" s="54">
        <f t="shared" si="0"/>
        <v>-0.36377404015167392</v>
      </c>
      <c r="I56" s="50">
        <f t="shared" si="1"/>
        <v>0.7109931200979045</v>
      </c>
      <c r="J56" s="50">
        <f t="shared" si="2"/>
        <v>0.65278092005376953</v>
      </c>
      <c r="K56" s="228">
        <f>'EWMA &amp; GARCH Volatility Modelin'!G58^2</f>
        <v>3.5407116345288548E-5</v>
      </c>
      <c r="L56" s="51">
        <f>'EWMA &amp; GARCH Volatility Modelin'!L58</f>
        <v>1.5768962162470682E-4</v>
      </c>
      <c r="M56" s="226" cm="1">
        <f t="array" ref="M56">MMULT(MMULT(H56:J56,TRANSPOSE($H$2:$J$2)),MMULT($H$2:$J$2,TRANSPOSE(H56:J56)))</f>
        <v>1.2214593678626027</v>
      </c>
      <c r="N56" s="52">
        <f t="shared" si="3"/>
        <v>140652.01580176028</v>
      </c>
      <c r="O56" s="52">
        <f t="shared" si="4"/>
        <v>296826.2034696301</v>
      </c>
      <c r="R56" s="236">
        <v>90973.120000001043</v>
      </c>
      <c r="S56" s="238">
        <f t="shared" si="5"/>
        <v>1</v>
      </c>
      <c r="T56" s="145">
        <f t="shared" si="6"/>
        <v>1</v>
      </c>
    </row>
    <row r="57" spans="2:20" x14ac:dyDescent="0.15">
      <c r="B57" s="48">
        <v>44964</v>
      </c>
      <c r="C57" s="223">
        <v>-3301200</v>
      </c>
      <c r="D57" s="148">
        <v>6573000</v>
      </c>
      <c r="E57" s="159">
        <v>6012792.3199999994</v>
      </c>
      <c r="F57" s="160">
        <v>298403.88908999751</v>
      </c>
      <c r="H57" s="54">
        <f t="shared" si="0"/>
        <v>-0.35555680704352133</v>
      </c>
      <c r="I57" s="50">
        <f t="shared" si="1"/>
        <v>0.70794707763754561</v>
      </c>
      <c r="J57" s="50">
        <f t="shared" si="2"/>
        <v>0.64760972940597561</v>
      </c>
      <c r="K57" s="228">
        <f>'EWMA &amp; GARCH Volatility Modelin'!G59^2</f>
        <v>1.020111736161884E-4</v>
      </c>
      <c r="L57" s="51">
        <f>'EWMA &amp; GARCH Volatility Modelin'!L59</f>
        <v>1.4715110770333737E-4</v>
      </c>
      <c r="M57" s="226" cm="1">
        <f t="array" ref="M57">MMULT(MMULT(H57:J57,TRANSPOSE($H$2:$J$2)),MMULT($H$2:$J$2,TRANSPOSE(H57:J57)))</f>
        <v>1.2174084832844498</v>
      </c>
      <c r="N57" s="52">
        <f t="shared" si="3"/>
        <v>240701.90694931382</v>
      </c>
      <c r="O57" s="52">
        <f t="shared" si="4"/>
        <v>289092.90070553118</v>
      </c>
      <c r="R57" s="236">
        <v>113340.16000000015</v>
      </c>
      <c r="S57" s="238">
        <f t="shared" si="5"/>
        <v>1</v>
      </c>
      <c r="T57" s="145">
        <f t="shared" si="6"/>
        <v>1</v>
      </c>
    </row>
    <row r="58" spans="2:20" x14ac:dyDescent="0.15">
      <c r="B58" s="48">
        <v>44965</v>
      </c>
      <c r="C58" s="223">
        <v>-3311400</v>
      </c>
      <c r="D58" s="148">
        <v>6619200</v>
      </c>
      <c r="E58" s="159">
        <v>6090132.4799999995</v>
      </c>
      <c r="F58" s="160">
        <v>301117.30078668502</v>
      </c>
      <c r="H58" s="54">
        <f t="shared" si="0"/>
        <v>-0.35235409565317499</v>
      </c>
      <c r="I58" s="50">
        <f t="shared" si="1"/>
        <v>0.70432512832865124</v>
      </c>
      <c r="J58" s="50">
        <f t="shared" si="2"/>
        <v>0.64802896732452364</v>
      </c>
      <c r="K58" s="228">
        <f>'EWMA &amp; GARCH Volatility Modelin'!G60^2</f>
        <v>1.1851674275382592E-4</v>
      </c>
      <c r="L58" s="51">
        <f>'EWMA &amp; GARCH Volatility Modelin'!L60</f>
        <v>1.4278521342252044E-4</v>
      </c>
      <c r="M58" s="226" cm="1">
        <f t="array" ref="M58">MMULT(MMULT(H58:J58,TRANSPOSE($H$2:$J$2)),MMULT($H$2:$J$2,TRANSPOSE(H58:J58)))</f>
        <v>1.2146881164961971</v>
      </c>
      <c r="N58" s="52">
        <f t="shared" si="3"/>
        <v>262318.68317515228</v>
      </c>
      <c r="O58" s="52">
        <f t="shared" si="4"/>
        <v>287926.06871164031</v>
      </c>
      <c r="R58" s="236">
        <v>60360.320000000298</v>
      </c>
      <c r="S58" s="238">
        <f t="shared" si="5"/>
        <v>1</v>
      </c>
      <c r="T58" s="145">
        <f t="shared" si="6"/>
        <v>1</v>
      </c>
    </row>
    <row r="59" spans="2:20" x14ac:dyDescent="0.15">
      <c r="B59" s="48">
        <v>44966</v>
      </c>
      <c r="C59" s="223">
        <v>-3270000</v>
      </c>
      <c r="D59" s="148">
        <v>6655600</v>
      </c>
      <c r="E59" s="159">
        <v>6072692.7999999998</v>
      </c>
      <c r="F59" s="160">
        <v>302223.78678178246</v>
      </c>
      <c r="H59" s="54">
        <f t="shared" si="0"/>
        <v>-0.34572835385261069</v>
      </c>
      <c r="I59" s="50">
        <f t="shared" si="1"/>
        <v>0.70367878651420046</v>
      </c>
      <c r="J59" s="50">
        <f t="shared" si="2"/>
        <v>0.64204956733841012</v>
      </c>
      <c r="K59" s="228">
        <f>'EWMA &amp; GARCH Volatility Modelin'!G61^2</f>
        <v>2.0679701500564508E-9</v>
      </c>
      <c r="L59" s="51">
        <f>'EWMA &amp; GARCH Volatility Modelin'!L61</f>
        <v>1.4015473964621266E-4</v>
      </c>
      <c r="M59" s="226" cm="1">
        <f t="array" ref="M59">MMULT(MMULT(H59:J59,TRANSPOSE($H$2:$J$2)),MMULT($H$2:$J$2,TRANSPOSE(H59:J59)))</f>
        <v>1.2122789988716378</v>
      </c>
      <c r="N59" s="52">
        <f t="shared" si="3"/>
        <v>1101.6936243994264</v>
      </c>
      <c r="O59" s="52">
        <f t="shared" si="4"/>
        <v>286808.88279231713</v>
      </c>
      <c r="R59" s="236">
        <v>-104464</v>
      </c>
      <c r="S59" s="238">
        <f t="shared" si="5"/>
        <v>1</v>
      </c>
      <c r="T59" s="145">
        <f t="shared" si="6"/>
        <v>1</v>
      </c>
    </row>
    <row r="60" spans="2:20" x14ac:dyDescent="0.15">
      <c r="B60" s="48">
        <v>44967</v>
      </c>
      <c r="C60" s="223">
        <v>-3284400</v>
      </c>
      <c r="D60" s="148">
        <v>6589800</v>
      </c>
      <c r="E60" s="159">
        <v>6048428.8000000007</v>
      </c>
      <c r="F60" s="160">
        <v>299599.7536881878</v>
      </c>
      <c r="H60" s="54">
        <f t="shared" si="0"/>
        <v>-0.35112894091027191</v>
      </c>
      <c r="I60" s="50">
        <f t="shared" si="1"/>
        <v>0.70450295177521316</v>
      </c>
      <c r="J60" s="50">
        <f t="shared" si="2"/>
        <v>0.64662598913505887</v>
      </c>
      <c r="K60" s="228">
        <f>'EWMA &amp; GARCH Volatility Modelin'!G62^2</f>
        <v>1.042701853296656E-4</v>
      </c>
      <c r="L60" s="51">
        <f>'EWMA &amp; GARCH Volatility Modelin'!L62</f>
        <v>1.2835674523327758E-4</v>
      </c>
      <c r="M60" s="226" cm="1">
        <f t="array" ref="M60">MMULT(MMULT(H60:J60,TRANSPOSE($H$2:$J$2)),MMULT($H$2:$J$2,TRANSPOSE(H60:J60)))</f>
        <v>1.2143820434102552</v>
      </c>
      <c r="N60" s="52">
        <f t="shared" si="3"/>
        <v>244862.23892979755</v>
      </c>
      <c r="O60" s="52">
        <f t="shared" si="4"/>
        <v>271675.88564929983</v>
      </c>
      <c r="R60" s="236">
        <v>70685.599999997765</v>
      </c>
      <c r="S60" s="238">
        <f t="shared" si="5"/>
        <v>1</v>
      </c>
      <c r="T60" s="145">
        <f t="shared" si="6"/>
        <v>1</v>
      </c>
    </row>
    <row r="61" spans="2:20" x14ac:dyDescent="0.15">
      <c r="B61" s="48">
        <v>44970</v>
      </c>
      <c r="C61" s="223">
        <v>-3328800</v>
      </c>
      <c r="D61" s="148">
        <v>6655600</v>
      </c>
      <c r="E61" s="159">
        <v>6097714.3999999994</v>
      </c>
      <c r="F61" s="160">
        <v>302363.22198818589</v>
      </c>
      <c r="H61" s="54">
        <f t="shared" si="0"/>
        <v>-0.35320652701215038</v>
      </c>
      <c r="I61" s="50">
        <f t="shared" si="1"/>
        <v>0.70620084149905915</v>
      </c>
      <c r="J61" s="50">
        <f t="shared" si="2"/>
        <v>0.64700568551309134</v>
      </c>
      <c r="K61" s="228">
        <f>'EWMA &amp; GARCH Volatility Modelin'!G63^2</f>
        <v>5.8909869216161688E-5</v>
      </c>
      <c r="L61" s="51">
        <f>'EWMA &amp; GARCH Volatility Modelin'!L63</f>
        <v>1.262075598099967E-4</v>
      </c>
      <c r="M61" s="226" cm="1">
        <f t="array" ref="M61">MMULT(MMULT(H61:J61,TRANSPOSE($H$2:$J$2)),MMULT($H$2:$J$2,TRANSPOSE(H61:J61)))</f>
        <v>1.2158400612003883</v>
      </c>
      <c r="N61" s="52">
        <f t="shared" si="3"/>
        <v>185552.10872401914</v>
      </c>
      <c r="O61" s="52">
        <f t="shared" si="4"/>
        <v>271590.48455316981</v>
      </c>
      <c r="R61" s="236">
        <v>1000</v>
      </c>
      <c r="S61" s="238">
        <f t="shared" si="5"/>
        <v>1</v>
      </c>
      <c r="T61" s="145">
        <f t="shared" si="6"/>
        <v>1</v>
      </c>
    </row>
    <row r="62" spans="2:20" x14ac:dyDescent="0.15">
      <c r="B62" s="48">
        <v>44971</v>
      </c>
      <c r="C62" s="223">
        <v>-3339000</v>
      </c>
      <c r="D62" s="148">
        <v>6666800</v>
      </c>
      <c r="E62" s="159">
        <v>6097714.3999999994</v>
      </c>
      <c r="F62" s="160">
        <v>302688.5291130956</v>
      </c>
      <c r="H62" s="54">
        <f t="shared" si="0"/>
        <v>-0.35425122261762187</v>
      </c>
      <c r="I62" s="50">
        <f t="shared" si="1"/>
        <v>0.70731418117614897</v>
      </c>
      <c r="J62" s="50">
        <f t="shared" si="2"/>
        <v>0.64693704144147302</v>
      </c>
      <c r="K62" s="228">
        <f>'EWMA &amp; GARCH Volatility Modelin'!G64^2</f>
        <v>1.9461716452146998E-5</v>
      </c>
      <c r="L62" s="51">
        <f>'EWMA &amp; GARCH Volatility Modelin'!L64</f>
        <v>1.2057649454523123E-4</v>
      </c>
      <c r="M62" s="226" cm="1">
        <f t="array" ref="M62">MMULT(MMULT(H62:J62,TRANSPOSE($H$2:$J$2)),MMULT($H$2:$J$2,TRANSPOSE(H62:J62)))</f>
        <v>1.2166955044759249</v>
      </c>
      <c r="N62" s="52">
        <f t="shared" si="3"/>
        <v>106699.2192349417</v>
      </c>
      <c r="O62" s="52">
        <f t="shared" si="4"/>
        <v>265584.05526596372</v>
      </c>
      <c r="R62" s="236">
        <v>74230.400000002235</v>
      </c>
      <c r="S62" s="238">
        <f t="shared" si="5"/>
        <v>1</v>
      </c>
      <c r="T62" s="145">
        <f t="shared" si="6"/>
        <v>1</v>
      </c>
    </row>
    <row r="63" spans="2:20" x14ac:dyDescent="0.15">
      <c r="B63" s="48">
        <v>44972</v>
      </c>
      <c r="C63" s="223">
        <v>-3321000</v>
      </c>
      <c r="D63" s="148">
        <v>6701800</v>
      </c>
      <c r="E63" s="159">
        <v>6118944.8000000007</v>
      </c>
      <c r="F63" s="160">
        <v>304261.34558720211</v>
      </c>
      <c r="H63" s="54">
        <f t="shared" si="0"/>
        <v>-0.34958833841515402</v>
      </c>
      <c r="I63" s="50">
        <f t="shared" si="1"/>
        <v>0.70547158277346556</v>
      </c>
      <c r="J63" s="50">
        <f t="shared" si="2"/>
        <v>0.64411675564168847</v>
      </c>
      <c r="K63" s="228">
        <f>'EWMA &amp; GARCH Volatility Modelin'!G65^2</f>
        <v>9.7867271568999069E-6</v>
      </c>
      <c r="L63" s="51">
        <f>'EWMA &amp; GARCH Volatility Modelin'!L65</f>
        <v>1.1215421702693655E-4</v>
      </c>
      <c r="M63" s="226" cm="1">
        <f t="array" ref="M63">MMULT(MMULT(H63:J63,TRANSPOSE($H$2:$J$2)),MMULT($H$2:$J$2,TRANSPOSE(H63:J63)))</f>
        <v>1.2143469189831861</v>
      </c>
      <c r="N63" s="52">
        <f t="shared" si="3"/>
        <v>76186.272337249975</v>
      </c>
      <c r="O63" s="52">
        <f t="shared" si="4"/>
        <v>257908.57880288194</v>
      </c>
      <c r="R63" s="236">
        <v>11797.11999999918</v>
      </c>
      <c r="S63" s="238">
        <f t="shared" si="5"/>
        <v>1</v>
      </c>
      <c r="T63" s="145">
        <f t="shared" si="6"/>
        <v>1</v>
      </c>
    </row>
    <row r="64" spans="2:20" x14ac:dyDescent="0.15">
      <c r="B64" s="48">
        <v>44973</v>
      </c>
      <c r="C64" s="223">
        <v>-3237000</v>
      </c>
      <c r="D64" s="148">
        <v>6731200</v>
      </c>
      <c r="E64" s="159">
        <v>6017341.9199999999</v>
      </c>
      <c r="F64" s="160">
        <v>303994.47593149391</v>
      </c>
      <c r="H64" s="54">
        <f t="shared" si="0"/>
        <v>-0.3403233699883646</v>
      </c>
      <c r="I64" s="50">
        <f t="shared" si="1"/>
        <v>0.70768757122819892</v>
      </c>
      <c r="J64" s="50">
        <f t="shared" si="2"/>
        <v>0.63263579876016574</v>
      </c>
      <c r="K64" s="228">
        <f>'EWMA &amp; GARCH Volatility Modelin'!G66^2</f>
        <v>3.0463422708200768E-4</v>
      </c>
      <c r="L64" s="51">
        <f>'EWMA &amp; GARCH Volatility Modelin'!L66</f>
        <v>1.0384502503850657E-4</v>
      </c>
      <c r="M64" s="226" cm="1">
        <f t="array" ref="M64">MMULT(MMULT(H64:J64,TRANSPOSE($H$2:$J$2)),MMULT($H$2:$J$2,TRANSPOSE(H64:J64)))</f>
        <v>1.2124422068202256</v>
      </c>
      <c r="N64" s="52">
        <f t="shared" si="3"/>
        <v>425251.11011795164</v>
      </c>
      <c r="O64" s="52">
        <f t="shared" si="4"/>
        <v>248284.12681082153</v>
      </c>
      <c r="R64" s="236">
        <v>27715.679999999702</v>
      </c>
      <c r="S64" s="238">
        <f t="shared" si="5"/>
        <v>1</v>
      </c>
      <c r="T64" s="145">
        <f t="shared" si="6"/>
        <v>1</v>
      </c>
    </row>
    <row r="65" spans="2:20" x14ac:dyDescent="0.15">
      <c r="B65" s="48">
        <v>44974</v>
      </c>
      <c r="C65" s="223">
        <v>-3278400</v>
      </c>
      <c r="D65" s="148">
        <v>6729800</v>
      </c>
      <c r="E65" s="159">
        <v>6087857.5999999996</v>
      </c>
      <c r="F65" s="160">
        <v>304881.55760753859</v>
      </c>
      <c r="H65" s="54">
        <f t="shared" si="0"/>
        <v>-0.34367454339423648</v>
      </c>
      <c r="I65" s="50">
        <f t="shared" si="1"/>
        <v>0.70548467000199266</v>
      </c>
      <c r="J65" s="50">
        <f t="shared" si="2"/>
        <v>0.63818987339224387</v>
      </c>
      <c r="K65" s="228">
        <f>'EWMA &amp; GARCH Volatility Modelin'!G67^2</f>
        <v>1.9536033756777068E-5</v>
      </c>
      <c r="L65" s="51">
        <f>'EWMA &amp; GARCH Volatility Modelin'!L67</f>
        <v>1.1983325604886811E-4</v>
      </c>
      <c r="M65" s="226" cm="1">
        <f t="array" ref="M65">MMULT(MMULT(H65:J65,TRANSPOSE($H$2:$J$2)),MMULT($H$2:$J$2,TRANSPOSE(H65:J65)))</f>
        <v>1.212473568463545</v>
      </c>
      <c r="N65" s="52">
        <f t="shared" si="3"/>
        <v>108004.92839782928</v>
      </c>
      <c r="O65" s="52">
        <f t="shared" si="4"/>
        <v>267494.00597887411</v>
      </c>
      <c r="R65" s="236">
        <v>48362.400000000373</v>
      </c>
      <c r="S65" s="238">
        <f t="shared" si="5"/>
        <v>1</v>
      </c>
      <c r="T65" s="145">
        <f t="shared" si="6"/>
        <v>1</v>
      </c>
    </row>
    <row r="66" spans="2:20" x14ac:dyDescent="0.15">
      <c r="B66" s="48">
        <v>44978</v>
      </c>
      <c r="C66" s="223">
        <v>-3288600</v>
      </c>
      <c r="D66" s="148">
        <v>6755000</v>
      </c>
      <c r="E66" s="159">
        <v>6121220</v>
      </c>
      <c r="F66" s="160">
        <v>306200.74809175549</v>
      </c>
      <c r="H66" s="54">
        <f t="shared" si="0"/>
        <v>-0.3430048333162975</v>
      </c>
      <c r="I66" s="50">
        <f t="shared" si="1"/>
        <v>0.70455441496429771</v>
      </c>
      <c r="J66" s="50">
        <f t="shared" si="2"/>
        <v>0.63845041835199978</v>
      </c>
      <c r="K66" s="228">
        <f>'EWMA &amp; GARCH Volatility Modelin'!G68^2</f>
        <v>4.3475264871184725E-5</v>
      </c>
      <c r="L66" s="51">
        <f>'EWMA &amp; GARCH Volatility Modelin'!L68</f>
        <v>1.1159553218232222E-4</v>
      </c>
      <c r="M66" s="226" cm="1">
        <f t="array" ref="M66">MMULT(MMULT(H66:J66,TRANSPOSE($H$2:$J$2)),MMULT($H$2:$J$2,TRANSPOSE(H66:J66)))</f>
        <v>1.2118245539152468</v>
      </c>
      <c r="N66" s="52">
        <f t="shared" si="3"/>
        <v>161892.40063345621</v>
      </c>
      <c r="O66" s="52">
        <f t="shared" si="4"/>
        <v>259375.3789635213</v>
      </c>
      <c r="R66" s="236">
        <v>47971.199999999255</v>
      </c>
      <c r="S66" s="238">
        <f t="shared" si="5"/>
        <v>1</v>
      </c>
      <c r="T66" s="145">
        <f t="shared" si="6"/>
        <v>1</v>
      </c>
    </row>
    <row r="67" spans="2:20" x14ac:dyDescent="0.15">
      <c r="B67" s="48">
        <v>44979</v>
      </c>
      <c r="C67" s="223">
        <v>-3310800</v>
      </c>
      <c r="D67" s="148">
        <v>6795600</v>
      </c>
      <c r="E67" s="159">
        <v>6150791.2000000002</v>
      </c>
      <c r="F67" s="160">
        <v>307915.22773693246</v>
      </c>
      <c r="H67" s="54">
        <f t="shared" si="0"/>
        <v>-0.34360112745339388</v>
      </c>
      <c r="I67" s="50">
        <f t="shared" si="1"/>
        <v>0.70526030618650581</v>
      </c>
      <c r="J67" s="50">
        <f t="shared" si="2"/>
        <v>0.63834082126688818</v>
      </c>
      <c r="K67" s="228">
        <f>'EWMA &amp; GARCH Volatility Modelin'!G69^2</f>
        <v>2.8252352079413581E-4</v>
      </c>
      <c r="L67" s="51">
        <f>'EWMA &amp; GARCH Volatility Modelin'!L69</f>
        <v>1.06096444826003E-4</v>
      </c>
      <c r="M67" s="226" cm="1">
        <f t="array" ref="M67">MMULT(MMULT(H67:J67,TRANSPOSE($H$2:$J$2)),MMULT($H$2:$J$2,TRANSPOSE(H67:J67)))</f>
        <v>1.2123450094697534</v>
      </c>
      <c r="N67" s="52">
        <f t="shared" si="3"/>
        <v>414852.24427145638</v>
      </c>
      <c r="O67" s="52">
        <f t="shared" si="4"/>
        <v>254224.0041056544</v>
      </c>
      <c r="R67" s="236">
        <v>-3652.7999999988824</v>
      </c>
      <c r="S67" s="238">
        <f t="shared" si="5"/>
        <v>1</v>
      </c>
      <c r="T67" s="145">
        <f t="shared" si="6"/>
        <v>1</v>
      </c>
    </row>
    <row r="68" spans="2:20" x14ac:dyDescent="0.15">
      <c r="B68" s="48">
        <v>44980</v>
      </c>
      <c r="C68" s="223">
        <v>-3259800</v>
      </c>
      <c r="D68" s="148">
        <v>6787200</v>
      </c>
      <c r="E68" s="159">
        <v>6104538.4000000004</v>
      </c>
      <c r="F68" s="160">
        <v>307131.89032444172</v>
      </c>
      <c r="H68" s="54">
        <f t="shared" si="0"/>
        <v>-0.33843654980185506</v>
      </c>
      <c r="I68" s="50">
        <f t="shared" si="1"/>
        <v>0.70465566930951296</v>
      </c>
      <c r="J68" s="50">
        <f t="shared" si="2"/>
        <v>0.63378088049234205</v>
      </c>
      <c r="K68" s="228">
        <f>'EWMA &amp; GARCH Volatility Modelin'!G70^2</f>
        <v>1.6717137603852451E-4</v>
      </c>
      <c r="L68" s="51">
        <f>'EWMA &amp; GARCH Volatility Modelin'!L70</f>
        <v>1.2050763656811056E-4</v>
      </c>
      <c r="M68" s="226" cm="1">
        <f t="array" ref="M68">MMULT(MMULT(H68:J68,TRANSPOSE($H$2:$J$2)),MMULT($H$2:$J$2,TRANSPOSE(H68:J68)))</f>
        <v>1.2104215220938794</v>
      </c>
      <c r="N68" s="52">
        <f t="shared" si="3"/>
        <v>318740.78052446007</v>
      </c>
      <c r="O68" s="52">
        <f t="shared" si="4"/>
        <v>270622.53485891712</v>
      </c>
      <c r="R68" s="236">
        <v>33648.799999998882</v>
      </c>
      <c r="S68" s="238">
        <f t="shared" si="5"/>
        <v>1</v>
      </c>
      <c r="T68" s="145">
        <f t="shared" si="6"/>
        <v>1</v>
      </c>
    </row>
    <row r="69" spans="2:20" x14ac:dyDescent="0.15">
      <c r="B69" s="48">
        <v>44981</v>
      </c>
      <c r="C69" s="223">
        <v>-3249600</v>
      </c>
      <c r="D69" s="148">
        <v>6797000</v>
      </c>
      <c r="E69" s="159">
        <v>6118187.2000000002</v>
      </c>
      <c r="F69" s="160">
        <v>307720.5291572407</v>
      </c>
      <c r="H69" s="54">
        <f t="shared" si="0"/>
        <v>-0.33620306068937023</v>
      </c>
      <c r="I69" s="50">
        <f t="shared" si="1"/>
        <v>0.70321645848893699</v>
      </c>
      <c r="J69" s="50">
        <f t="shared" si="2"/>
        <v>0.63298660220043335</v>
      </c>
      <c r="K69" s="228">
        <f>'EWMA &amp; GARCH Volatility Modelin'!G71^2</f>
        <v>6.3477763474013042E-7</v>
      </c>
      <c r="L69" s="51">
        <f>'EWMA &amp; GARCH Volatility Modelin'!L71</f>
        <v>1.2389041073697181E-4</v>
      </c>
      <c r="M69" s="226" cm="1">
        <f t="array" ref="M69">MMULT(MMULT(H69:J69,TRANSPOSE($H$2:$J$2)),MMULT($H$2:$J$2,TRANSPOSE(H69:J69)))</f>
        <v>1.2090384601772277</v>
      </c>
      <c r="N69" s="52">
        <f t="shared" si="3"/>
        <v>19698.527718062171</v>
      </c>
      <c r="O69" s="52">
        <f t="shared" si="4"/>
        <v>275195.80280866945</v>
      </c>
      <c r="R69" s="236">
        <v>-2305.5999999977648</v>
      </c>
      <c r="S69" s="238">
        <f t="shared" si="5"/>
        <v>1</v>
      </c>
      <c r="T69" s="145">
        <f t="shared" si="6"/>
        <v>1</v>
      </c>
    </row>
    <row r="70" spans="2:20" x14ac:dyDescent="0.15">
      <c r="B70" s="48">
        <v>44984</v>
      </c>
      <c r="C70" s="223">
        <v>-3259200</v>
      </c>
      <c r="D70" s="148">
        <v>6827800</v>
      </c>
      <c r="E70" s="159">
        <v>6094681.6000000006</v>
      </c>
      <c r="F70" s="160">
        <v>308324.30600851221</v>
      </c>
      <c r="H70" s="54">
        <f t="shared" ref="H70:H133" si="7">C70/SUM(C70:E70)</f>
        <v>-0.33727672802166908</v>
      </c>
      <c r="I70" s="50">
        <f t="shared" ref="I70:I133" si="8">D70/SUM(C70:E70)</f>
        <v>0.7065715646742613</v>
      </c>
      <c r="J70" s="50">
        <f t="shared" ref="J70:J133" si="9">E70/SUM(C70:E70)</f>
        <v>0.63070516334740778</v>
      </c>
      <c r="K70" s="228">
        <f>'EWMA &amp; GARCH Volatility Modelin'!G72^2</f>
        <v>9.1004261051679769E-5</v>
      </c>
      <c r="L70" s="51">
        <f>'EWMA &amp; GARCH Volatility Modelin'!L72</f>
        <v>1.1368021020417874E-4</v>
      </c>
      <c r="M70" s="226" cm="1">
        <f t="array" ref="M70">MMULT(MMULT(H70:J70,TRANSPOSE($H$2:$J$2)),MMULT($H$2:$J$2,TRANSPOSE(H70:J70)))</f>
        <v>1.2109513232677551</v>
      </c>
      <c r="N70" s="52">
        <f t="shared" ref="N70:N133" si="10">_xlfn.NORM.S.INV(0.99)*SQRT(M70*K70)*SUM(C70:E70)</f>
        <v>235989.94583706657</v>
      </c>
      <c r="O70" s="52">
        <f t="shared" ref="O70:O133" si="11">_xlfn.NORM.S.INV(0.99)*SQRT(M70*L70)*SUM(C70:E70)</f>
        <v>263757.65368695423</v>
      </c>
      <c r="R70" s="236">
        <v>39594</v>
      </c>
      <c r="S70" s="238">
        <f t="shared" ref="S70:S133" si="12">IF(-(N71)&lt;R70,1,0)</f>
        <v>1</v>
      </c>
      <c r="T70" s="145">
        <f t="shared" ref="T70:T133" si="13">IF(-(O71)&lt;R70,1,0)</f>
        <v>1</v>
      </c>
    </row>
    <row r="71" spans="2:20" x14ac:dyDescent="0.15">
      <c r="B71" s="48">
        <v>44985</v>
      </c>
      <c r="C71" s="223">
        <v>-3182400</v>
      </c>
      <c r="D71" s="148">
        <v>6874000</v>
      </c>
      <c r="E71" s="159">
        <v>6011275.6000000006</v>
      </c>
      <c r="F71" s="160">
        <v>308895.6281987023</v>
      </c>
      <c r="H71" s="54">
        <f t="shared" si="7"/>
        <v>-0.3279852418184151</v>
      </c>
      <c r="I71" s="50">
        <f t="shared" si="8"/>
        <v>0.70844977132346199</v>
      </c>
      <c r="J71" s="50">
        <f t="shared" si="9"/>
        <v>0.61953547049495306</v>
      </c>
      <c r="K71" s="228">
        <f>'EWMA &amp; GARCH Volatility Modelin'!G73^2</f>
        <v>2.9136528383204059E-5</v>
      </c>
      <c r="L71" s="51">
        <f>'EWMA &amp; GARCH Volatility Modelin'!L73</f>
        <v>1.1184889926582628E-4</v>
      </c>
      <c r="M71" s="226" cm="1">
        <f t="array" ref="M71">MMULT(MMULT(H71:J71,TRANSPOSE($H$2:$J$2)),MMULT($H$2:$J$2,TRANSPOSE(H71:J71)))</f>
        <v>1.2088826561772346</v>
      </c>
      <c r="N71" s="52">
        <f t="shared" si="10"/>
        <v>133963.38014840073</v>
      </c>
      <c r="O71" s="52">
        <f t="shared" si="11"/>
        <v>262472.04327428818</v>
      </c>
      <c r="R71" s="236">
        <v>-86159.60000000149</v>
      </c>
      <c r="S71" s="238">
        <f t="shared" si="12"/>
        <v>1</v>
      </c>
      <c r="T71" s="145">
        <f t="shared" si="13"/>
        <v>1</v>
      </c>
    </row>
    <row r="72" spans="2:20" x14ac:dyDescent="0.15">
      <c r="B72" s="48">
        <v>44986</v>
      </c>
      <c r="C72" s="223">
        <v>-3168000</v>
      </c>
      <c r="D72" s="148">
        <v>6825000</v>
      </c>
      <c r="E72" s="159">
        <v>5959716</v>
      </c>
      <c r="F72" s="160">
        <v>306517.85503480234</v>
      </c>
      <c r="H72" s="54">
        <f t="shared" si="7"/>
        <v>-0.32942638630484666</v>
      </c>
      <c r="I72" s="50">
        <f t="shared" si="8"/>
        <v>0.70970173185939978</v>
      </c>
      <c r="J72" s="50">
        <f t="shared" si="9"/>
        <v>0.61972465444544689</v>
      </c>
      <c r="K72" s="228">
        <f>'EWMA &amp; GARCH Volatility Modelin'!G74^2</f>
        <v>1.7821350342989019E-5</v>
      </c>
      <c r="L72" s="51">
        <f>'EWMA &amp; GARCH Volatility Modelin'!L74</f>
        <v>1.0515568704453508E-4</v>
      </c>
      <c r="M72" s="226" cm="1">
        <f t="array" ref="M72">MMULT(MMULT(H72:J72,TRANSPOSE($H$2:$J$2)),MMULT($H$2:$J$2,TRANSPOSE(H72:J72)))</f>
        <v>1.2099264099491227</v>
      </c>
      <c r="N72" s="52">
        <f t="shared" si="10"/>
        <v>103884.6141463198</v>
      </c>
      <c r="O72" s="52">
        <f t="shared" si="11"/>
        <v>252346.51404675181</v>
      </c>
      <c r="R72" s="236">
        <v>68146.400000000373</v>
      </c>
      <c r="S72" s="238">
        <f t="shared" si="12"/>
        <v>1</v>
      </c>
      <c r="T72" s="145">
        <f t="shared" si="13"/>
        <v>1</v>
      </c>
    </row>
    <row r="73" spans="2:20" x14ac:dyDescent="0.15">
      <c r="B73" s="48">
        <v>44987</v>
      </c>
      <c r="C73" s="223">
        <v>-3232200</v>
      </c>
      <c r="D73" s="148">
        <v>6865600</v>
      </c>
      <c r="E73" s="159">
        <v>6051462.4000000004</v>
      </c>
      <c r="F73" s="160">
        <v>309019.59252352483</v>
      </c>
      <c r="H73" s="54">
        <f t="shared" si="7"/>
        <v>-0.33373731773411669</v>
      </c>
      <c r="I73" s="50">
        <f t="shared" si="8"/>
        <v>0.70890010786317414</v>
      </c>
      <c r="J73" s="50">
        <f t="shared" si="9"/>
        <v>0.62483720987094249</v>
      </c>
      <c r="K73" s="228">
        <f>'EWMA &amp; GARCH Volatility Modelin'!G75^2</f>
        <v>2.1389966801353453E-6</v>
      </c>
      <c r="L73" s="51">
        <f>'EWMA &amp; GARCH Volatility Modelin'!L75</f>
        <v>9.8172529253417277E-5</v>
      </c>
      <c r="M73" s="226" cm="1">
        <f t="array" ref="M73">MMULT(MMULT(H73:J73,TRANSPOSE($H$2:$J$2)),MMULT($H$2:$J$2,TRANSPOSE(H73:J73)))</f>
        <v>1.2109191133603912</v>
      </c>
      <c r="N73" s="52">
        <f t="shared" si="10"/>
        <v>36260.24509237428</v>
      </c>
      <c r="O73" s="52">
        <f t="shared" si="11"/>
        <v>245652.20684845484</v>
      </c>
      <c r="R73" s="236">
        <v>-29479.200000001118</v>
      </c>
      <c r="S73" s="238">
        <f t="shared" si="12"/>
        <v>1</v>
      </c>
      <c r="T73" s="145">
        <f t="shared" si="13"/>
        <v>1</v>
      </c>
    </row>
    <row r="74" spans="2:20" x14ac:dyDescent="0.15">
      <c r="B74" s="48">
        <v>44988</v>
      </c>
      <c r="C74" s="223">
        <v>-3226800</v>
      </c>
      <c r="D74" s="148">
        <v>6865600</v>
      </c>
      <c r="E74" s="159">
        <v>6016583.2000000002</v>
      </c>
      <c r="F74" s="160">
        <v>308494.32527454774</v>
      </c>
      <c r="H74" s="54">
        <f t="shared" si="7"/>
        <v>-0.33419698971657597</v>
      </c>
      <c r="I74" s="50">
        <f t="shared" si="8"/>
        <v>0.71106447644667281</v>
      </c>
      <c r="J74" s="50">
        <f t="shared" si="9"/>
        <v>0.62313251326990327</v>
      </c>
      <c r="K74" s="228">
        <f>'EWMA &amp; GARCH Volatility Modelin'!G76^2</f>
        <v>6.5287512896907709E-4</v>
      </c>
      <c r="L74" s="51">
        <f>'EWMA &amp; GARCH Volatility Modelin'!L76</f>
        <v>9.0555734926335476E-5</v>
      </c>
      <c r="M74" s="226" cm="1">
        <f t="array" ref="M74">MMULT(MMULT(H74:J74,TRANSPOSE($H$2:$J$2)),MMULT($H$2:$J$2,TRANSPOSE(H74:J74)))</f>
        <v>1.2120798865978999</v>
      </c>
      <c r="N74" s="52">
        <f t="shared" si="10"/>
        <v>631865.81123441807</v>
      </c>
      <c r="O74" s="52">
        <f t="shared" si="11"/>
        <v>235324.84147743421</v>
      </c>
      <c r="R74" s="236">
        <v>129943.20000000112</v>
      </c>
      <c r="S74" s="238">
        <f t="shared" si="12"/>
        <v>1</v>
      </c>
      <c r="T74" s="145">
        <f t="shared" si="13"/>
        <v>1</v>
      </c>
    </row>
    <row r="75" spans="2:20" x14ac:dyDescent="0.15">
      <c r="B75" s="48">
        <v>44991</v>
      </c>
      <c r="C75" s="223">
        <v>-3150000</v>
      </c>
      <c r="D75" s="148">
        <v>6928600</v>
      </c>
      <c r="E75" s="159">
        <v>6006726.4000000004</v>
      </c>
      <c r="F75" s="160">
        <v>310796.64840594423</v>
      </c>
      <c r="H75" s="54">
        <f t="shared" si="7"/>
        <v>-0.32191057009605728</v>
      </c>
      <c r="I75" s="50">
        <f t="shared" si="8"/>
        <v>0.70806018284683891</v>
      </c>
      <c r="J75" s="50">
        <f t="shared" si="9"/>
        <v>0.61385038724921837</v>
      </c>
      <c r="K75" s="228">
        <f>'EWMA &amp; GARCH Volatility Modelin'!G77^2</f>
        <v>9.0744907036564306E-4</v>
      </c>
      <c r="L75" s="51">
        <f>'EWMA &amp; GARCH Volatility Modelin'!L77</f>
        <v>1.3639427190341197E-4</v>
      </c>
      <c r="M75" s="226" cm="1">
        <f t="array" ref="M75">MMULT(MMULT(H75:J75,TRANSPOSE($H$2:$J$2)),MMULT($H$2:$J$2,TRANSPOSE(H75:J75)))</f>
        <v>1.2067740937930058</v>
      </c>
      <c r="N75" s="52">
        <f t="shared" si="10"/>
        <v>753310.62684305257</v>
      </c>
      <c r="O75" s="52">
        <f t="shared" si="11"/>
        <v>292052.56837599177</v>
      </c>
      <c r="R75" s="236">
        <v>-66298.800000000745</v>
      </c>
      <c r="S75" s="238">
        <f t="shared" si="12"/>
        <v>0</v>
      </c>
      <c r="T75" s="145">
        <f t="shared" si="13"/>
        <v>1</v>
      </c>
    </row>
    <row r="76" spans="2:20" x14ac:dyDescent="0.15">
      <c r="B76" s="48">
        <v>44992</v>
      </c>
      <c r="C76" s="223">
        <v>-3155400</v>
      </c>
      <c r="D76" s="148">
        <v>6876800</v>
      </c>
      <c r="E76" s="159">
        <v>5997627.5999999996</v>
      </c>
      <c r="F76" s="160">
        <v>308900.39726070681</v>
      </c>
      <c r="H76" s="54">
        <f t="shared" si="7"/>
        <v>-0.32466210920113037</v>
      </c>
      <c r="I76" s="50">
        <f t="shared" si="8"/>
        <v>0.70756049710158253</v>
      </c>
      <c r="J76" s="50">
        <f t="shared" si="9"/>
        <v>0.61710161209954784</v>
      </c>
      <c r="K76" s="228">
        <f>'EWMA &amp; GARCH Volatility Modelin'!G78^2</f>
        <v>1.9037918297510883E-9</v>
      </c>
      <c r="L76" s="51">
        <f>'EWMA &amp; GARCH Volatility Modelin'!L78</f>
        <v>1.977091660554184E-4</v>
      </c>
      <c r="M76" s="226" cm="1">
        <f t="array" ref="M76">MMULT(MMULT(H76:J76,TRANSPOSE($H$2:$J$2)),MMULT($H$2:$J$2,TRANSPOSE(H76:J76)))</f>
        <v>1.2074124354652558</v>
      </c>
      <c r="N76" s="52">
        <f t="shared" si="10"/>
        <v>1084.0143345072265</v>
      </c>
      <c r="O76" s="52">
        <f t="shared" si="11"/>
        <v>349332.26352389919</v>
      </c>
      <c r="R76" s="236">
        <v>2688.4000000003725</v>
      </c>
      <c r="S76" s="238">
        <f t="shared" si="12"/>
        <v>1</v>
      </c>
      <c r="T76" s="145">
        <f t="shared" si="13"/>
        <v>1</v>
      </c>
    </row>
    <row r="77" spans="2:20" x14ac:dyDescent="0.15">
      <c r="B77" s="48">
        <v>44993</v>
      </c>
      <c r="C77" s="223">
        <v>-3159600</v>
      </c>
      <c r="D77" s="148">
        <v>6921600</v>
      </c>
      <c r="E77" s="159">
        <v>5959716</v>
      </c>
      <c r="F77" s="160">
        <v>309778.89517500339</v>
      </c>
      <c r="H77" s="54">
        <f t="shared" si="7"/>
        <v>-0.32500435108369757</v>
      </c>
      <c r="I77" s="50">
        <f t="shared" si="8"/>
        <v>0.71197307142072452</v>
      </c>
      <c r="J77" s="50">
        <f t="shared" si="9"/>
        <v>0.61303127966297311</v>
      </c>
      <c r="K77" s="228">
        <f>'EWMA &amp; GARCH Volatility Modelin'!G79^2</f>
        <v>1.0787973451350163E-4</v>
      </c>
      <c r="L77" s="51">
        <f>'EWMA &amp; GARCH Volatility Modelin'!L79</f>
        <v>1.8044146882047521E-4</v>
      </c>
      <c r="M77" s="226" cm="1">
        <f t="array" ref="M77">MMULT(MMULT(H77:J77,TRANSPOSE($H$2:$J$2)),MMULT($H$2:$J$2,TRANSPOSE(H77:J77)))</f>
        <v>1.2095873255350047</v>
      </c>
      <c r="N77" s="52">
        <f t="shared" si="10"/>
        <v>258348.61419896345</v>
      </c>
      <c r="O77" s="52">
        <f t="shared" si="11"/>
        <v>334121.46628362976</v>
      </c>
      <c r="R77" s="236">
        <v>-286494.40000000037</v>
      </c>
      <c r="S77" s="238">
        <f t="shared" si="12"/>
        <v>0</v>
      </c>
      <c r="T77" s="145">
        <f t="shared" si="13"/>
        <v>1</v>
      </c>
    </row>
    <row r="78" spans="2:20" x14ac:dyDescent="0.15">
      <c r="B78" s="48">
        <v>44994</v>
      </c>
      <c r="C78" s="223">
        <v>-3169800</v>
      </c>
      <c r="D78" s="148">
        <v>6879600</v>
      </c>
      <c r="E78" s="159">
        <v>5725421.5999999996</v>
      </c>
      <c r="F78" s="160">
        <v>304688.26558983215</v>
      </c>
      <c r="H78" s="54">
        <f t="shared" si="7"/>
        <v>-0.33595395364111003</v>
      </c>
      <c r="I78" s="50">
        <f t="shared" si="8"/>
        <v>0.72914026735736659</v>
      </c>
      <c r="J78" s="50">
        <f t="shared" si="9"/>
        <v>0.60681368628374344</v>
      </c>
      <c r="K78" s="228">
        <f>'EWMA &amp; GARCH Volatility Modelin'!G80^2</f>
        <v>6.1619534637207561E-7</v>
      </c>
      <c r="L78" s="51">
        <f>'EWMA &amp; GARCH Volatility Modelin'!L80</f>
        <v>1.7363442451939892E-4</v>
      </c>
      <c r="M78" s="226" cm="1">
        <f t="array" ref="M78">MMULT(MMULT(H78:J78,TRANSPOSE($H$2:$J$2)),MMULT($H$2:$J$2,TRANSPOSE(H78:J78)))</f>
        <v>1.2211319521412747</v>
      </c>
      <c r="N78" s="52">
        <f t="shared" si="10"/>
        <v>19040.014177869656</v>
      </c>
      <c r="O78" s="52">
        <f t="shared" si="11"/>
        <v>319614.13393396774</v>
      </c>
      <c r="R78" s="236">
        <v>-249082.40000000037</v>
      </c>
      <c r="S78" s="238">
        <f t="shared" si="12"/>
        <v>1</v>
      </c>
      <c r="T78" s="145">
        <f t="shared" si="13"/>
        <v>1</v>
      </c>
    </row>
    <row r="79" spans="2:20" x14ac:dyDescent="0.15">
      <c r="B79" s="48">
        <v>44995</v>
      </c>
      <c r="C79" s="223">
        <v>-3163800</v>
      </c>
      <c r="D79" s="148">
        <v>6692000</v>
      </c>
      <c r="E79" s="159">
        <v>5657939.1999999993</v>
      </c>
      <c r="F79" s="160">
        <v>297391.38221805473</v>
      </c>
      <c r="H79" s="54">
        <f t="shared" si="7"/>
        <v>-0.34441019574360471</v>
      </c>
      <c r="I79" s="50">
        <f t="shared" si="8"/>
        <v>0.72848885198691526</v>
      </c>
      <c r="J79" s="50">
        <f t="shared" si="9"/>
        <v>0.61592134375668939</v>
      </c>
      <c r="K79" s="228">
        <f>'EWMA &amp; GARCH Volatility Modelin'!G81^2</f>
        <v>2.7227485127981024E-4</v>
      </c>
      <c r="L79" s="51">
        <f>'EWMA &amp; GARCH Volatility Modelin'!L81</f>
        <v>1.5869450267957992E-4</v>
      </c>
      <c r="M79" s="226" cm="1">
        <f t="array" ref="M79">MMULT(MMULT(H79:J79,TRANSPOSE($H$2:$J$2)),MMULT($H$2:$J$2,TRANSPOSE(H79:J79)))</f>
        <v>1.2235225396337919</v>
      </c>
      <c r="N79" s="52">
        <f t="shared" si="10"/>
        <v>390047.44028524641</v>
      </c>
      <c r="O79" s="52">
        <f t="shared" si="11"/>
        <v>297779.37135654816</v>
      </c>
      <c r="R79" s="236">
        <v>-321217.91999999806</v>
      </c>
      <c r="S79" s="238">
        <f t="shared" si="12"/>
        <v>1</v>
      </c>
      <c r="T79" s="145">
        <f t="shared" si="13"/>
        <v>0</v>
      </c>
    </row>
    <row r="80" spans="2:20" x14ac:dyDescent="0.15">
      <c r="B80" s="48">
        <v>44998</v>
      </c>
      <c r="C80" s="223">
        <v>-3202800</v>
      </c>
      <c r="D80" s="148">
        <v>6402200</v>
      </c>
      <c r="E80" s="159">
        <v>5665521.2800000003</v>
      </c>
      <c r="F80" s="160">
        <v>287688.54812140903</v>
      </c>
      <c r="H80" s="54">
        <f t="shared" si="7"/>
        <v>-0.36128916420564083</v>
      </c>
      <c r="I80" s="50">
        <f t="shared" si="8"/>
        <v>0.72219479426668964</v>
      </c>
      <c r="J80" s="50">
        <f t="shared" si="9"/>
        <v>0.63909436993895108</v>
      </c>
      <c r="K80" s="228">
        <f>'EWMA &amp; GARCH Volatility Modelin'!G82^2</f>
        <v>1.0347014905302092E-3</v>
      </c>
      <c r="L80" s="51">
        <f>'EWMA &amp; GARCH Volatility Modelin'!L82</f>
        <v>1.6727643083417544E-4</v>
      </c>
      <c r="M80" s="226" cm="1">
        <f t="array" ref="M80">MMULT(MMULT(H80:J80,TRANSPOSE($H$2:$J$2)),MMULT($H$2:$J$2,TRANSPOSE(H80:J80)))</f>
        <v>1.2259447561154313</v>
      </c>
      <c r="N80" s="52">
        <f t="shared" si="10"/>
        <v>734501.23288309423</v>
      </c>
      <c r="O80" s="52">
        <f t="shared" si="11"/>
        <v>295326.46598015609</v>
      </c>
      <c r="R80" s="236">
        <v>16815.199999999255</v>
      </c>
      <c r="S80" s="238">
        <f t="shared" si="12"/>
        <v>1</v>
      </c>
      <c r="T80" s="145">
        <f t="shared" si="13"/>
        <v>1</v>
      </c>
    </row>
    <row r="81" spans="2:20" x14ac:dyDescent="0.15">
      <c r="B81" s="48">
        <v>44999</v>
      </c>
      <c r="C81" s="223">
        <v>-3214800</v>
      </c>
      <c r="D81" s="148">
        <v>6420400</v>
      </c>
      <c r="E81" s="159">
        <v>5676136.4800000004</v>
      </c>
      <c r="F81" s="160">
        <v>288408.44616427412</v>
      </c>
      <c r="H81" s="54">
        <f t="shared" si="7"/>
        <v>-0.3619562466460387</v>
      </c>
      <c r="I81" s="50">
        <f t="shared" si="8"/>
        <v>0.72287665981281168</v>
      </c>
      <c r="J81" s="50">
        <f t="shared" si="9"/>
        <v>0.63907958683322708</v>
      </c>
      <c r="K81" s="228">
        <f>'EWMA &amp; GARCH Volatility Modelin'!G83^2</f>
        <v>7.1367473389961613E-5</v>
      </c>
      <c r="L81" s="51">
        <f>'EWMA &amp; GARCH Volatility Modelin'!L83</f>
        <v>2.3667114571979678E-4</v>
      </c>
      <c r="M81" s="226" cm="1">
        <f t="array" ref="M81">MMULT(MMULT(H81:J81,TRANSPOSE($H$2:$J$2)),MMULT($H$2:$J$2,TRANSPOSE(H81:J81)))</f>
        <v>1.2264795188799125</v>
      </c>
      <c r="N81" s="52">
        <f t="shared" si="10"/>
        <v>193309.3465355901</v>
      </c>
      <c r="O81" s="52">
        <f t="shared" si="11"/>
        <v>352026.49248966074</v>
      </c>
      <c r="R81" s="236">
        <v>-286547.6799999997</v>
      </c>
      <c r="S81" s="238">
        <f t="shared" si="12"/>
        <v>1</v>
      </c>
      <c r="T81" s="145">
        <f t="shared" si="13"/>
        <v>1</v>
      </c>
    </row>
    <row r="82" spans="2:20" x14ac:dyDescent="0.15">
      <c r="B82" s="48">
        <v>45000</v>
      </c>
      <c r="C82" s="223">
        <v>-3217200</v>
      </c>
      <c r="D82" s="148">
        <v>6090000</v>
      </c>
      <c r="E82" s="159">
        <v>5722388.7999999998</v>
      </c>
      <c r="F82" s="160">
        <v>278225.98280807788</v>
      </c>
      <c r="H82" s="54">
        <f t="shared" si="7"/>
        <v>-0.3743024237001053</v>
      </c>
      <c r="I82" s="50">
        <f t="shared" si="8"/>
        <v>0.70853591953675288</v>
      </c>
      <c r="J82" s="50">
        <f t="shared" si="9"/>
        <v>0.66576650416335237</v>
      </c>
      <c r="K82" s="228">
        <f>'EWMA &amp; GARCH Volatility Modelin'!G84^2</f>
        <v>1.7355507888679631E-4</v>
      </c>
      <c r="L82" s="51">
        <f>'EWMA &amp; GARCH Volatility Modelin'!L84</f>
        <v>2.2155336243302184E-4</v>
      </c>
      <c r="M82" s="226" cm="1">
        <f t="array" ref="M82">MMULT(MMULT(H82:J82,TRANSPOSE($H$2:$J$2)),MMULT($H$2:$J$2,TRANSPOSE(H82:J82)))</f>
        <v>1.2236606920657027</v>
      </c>
      <c r="N82" s="52">
        <f t="shared" si="10"/>
        <v>291393.08890572883</v>
      </c>
      <c r="O82" s="52">
        <f t="shared" si="11"/>
        <v>329230.26860656543</v>
      </c>
      <c r="R82" s="236">
        <v>262851.60000000149</v>
      </c>
      <c r="S82" s="238">
        <f t="shared" si="12"/>
        <v>1</v>
      </c>
      <c r="T82" s="145">
        <f t="shared" si="13"/>
        <v>1</v>
      </c>
    </row>
    <row r="83" spans="2:20" x14ac:dyDescent="0.15">
      <c r="B83" s="48">
        <v>45001</v>
      </c>
      <c r="C83" s="223">
        <v>-3292200</v>
      </c>
      <c r="D83" s="148">
        <v>6312600.0000000009</v>
      </c>
      <c r="E83" s="159">
        <v>5837640.4000000004</v>
      </c>
      <c r="F83" s="160">
        <v>287072.59070171992</v>
      </c>
      <c r="H83" s="54">
        <f t="shared" si="7"/>
        <v>-0.37166233741720112</v>
      </c>
      <c r="I83" s="50">
        <f t="shared" si="8"/>
        <v>0.71264068743691877</v>
      </c>
      <c r="J83" s="50">
        <f t="shared" si="9"/>
        <v>0.65902164998028223</v>
      </c>
      <c r="K83" s="228">
        <f>'EWMA &amp; GARCH Volatility Modelin'!G85^2</f>
        <v>1.5569759829661073E-3</v>
      </c>
      <c r="L83" s="51">
        <f>'EWMA &amp; GARCH Volatility Modelin'!L85</f>
        <v>2.1616471538173695E-4</v>
      </c>
      <c r="M83" s="226" cm="1">
        <f t="array" ref="M83">MMULT(MMULT(H83:J83,TRANSPOSE($H$2:$J$2)),MMULT($H$2:$J$2,TRANSPOSE(H83:J83)))</f>
        <v>1.224752560005943</v>
      </c>
      <c r="N83" s="52">
        <f t="shared" si="10"/>
        <v>899865.18468485086</v>
      </c>
      <c r="O83" s="52">
        <f t="shared" si="11"/>
        <v>335296.40383355302</v>
      </c>
      <c r="R83" s="236">
        <v>-200267.60000000149</v>
      </c>
      <c r="S83" s="238">
        <f t="shared" si="12"/>
        <v>0</v>
      </c>
      <c r="T83" s="145">
        <f t="shared" si="13"/>
        <v>1</v>
      </c>
    </row>
    <row r="84" spans="2:20" x14ac:dyDescent="0.15">
      <c r="B84" s="48">
        <v>45002</v>
      </c>
      <c r="C84" s="223">
        <v>-3280200</v>
      </c>
      <c r="D84" s="148">
        <v>6157200</v>
      </c>
      <c r="E84" s="159">
        <v>5780772.7999999998</v>
      </c>
      <c r="F84" s="160">
        <v>281108.72944175143</v>
      </c>
      <c r="H84" s="54">
        <f t="shared" si="7"/>
        <v>-0.37887342111818872</v>
      </c>
      <c r="I84" s="50">
        <f t="shared" si="8"/>
        <v>0.71117597357140161</v>
      </c>
      <c r="J84" s="50">
        <f t="shared" si="9"/>
        <v>0.66769744754678706</v>
      </c>
      <c r="K84" s="228">
        <f>'EWMA &amp; GARCH Volatility Modelin'!G86^2</f>
        <v>7.9151814505915908E-5</v>
      </c>
      <c r="L84" s="51">
        <f>'EWMA &amp; GARCH Volatility Modelin'!L86</f>
        <v>3.2212257251446351E-4</v>
      </c>
      <c r="M84" s="226" cm="1">
        <f t="array" ref="M84">MMULT(MMULT(H84:J84,TRANSPOSE($H$2:$J$2)),MMULT($H$2:$J$2,TRANSPOSE(H84:J84)))</f>
        <v>1.2263650659904022</v>
      </c>
      <c r="N84" s="52">
        <f t="shared" si="10"/>
        <v>198436.32066127638</v>
      </c>
      <c r="O84" s="52">
        <f t="shared" si="11"/>
        <v>400314.48752394156</v>
      </c>
      <c r="R84" s="236">
        <v>141112</v>
      </c>
      <c r="S84" s="238">
        <f t="shared" si="12"/>
        <v>1</v>
      </c>
      <c r="T84" s="145">
        <f t="shared" si="13"/>
        <v>1</v>
      </c>
    </row>
    <row r="85" spans="2:20" x14ac:dyDescent="0.15">
      <c r="B85" s="48">
        <v>45005</v>
      </c>
      <c r="C85" s="223">
        <v>-3269400</v>
      </c>
      <c r="D85" s="148">
        <v>6249600</v>
      </c>
      <c r="E85" s="159">
        <v>5818684.7999999998</v>
      </c>
      <c r="F85" s="160">
        <v>284792.00629247742</v>
      </c>
      <c r="H85" s="54">
        <f t="shared" si="7"/>
        <v>-0.37156981530204825</v>
      </c>
      <c r="I85" s="50">
        <f t="shared" si="8"/>
        <v>0.71027182899360153</v>
      </c>
      <c r="J85" s="50">
        <f t="shared" si="9"/>
        <v>0.66129798630844661</v>
      </c>
      <c r="K85" s="228">
        <f>'EWMA &amp; GARCH Volatility Modelin'!G87^2</f>
        <v>8.4306668707271416E-5</v>
      </c>
      <c r="L85" s="51">
        <f>'EWMA &amp; GARCH Volatility Modelin'!L87</f>
        <v>2.9951504348805526E-4</v>
      </c>
      <c r="M85" s="226" cm="1">
        <f t="array" ref="M85">MMULT(MMULT(H85:J85,TRANSPOSE($H$2:$J$2)),MMULT($H$2:$J$2,TRANSPOSE(H85:J85)))</f>
        <v>1.2236065516535701</v>
      </c>
      <c r="N85" s="52">
        <f t="shared" si="10"/>
        <v>207899.83811977497</v>
      </c>
      <c r="O85" s="52">
        <f t="shared" si="11"/>
        <v>391861.41900495155</v>
      </c>
      <c r="R85" s="236">
        <v>287573.19999999925</v>
      </c>
      <c r="S85" s="238">
        <f t="shared" si="12"/>
        <v>1</v>
      </c>
      <c r="T85" s="145">
        <f t="shared" si="13"/>
        <v>1</v>
      </c>
    </row>
    <row r="86" spans="2:20" x14ac:dyDescent="0.15">
      <c r="B86" s="48">
        <v>45006</v>
      </c>
      <c r="C86" s="223">
        <v>-3238200</v>
      </c>
      <c r="D86" s="148">
        <v>6494600</v>
      </c>
      <c r="E86" s="159">
        <v>5830058</v>
      </c>
      <c r="F86" s="160">
        <v>293186.82923385518</v>
      </c>
      <c r="H86" s="54">
        <f t="shared" si="7"/>
        <v>-0.35637648905657188</v>
      </c>
      <c r="I86" s="50">
        <f t="shared" si="8"/>
        <v>0.71475595881255383</v>
      </c>
      <c r="J86" s="50">
        <f t="shared" si="9"/>
        <v>0.64162053024401811</v>
      </c>
      <c r="K86" s="228">
        <f>'EWMA &amp; GARCH Volatility Modelin'!G88^2</f>
        <v>2.5410641114819701E-4</v>
      </c>
      <c r="L86" s="51">
        <f>'EWMA &amp; GARCH Volatility Modelin'!L88</f>
        <v>2.7925092086851028E-4</v>
      </c>
      <c r="M86" s="226" cm="1">
        <f t="array" ref="M86">MMULT(MMULT(H86:J86,TRANSPOSE($H$2:$J$2)),MMULT($H$2:$J$2,TRANSPOSE(H86:J86)))</f>
        <v>1.2208721047848032</v>
      </c>
      <c r="N86" s="52">
        <f t="shared" si="10"/>
        <v>372316.40997724805</v>
      </c>
      <c r="O86" s="52">
        <f t="shared" si="11"/>
        <v>390302.80642531102</v>
      </c>
      <c r="R86" s="236">
        <v>-115118</v>
      </c>
      <c r="S86" s="238">
        <f t="shared" si="12"/>
        <v>0</v>
      </c>
      <c r="T86" s="145">
        <f t="shared" si="13"/>
        <v>1</v>
      </c>
    </row>
    <row r="87" spans="2:20" x14ac:dyDescent="0.15">
      <c r="B87" s="48">
        <v>45007</v>
      </c>
      <c r="C87" s="223">
        <v>-3289800</v>
      </c>
      <c r="D87" s="148">
        <v>6483400</v>
      </c>
      <c r="E87" s="159">
        <v>5777740</v>
      </c>
      <c r="F87" s="160">
        <v>291777.37203105609</v>
      </c>
      <c r="H87" s="54">
        <f t="shared" si="7"/>
        <v>-0.36670107252651218</v>
      </c>
      <c r="I87" s="50">
        <f t="shared" si="8"/>
        <v>0.72267910925235246</v>
      </c>
      <c r="J87" s="50">
        <f t="shared" si="9"/>
        <v>0.64402196327415973</v>
      </c>
      <c r="K87" s="228">
        <f>'EWMA &amp; GARCH Volatility Modelin'!G89^2</f>
        <v>7.876274913037836E-8</v>
      </c>
      <c r="L87" s="51">
        <f>'EWMA &amp; GARCH Volatility Modelin'!L89</f>
        <v>2.7451302686879413E-4</v>
      </c>
      <c r="M87" s="226" cm="1">
        <f t="array" ref="M87">MMULT(MMULT(H87:J87,TRANSPOSE($H$2:$J$2)),MMULT($H$2:$J$2,TRANSPOSE(H87:J87)))</f>
        <v>1.2279028111989101</v>
      </c>
      <c r="N87" s="52">
        <f t="shared" si="10"/>
        <v>6490.443956183125</v>
      </c>
      <c r="O87" s="52">
        <f t="shared" si="11"/>
        <v>383173.48618721415</v>
      </c>
      <c r="R87" s="236">
        <v>-124929.12000000104</v>
      </c>
      <c r="S87" s="238">
        <f t="shared" si="12"/>
        <v>1</v>
      </c>
      <c r="T87" s="145">
        <f t="shared" si="13"/>
        <v>1</v>
      </c>
    </row>
    <row r="88" spans="2:20" x14ac:dyDescent="0.15">
      <c r="B88" s="48">
        <v>45008</v>
      </c>
      <c r="C88" s="223">
        <v>-3289200</v>
      </c>
      <c r="D88" s="148">
        <v>6388200</v>
      </c>
      <c r="E88" s="159">
        <v>5747410.8799999999</v>
      </c>
      <c r="F88" s="160">
        <v>288153.52755916188</v>
      </c>
      <c r="H88" s="54">
        <f t="shared" si="7"/>
        <v>-0.3718118053318365</v>
      </c>
      <c r="I88" s="50">
        <f t="shared" si="8"/>
        <v>0.72212336580957004</v>
      </c>
      <c r="J88" s="50">
        <f t="shared" si="9"/>
        <v>0.64968843952226651</v>
      </c>
      <c r="K88" s="228">
        <f>'EWMA &amp; GARCH Volatility Modelin'!G90^2</f>
        <v>3.5058700267133318E-4</v>
      </c>
      <c r="L88" s="51">
        <f>'EWMA &amp; GARCH Volatility Modelin'!L90</f>
        <v>2.4994704625881496E-4</v>
      </c>
      <c r="M88" s="226" cm="1">
        <f t="array" ref="M88">MMULT(MMULT(H88:J88,TRANSPOSE($H$2:$J$2)),MMULT($H$2:$J$2,TRANSPOSE(H88:J88)))</f>
        <v>1.2292748048610853</v>
      </c>
      <c r="N88" s="52">
        <f t="shared" si="10"/>
        <v>427232.38029986096</v>
      </c>
      <c r="O88" s="52">
        <f t="shared" si="11"/>
        <v>360736.64307056228</v>
      </c>
      <c r="R88" s="236">
        <v>1861.1200000010431</v>
      </c>
      <c r="S88" s="238">
        <f t="shared" si="12"/>
        <v>1</v>
      </c>
      <c r="T88" s="145">
        <f t="shared" si="13"/>
        <v>1</v>
      </c>
    </row>
    <row r="89" spans="2:20" x14ac:dyDescent="0.15">
      <c r="B89" s="48">
        <v>45009</v>
      </c>
      <c r="C89" s="223">
        <v>-3289200</v>
      </c>
      <c r="D89" s="148">
        <v>6347600.0000000009</v>
      </c>
      <c r="E89" s="159">
        <v>5789872</v>
      </c>
      <c r="F89" s="160">
        <v>287481.25622014521</v>
      </c>
      <c r="H89" s="54">
        <f t="shared" si="7"/>
        <v>-0.37173359950959917</v>
      </c>
      <c r="I89" s="50">
        <f t="shared" si="8"/>
        <v>0.71738300992555393</v>
      </c>
      <c r="J89" s="50">
        <f t="shared" si="9"/>
        <v>0.65435058958404535</v>
      </c>
      <c r="K89" s="228">
        <f>'EWMA &amp; GARCH Volatility Modelin'!G91^2</f>
        <v>1.8281940320782883E-4</v>
      </c>
      <c r="L89" s="51">
        <f>'EWMA &amp; GARCH Volatility Modelin'!L91</f>
        <v>2.5573509510134443E-4</v>
      </c>
      <c r="M89" s="226" cm="1">
        <f t="array" ref="M89">MMULT(MMULT(H89:J89,TRANSPOSE($H$2:$J$2)),MMULT($H$2:$J$2,TRANSPOSE(H89:J89)))</f>
        <v>1.227011995143495</v>
      </c>
      <c r="N89" s="52">
        <f t="shared" si="10"/>
        <v>308296.55397089355</v>
      </c>
      <c r="O89" s="52">
        <f t="shared" si="11"/>
        <v>364630.24778552726</v>
      </c>
      <c r="R89" s="236">
        <v>530799.51999999955</v>
      </c>
      <c r="S89" s="238">
        <f t="shared" si="12"/>
        <v>1</v>
      </c>
      <c r="T89" s="145">
        <f t="shared" si="13"/>
        <v>1</v>
      </c>
    </row>
    <row r="90" spans="2:20" x14ac:dyDescent="0.15">
      <c r="B90" s="48">
        <v>45012</v>
      </c>
      <c r="C90" s="223">
        <v>-3286200</v>
      </c>
      <c r="D90" s="148">
        <v>6428800</v>
      </c>
      <c r="E90" s="159">
        <v>6236471.5200000005</v>
      </c>
      <c r="F90" s="160">
        <v>297344.27239512006</v>
      </c>
      <c r="H90" s="54">
        <f t="shared" si="7"/>
        <v>-0.35037583336394051</v>
      </c>
      <c r="I90" s="50">
        <f t="shared" si="8"/>
        <v>0.68544098275518861</v>
      </c>
      <c r="J90" s="50">
        <f t="shared" si="9"/>
        <v>0.66493485060875201</v>
      </c>
      <c r="K90" s="228">
        <f>'EWMA &amp; GARCH Volatility Modelin'!G92^2</f>
        <v>1.0417880381424518E-4</v>
      </c>
      <c r="L90" s="51">
        <f>'EWMA &amp; GARCH Volatility Modelin'!L92</f>
        <v>2.4751766305171135E-4</v>
      </c>
      <c r="M90" s="226" cm="1">
        <f t="array" ref="M90">MMULT(MMULT(H90:J90,TRANSPOSE($H$2:$J$2)),MMULT($H$2:$J$2,TRANSPOSE(H90:J90)))</f>
        <v>1.205211850249454</v>
      </c>
      <c r="N90" s="52">
        <f t="shared" si="10"/>
        <v>244487.06422408952</v>
      </c>
      <c r="O90" s="52">
        <f t="shared" si="11"/>
        <v>376850.67744953738</v>
      </c>
      <c r="R90" s="236">
        <v>98904.480000000447</v>
      </c>
      <c r="S90" s="238">
        <f t="shared" si="12"/>
        <v>1</v>
      </c>
      <c r="T90" s="145">
        <f t="shared" si="13"/>
        <v>1</v>
      </c>
    </row>
    <row r="91" spans="2:20" x14ac:dyDescent="0.15">
      <c r="B91" s="48">
        <v>45013</v>
      </c>
      <c r="C91" s="223">
        <v>-3307800</v>
      </c>
      <c r="D91" s="148">
        <v>6456800</v>
      </c>
      <c r="E91" s="159">
        <v>6328976</v>
      </c>
      <c r="F91" s="160">
        <v>299678.41201630991</v>
      </c>
      <c r="H91" s="54">
        <f t="shared" si="7"/>
        <v>-0.34899856256230233</v>
      </c>
      <c r="I91" s="50">
        <f t="shared" si="8"/>
        <v>0.68124249312300433</v>
      </c>
      <c r="J91" s="50">
        <f t="shared" si="9"/>
        <v>0.66775606943929799</v>
      </c>
      <c r="K91" s="228">
        <f>'EWMA &amp; GARCH Volatility Modelin'!G93^2</f>
        <v>1.2643922418127961E-6</v>
      </c>
      <c r="L91" s="51">
        <f>'EWMA &amp; GARCH Volatility Modelin'!L93</f>
        <v>2.3378489166350812E-4</v>
      </c>
      <c r="M91" s="226" cm="1">
        <f t="array" ref="M91">MMULT(MMULT(H91:J91,TRANSPOSE($H$2:$J$2)),MMULT($H$2:$J$2,TRANSPOSE(H91:J91)))</f>
        <v>1.2028133968434132</v>
      </c>
      <c r="N91" s="52">
        <f t="shared" si="10"/>
        <v>27191.320714145982</v>
      </c>
      <c r="O91" s="52">
        <f t="shared" si="11"/>
        <v>369741.00030205061</v>
      </c>
      <c r="R91" s="236">
        <v>-24837.599999999627</v>
      </c>
      <c r="S91" s="238">
        <f t="shared" si="12"/>
        <v>1</v>
      </c>
      <c r="T91" s="145">
        <f t="shared" si="13"/>
        <v>1</v>
      </c>
    </row>
    <row r="92" spans="2:20" x14ac:dyDescent="0.15">
      <c r="B92" s="48">
        <v>45014</v>
      </c>
      <c r="C92" s="223">
        <v>-3360000</v>
      </c>
      <c r="D92" s="148">
        <v>6519800</v>
      </c>
      <c r="E92" s="159">
        <v>6293338.4000000004</v>
      </c>
      <c r="F92" s="160">
        <v>300918.16430196696</v>
      </c>
      <c r="H92" s="54">
        <f t="shared" si="7"/>
        <v>-0.35543751268890761</v>
      </c>
      <c r="I92" s="50">
        <f t="shared" si="8"/>
        <v>0.68969687358010112</v>
      </c>
      <c r="J92" s="50">
        <f t="shared" si="9"/>
        <v>0.66574063910880643</v>
      </c>
      <c r="K92" s="228">
        <f>'EWMA &amp; GARCH Volatility Modelin'!G94^2</f>
        <v>6.6282794952823216E-6</v>
      </c>
      <c r="L92" s="51">
        <f>'EWMA &amp; GARCH Volatility Modelin'!L94</f>
        <v>2.1320299215504685E-4</v>
      </c>
      <c r="M92" s="226" cm="1">
        <f t="array" ref="M92">MMULT(MMULT(H92:J92,TRANSPOSE($H$2:$J$2)),MMULT($H$2:$J$2,TRANSPOSE(H92:J92)))</f>
        <v>1.2088080173374571</v>
      </c>
      <c r="N92" s="52">
        <f t="shared" si="10"/>
        <v>62248.622713165823</v>
      </c>
      <c r="O92" s="52">
        <f t="shared" si="11"/>
        <v>353041.68563633203</v>
      </c>
      <c r="R92" s="236">
        <v>79738.400000000373</v>
      </c>
      <c r="S92" s="238">
        <f t="shared" si="12"/>
        <v>1</v>
      </c>
      <c r="T92" s="145">
        <f t="shared" si="13"/>
        <v>1</v>
      </c>
    </row>
    <row r="93" spans="2:20" x14ac:dyDescent="0.15">
      <c r="B93" s="48">
        <v>45015</v>
      </c>
      <c r="C93" s="223">
        <v>-3322200</v>
      </c>
      <c r="D93" s="148">
        <v>6535200</v>
      </c>
      <c r="E93" s="159">
        <v>6319876.7999999998</v>
      </c>
      <c r="F93" s="160">
        <v>302024.58246716217</v>
      </c>
      <c r="H93" s="54">
        <f t="shared" si="7"/>
        <v>-0.34849920645150895</v>
      </c>
      <c r="I93" s="50">
        <f t="shared" si="8"/>
        <v>0.68554331888564835</v>
      </c>
      <c r="J93" s="50">
        <f t="shared" si="9"/>
        <v>0.66295588756586044</v>
      </c>
      <c r="K93" s="228">
        <f>'EWMA &amp; GARCH Volatility Modelin'!G95^2</f>
        <v>7.1419674958663533E-5</v>
      </c>
      <c r="L93" s="51">
        <f>'EWMA &amp; GARCH Volatility Modelin'!L95</f>
        <v>1.9496451171653292E-4</v>
      </c>
      <c r="M93" s="226" cm="1">
        <f t="array" ref="M93">MMULT(MMULT(H93:J93,TRANSPOSE($H$2:$J$2)),MMULT($H$2:$J$2,TRANSPOSE(H93:J93)))</f>
        <v>1.2046653678589523</v>
      </c>
      <c r="N93" s="52">
        <f t="shared" si="10"/>
        <v>205703.0759093145</v>
      </c>
      <c r="O93" s="52">
        <f t="shared" si="11"/>
        <v>339867.49797309429</v>
      </c>
      <c r="R93" s="236">
        <v>43088</v>
      </c>
      <c r="S93" s="238">
        <f t="shared" si="12"/>
        <v>1</v>
      </c>
      <c r="T93" s="145">
        <f t="shared" si="13"/>
        <v>1</v>
      </c>
    </row>
    <row r="94" spans="2:20" x14ac:dyDescent="0.15">
      <c r="B94" s="48">
        <v>45016</v>
      </c>
      <c r="C94" s="223">
        <v>-3343800</v>
      </c>
      <c r="D94" s="148">
        <v>6568800</v>
      </c>
      <c r="E94" s="159">
        <v>6350964.8000000007</v>
      </c>
      <c r="F94" s="160">
        <v>303533.94300782034</v>
      </c>
      <c r="H94" s="54">
        <f t="shared" si="7"/>
        <v>-0.34918674721945508</v>
      </c>
      <c r="I94" s="50">
        <f t="shared" si="8"/>
        <v>0.68596743379841996</v>
      </c>
      <c r="J94" s="50">
        <f t="shared" si="9"/>
        <v>0.66321931342103513</v>
      </c>
      <c r="K94" s="228">
        <f>'EWMA &amp; GARCH Volatility Modelin'!G96^2</f>
        <v>6.9762178940824884E-6</v>
      </c>
      <c r="L94" s="51">
        <f>'EWMA &amp; GARCH Volatility Modelin'!L96</f>
        <v>1.8381535501974178E-4</v>
      </c>
      <c r="M94" s="226" cm="1">
        <f t="array" ref="M94">MMULT(MMULT(H94:J94,TRANSPOSE($H$2:$J$2)),MMULT($H$2:$J$2,TRANSPOSE(H94:J94)))</f>
        <v>1.2050814167938073</v>
      </c>
      <c r="N94" s="52">
        <f t="shared" si="10"/>
        <v>64591.506248533333</v>
      </c>
      <c r="O94" s="52">
        <f t="shared" si="11"/>
        <v>331555.5388731116</v>
      </c>
      <c r="R94" s="236">
        <v>-26789.919999999925</v>
      </c>
      <c r="S94" s="238">
        <f t="shared" si="12"/>
        <v>0</v>
      </c>
      <c r="T94" s="145">
        <f t="shared" si="13"/>
        <v>1</v>
      </c>
    </row>
    <row r="95" spans="2:20" x14ac:dyDescent="0.15">
      <c r="B95" s="48">
        <v>45019</v>
      </c>
      <c r="C95" s="223">
        <v>-3363000</v>
      </c>
      <c r="D95" s="148">
        <v>6514200</v>
      </c>
      <c r="E95" s="159">
        <v>6397974.8800000008</v>
      </c>
      <c r="F95" s="160">
        <v>302435.00159724214</v>
      </c>
      <c r="H95" s="54">
        <f t="shared" si="7"/>
        <v>-0.35217702495359471</v>
      </c>
      <c r="I95" s="50">
        <f t="shared" si="8"/>
        <v>0.68217412309030823</v>
      </c>
      <c r="J95" s="50">
        <f t="shared" si="9"/>
        <v>0.67000290186328648</v>
      </c>
      <c r="K95" s="228">
        <f>'EWMA &amp; GARCH Volatility Modelin'!G97^2</f>
        <v>6.5037429944947443E-7</v>
      </c>
      <c r="L95" s="51">
        <f>'EWMA &amp; GARCH Volatility Modelin'!L97</f>
        <v>1.6839750911451583E-4</v>
      </c>
      <c r="M95" s="226" cm="1">
        <f t="array" ref="M95">MMULT(MMULT(H95:J95,TRANSPOSE($H$2:$J$2)),MMULT($H$2:$J$2,TRANSPOSE(H95:J95)))</f>
        <v>1.204254810684908</v>
      </c>
      <c r="N95" s="52">
        <f t="shared" si="10"/>
        <v>19659.903671135446</v>
      </c>
      <c r="O95" s="52">
        <f t="shared" si="11"/>
        <v>316349.7762597801</v>
      </c>
      <c r="R95" s="236">
        <v>118846.31999999844</v>
      </c>
      <c r="S95" s="238">
        <f t="shared" si="12"/>
        <v>1</v>
      </c>
      <c r="T95" s="145">
        <f t="shared" si="13"/>
        <v>1</v>
      </c>
    </row>
    <row r="96" spans="2:20" x14ac:dyDescent="0.15">
      <c r="B96" s="48">
        <v>45020</v>
      </c>
      <c r="C96" s="223">
        <v>-3339000</v>
      </c>
      <c r="D96" s="148">
        <v>6577200</v>
      </c>
      <c r="E96" s="159">
        <v>6429821.2000000002</v>
      </c>
      <c r="F96" s="160">
        <v>305123.74796611397</v>
      </c>
      <c r="H96" s="54">
        <f t="shared" si="7"/>
        <v>-0.34536539907463176</v>
      </c>
      <c r="I96" s="50">
        <f t="shared" si="8"/>
        <v>0.68030467289418028</v>
      </c>
      <c r="J96" s="50">
        <f t="shared" si="9"/>
        <v>0.66506072618045153</v>
      </c>
      <c r="K96" s="228">
        <f>'EWMA &amp; GARCH Volatility Modelin'!G98^2</f>
        <v>7.9954227131613888E-6</v>
      </c>
      <c r="L96" s="51">
        <f>'EWMA &amp; GARCH Volatility Modelin'!L98</f>
        <v>1.5397757793087118E-4</v>
      </c>
      <c r="M96" s="226" cm="1">
        <f t="array" ref="M96">MMULT(MMULT(H96:J96,TRANSPOSE($H$2:$J$2)),MMULT($H$2:$J$2,TRANSPOSE(H96:J96)))</f>
        <v>1.2012261682291108</v>
      </c>
      <c r="N96" s="52">
        <f t="shared" si="10"/>
        <v>69702.019184184319</v>
      </c>
      <c r="O96" s="52">
        <f t="shared" si="11"/>
        <v>305881.6233879007</v>
      </c>
      <c r="R96" s="236">
        <v>-1530.7999999988824</v>
      </c>
      <c r="S96" s="238">
        <f t="shared" si="12"/>
        <v>1</v>
      </c>
      <c r="T96" s="145">
        <f t="shared" si="13"/>
        <v>1</v>
      </c>
    </row>
    <row r="97" spans="2:20" x14ac:dyDescent="0.15">
      <c r="B97" s="48">
        <v>45021</v>
      </c>
      <c r="C97" s="223">
        <v>-3385200</v>
      </c>
      <c r="D97" s="148">
        <v>6514200</v>
      </c>
      <c r="E97" s="159">
        <v>6537490.4000000004</v>
      </c>
      <c r="F97" s="160">
        <v>304639.83528875053</v>
      </c>
      <c r="H97" s="54">
        <f t="shared" si="7"/>
        <v>-0.35019948915482291</v>
      </c>
      <c r="I97" s="50">
        <f t="shared" si="8"/>
        <v>0.6738950467483007</v>
      </c>
      <c r="J97" s="50">
        <f t="shared" si="9"/>
        <v>0.67630444240652221</v>
      </c>
      <c r="K97" s="228">
        <f>'EWMA &amp; GARCH Volatility Modelin'!G99^2</f>
        <v>1.9474187880020482E-4</v>
      </c>
      <c r="L97" s="51">
        <f>'EWMA &amp; GARCH Volatility Modelin'!L99</f>
        <v>1.4147578333242357E-4</v>
      </c>
      <c r="M97" s="226" cm="1">
        <f t="array" ref="M97">MMULT(MMULT(H97:J97,TRANSPOSE($H$2:$J$2)),MMULT($H$2:$J$2,TRANSPOSE(H97:J97)))</f>
        <v>1.1997627433663423</v>
      </c>
      <c r="N97" s="52">
        <f t="shared" si="10"/>
        <v>343732.69703391637</v>
      </c>
      <c r="O97" s="52">
        <f t="shared" si="11"/>
        <v>292976.11887438007</v>
      </c>
      <c r="R97" s="236">
        <v>121523.99999999814</v>
      </c>
      <c r="S97" s="238">
        <f t="shared" si="12"/>
        <v>1</v>
      </c>
      <c r="T97" s="145">
        <f t="shared" si="13"/>
        <v>1</v>
      </c>
    </row>
    <row r="98" spans="2:20" x14ac:dyDescent="0.15">
      <c r="B98" s="48">
        <v>45022</v>
      </c>
      <c r="C98" s="223">
        <v>-3411600</v>
      </c>
      <c r="D98" s="148">
        <v>6595400</v>
      </c>
      <c r="E98" s="159">
        <v>6604214.3999999994</v>
      </c>
      <c r="F98" s="160">
        <v>308264.55174106738</v>
      </c>
      <c r="H98" s="54">
        <f t="shared" si="7"/>
        <v>-0.34854873119107799</v>
      </c>
      <c r="I98" s="50">
        <f t="shared" si="8"/>
        <v>0.67382410062657871</v>
      </c>
      <c r="J98" s="50">
        <f t="shared" si="9"/>
        <v>0.67472463056449938</v>
      </c>
      <c r="K98" s="228">
        <f>'EWMA &amp; GARCH Volatility Modelin'!G100^2</f>
        <v>4.4099601101591129E-5</v>
      </c>
      <c r="L98" s="51">
        <f>'EWMA &amp; GARCH Volatility Modelin'!L100</f>
        <v>1.4507457855986535E-4</v>
      </c>
      <c r="M98" s="226" cm="1">
        <f t="array" ref="M98">MMULT(MMULT(H98:J98,TRANSPOSE($H$2:$J$2)),MMULT($H$2:$J$2,TRANSPOSE(H98:J98)))</f>
        <v>1.199208028189926</v>
      </c>
      <c r="N98" s="52">
        <f t="shared" si="10"/>
        <v>165589.90307947551</v>
      </c>
      <c r="O98" s="52">
        <f t="shared" si="11"/>
        <v>300339.31104945164</v>
      </c>
      <c r="R98" s="236">
        <v>9644.4000000022352</v>
      </c>
      <c r="S98" s="238">
        <f t="shared" si="12"/>
        <v>1</v>
      </c>
      <c r="T98" s="145">
        <f t="shared" si="13"/>
        <v>1</v>
      </c>
    </row>
    <row r="99" spans="2:20" x14ac:dyDescent="0.15">
      <c r="B99" s="48">
        <v>45027</v>
      </c>
      <c r="C99" s="223">
        <v>-3402600</v>
      </c>
      <c r="D99" s="148">
        <v>6615000</v>
      </c>
      <c r="E99" s="159">
        <v>6585258.8000000007</v>
      </c>
      <c r="F99" s="160">
        <v>308628.90438140568</v>
      </c>
      <c r="H99" s="54">
        <f t="shared" si="7"/>
        <v>-0.34728704779962327</v>
      </c>
      <c r="I99" s="50">
        <f t="shared" si="8"/>
        <v>0.67516129465541297</v>
      </c>
      <c r="J99" s="50">
        <f t="shared" si="9"/>
        <v>0.6721257531442103</v>
      </c>
      <c r="K99" s="228">
        <f>'EWMA &amp; GARCH Volatility Modelin'!G101^2</f>
        <v>4.5077428872418301E-5</v>
      </c>
      <c r="L99" s="51">
        <f>'EWMA &amp; GARCH Volatility Modelin'!L101</f>
        <v>1.3644406003208499E-4</v>
      </c>
      <c r="M99" s="226" cm="1">
        <f t="array" ref="M99">MMULT(MMULT(H99:J99,TRANSPOSE($H$2:$J$2)),MMULT($H$2:$J$2,TRANSPOSE(H99:J99)))</f>
        <v>1.1994331861815057</v>
      </c>
      <c r="N99" s="52">
        <f t="shared" si="10"/>
        <v>167596.35465966156</v>
      </c>
      <c r="O99" s="52">
        <f t="shared" si="11"/>
        <v>291583.0783763192</v>
      </c>
      <c r="R99" s="236">
        <v>8217.5999999996275</v>
      </c>
      <c r="S99" s="238">
        <f t="shared" si="12"/>
        <v>1</v>
      </c>
      <c r="T99" s="145">
        <f t="shared" si="13"/>
        <v>1</v>
      </c>
    </row>
    <row r="100" spans="2:20" x14ac:dyDescent="0.15">
      <c r="B100" s="48">
        <v>45028</v>
      </c>
      <c r="C100" s="223">
        <v>-3388200</v>
      </c>
      <c r="D100" s="148">
        <v>6616400</v>
      </c>
      <c r="E100" s="159">
        <v>6577676.4000000004</v>
      </c>
      <c r="F100" s="160">
        <v>308615.44462338527</v>
      </c>
      <c r="H100" s="54">
        <f t="shared" si="7"/>
        <v>-0.34552750430343993</v>
      </c>
      <c r="I100" s="50">
        <f t="shared" si="8"/>
        <v>0.67473826204866294</v>
      </c>
      <c r="J100" s="50">
        <f t="shared" si="9"/>
        <v>0.67078924225477699</v>
      </c>
      <c r="K100" s="228">
        <f>'EWMA &amp; GARCH Volatility Modelin'!G102^2</f>
        <v>2.0822902586757311E-6</v>
      </c>
      <c r="L100" s="51">
        <f>'EWMA &amp; GARCH Volatility Modelin'!L102</f>
        <v>1.2871359586531062E-4</v>
      </c>
      <c r="M100" s="226" cm="1">
        <f t="array" ref="M100">MMULT(MMULT(H100:J100,TRANSPOSE($H$2:$J$2)),MMULT($H$2:$J$2,TRANSPOSE(H100:J100)))</f>
        <v>1.1986799703443547</v>
      </c>
      <c r="N100" s="52">
        <f t="shared" si="10"/>
        <v>36039.87955269574</v>
      </c>
      <c r="O100" s="52">
        <f t="shared" si="11"/>
        <v>283351.10383242893</v>
      </c>
      <c r="R100" s="236">
        <v>40296.720000000671</v>
      </c>
      <c r="S100" s="238">
        <f t="shared" si="12"/>
        <v>1</v>
      </c>
      <c r="T100" s="145">
        <f t="shared" si="13"/>
        <v>1</v>
      </c>
    </row>
    <row r="101" spans="2:20" x14ac:dyDescent="0.15">
      <c r="B101" s="48">
        <v>45029</v>
      </c>
      <c r="C101" s="223">
        <v>-3348600</v>
      </c>
      <c r="D101" s="148">
        <v>6589800</v>
      </c>
      <c r="E101" s="159">
        <v>6604973.1200000001</v>
      </c>
      <c r="F101" s="160">
        <v>308389.65607101331</v>
      </c>
      <c r="H101" s="54">
        <f t="shared" si="7"/>
        <v>-0.34009152177084612</v>
      </c>
      <c r="I101" s="50">
        <f t="shared" si="8"/>
        <v>0.66927525239369334</v>
      </c>
      <c r="J101" s="50">
        <f t="shared" si="9"/>
        <v>0.67081626937715266</v>
      </c>
      <c r="K101" s="228">
        <f>'EWMA &amp; GARCH Volatility Modelin'!G103^2</f>
        <v>1.7647739048756559E-4</v>
      </c>
      <c r="L101" s="51">
        <f>'EWMA &amp; GARCH Volatility Modelin'!L103</f>
        <v>1.1815367697361793E-4</v>
      </c>
      <c r="M101" s="226" cm="1">
        <f t="array" ref="M101">MMULT(MMULT(H101:J101,TRANSPOSE($H$2:$J$2)),MMULT($H$2:$J$2,TRANSPOSE(H101:J101)))</f>
        <v>1.1944188177949042</v>
      </c>
      <c r="N101" s="52">
        <f t="shared" si="10"/>
        <v>332556.1477753151</v>
      </c>
      <c r="O101" s="52">
        <f t="shared" si="11"/>
        <v>272109.72591407411</v>
      </c>
      <c r="R101" s="236">
        <v>-391620.3200000003</v>
      </c>
      <c r="S101" s="238">
        <f t="shared" si="12"/>
        <v>0</v>
      </c>
      <c r="T101" s="145">
        <f t="shared" si="13"/>
        <v>0</v>
      </c>
    </row>
    <row r="102" spans="2:20" x14ac:dyDescent="0.15">
      <c r="B102" s="48">
        <v>45030</v>
      </c>
      <c r="C102" s="223">
        <v>-3389400</v>
      </c>
      <c r="D102" s="148">
        <v>6213200</v>
      </c>
      <c r="E102" s="159">
        <v>6630752.7999999998</v>
      </c>
      <c r="F102" s="160">
        <v>296472.07001894992</v>
      </c>
      <c r="H102" s="54">
        <f t="shared" si="7"/>
        <v>-0.35849395224700631</v>
      </c>
      <c r="I102" s="50">
        <f t="shared" si="8"/>
        <v>0.65716487404882862</v>
      </c>
      <c r="J102" s="50">
        <f t="shared" si="9"/>
        <v>0.70132907819817758</v>
      </c>
      <c r="K102" s="228">
        <f>'EWMA &amp; GARCH Volatility Modelin'!G104^2</f>
        <v>8.5573496933034376E-6</v>
      </c>
      <c r="L102" s="51">
        <f>'EWMA &amp; GARCH Volatility Modelin'!L104</f>
        <v>1.225057543872206E-4</v>
      </c>
      <c r="M102" s="226" cm="1">
        <f t="array" ref="M102">MMULT(MMULT(H102:J102,TRANSPOSE($H$2:$J$2)),MMULT($H$2:$J$2,TRANSPOSE(H102:J102)))</f>
        <v>1.194583470007615</v>
      </c>
      <c r="N102" s="52">
        <f t="shared" si="10"/>
        <v>70322.376657247412</v>
      </c>
      <c r="O102" s="52">
        <f t="shared" si="11"/>
        <v>266073.81992921047</v>
      </c>
      <c r="R102" s="236">
        <v>-210115.20000000112</v>
      </c>
      <c r="S102" s="238">
        <f t="shared" si="12"/>
        <v>0</v>
      </c>
      <c r="T102" s="145">
        <f t="shared" si="13"/>
        <v>1</v>
      </c>
    </row>
    <row r="103" spans="2:20" x14ac:dyDescent="0.15">
      <c r="B103" s="48">
        <v>45033</v>
      </c>
      <c r="C103" s="223">
        <v>-3408000</v>
      </c>
      <c r="D103" s="148">
        <v>5972399.9999999991</v>
      </c>
      <c r="E103" s="159">
        <v>6680037.6000000006</v>
      </c>
      <c r="F103" s="160">
        <v>289549.53480034013</v>
      </c>
      <c r="H103" s="54">
        <f t="shared" si="7"/>
        <v>-0.36865411909968437</v>
      </c>
      <c r="I103" s="50">
        <f t="shared" si="8"/>
        <v>0.64605336294335514</v>
      </c>
      <c r="J103" s="50">
        <f t="shared" si="9"/>
        <v>0.72260075615632913</v>
      </c>
      <c r="K103" s="228">
        <f>'EWMA &amp; GARCH Volatility Modelin'!G105^2</f>
        <v>2.1111408181618139E-5</v>
      </c>
      <c r="L103" s="51">
        <f>'EWMA &amp; GARCH Volatility Modelin'!L105</f>
        <v>1.1303956956997726E-4</v>
      </c>
      <c r="M103" s="226" cm="1">
        <f t="array" ref="M103">MMULT(MMULT(H103:J103,TRANSPOSE($H$2:$J$2)),MMULT($H$2:$J$2,TRANSPOSE(H103:J103)))</f>
        <v>1.1926148804737751</v>
      </c>
      <c r="N103" s="52">
        <f t="shared" si="10"/>
        <v>107910.54022986813</v>
      </c>
      <c r="O103" s="52">
        <f t="shared" si="11"/>
        <v>249701.13300020946</v>
      </c>
      <c r="R103" s="236">
        <v>181146.08000000007</v>
      </c>
      <c r="S103" s="238">
        <f t="shared" si="12"/>
        <v>1</v>
      </c>
      <c r="T103" s="145">
        <f t="shared" si="13"/>
        <v>1</v>
      </c>
    </row>
    <row r="104" spans="2:20" x14ac:dyDescent="0.15">
      <c r="B104" s="48">
        <v>45034</v>
      </c>
      <c r="C104" s="223">
        <v>-3420000</v>
      </c>
      <c r="D104" s="148">
        <v>6193600</v>
      </c>
      <c r="E104" s="159">
        <v>6651983.6799999997</v>
      </c>
      <c r="F104" s="160">
        <v>296066.08218196774</v>
      </c>
      <c r="H104" s="54">
        <f t="shared" si="7"/>
        <v>-0.36284225105940604</v>
      </c>
      <c r="I104" s="50">
        <f t="shared" si="8"/>
        <v>0.65710519478407514</v>
      </c>
      <c r="J104" s="50">
        <f t="shared" si="9"/>
        <v>0.70573705627533079</v>
      </c>
      <c r="K104" s="228">
        <f>'EWMA &amp; GARCH Volatility Modelin'!G106^2</f>
        <v>1.8064789616404893E-5</v>
      </c>
      <c r="L104" s="51">
        <f>'EWMA &amp; GARCH Volatility Modelin'!L106</f>
        <v>1.0557669347869537E-4</v>
      </c>
      <c r="M104" s="226" cm="1">
        <f t="array" ref="M104">MMULT(MMULT(H104:J104,TRANSPOSE($H$2:$J$2)),MMULT($H$2:$J$2,TRANSPOSE(H104:J104)))</f>
        <v>1.1959272531299374</v>
      </c>
      <c r="N104" s="52">
        <f t="shared" si="10"/>
        <v>101918.2005070348</v>
      </c>
      <c r="O104" s="52">
        <f t="shared" si="11"/>
        <v>246387.86888774816</v>
      </c>
      <c r="R104" s="236">
        <v>71669.120000001043</v>
      </c>
      <c r="S104" s="238">
        <f t="shared" si="12"/>
        <v>1</v>
      </c>
      <c r="T104" s="145">
        <f t="shared" si="13"/>
        <v>1</v>
      </c>
    </row>
    <row r="105" spans="2:20" x14ac:dyDescent="0.15">
      <c r="B105" s="48">
        <v>45035</v>
      </c>
      <c r="C105" s="223">
        <v>-3429000</v>
      </c>
      <c r="D105" s="148">
        <v>6235600</v>
      </c>
      <c r="E105" s="159">
        <v>6690652.8000000007</v>
      </c>
      <c r="F105" s="160">
        <v>298028.41471641365</v>
      </c>
      <c r="H105" s="54">
        <f t="shared" si="7"/>
        <v>-0.3610517769938692</v>
      </c>
      <c r="I105" s="50">
        <f t="shared" si="8"/>
        <v>0.65656881324671057</v>
      </c>
      <c r="J105" s="50">
        <f t="shared" si="9"/>
        <v>0.70448296374715857</v>
      </c>
      <c r="K105" s="228">
        <f>'EWMA &amp; GARCH Volatility Modelin'!G107^2</f>
        <v>1.1945677819626677E-4</v>
      </c>
      <c r="L105" s="51">
        <f>'EWMA &amp; GARCH Volatility Modelin'!L107</f>
        <v>9.8469611993380745E-5</v>
      </c>
      <c r="M105" s="226" cm="1">
        <f t="array" ref="M105">MMULT(MMULT(H105:J105,TRANSPOSE($H$2:$J$2)),MMULT($H$2:$J$2,TRANSPOSE(H105:J105)))</f>
        <v>1.195112597726389</v>
      </c>
      <c r="N105" s="52">
        <f t="shared" si="10"/>
        <v>263986.95545422612</v>
      </c>
      <c r="O105" s="52">
        <f t="shared" si="11"/>
        <v>239678.00545880967</v>
      </c>
      <c r="R105" s="236">
        <v>56976.800000000745</v>
      </c>
      <c r="S105" s="238">
        <f t="shared" si="12"/>
        <v>1</v>
      </c>
      <c r="T105" s="145">
        <f t="shared" si="13"/>
        <v>1</v>
      </c>
    </row>
    <row r="106" spans="2:20" x14ac:dyDescent="0.15">
      <c r="B106" s="48">
        <v>45036</v>
      </c>
      <c r="C106" s="223">
        <v>-3442200</v>
      </c>
      <c r="D106" s="148">
        <v>6312600.0000000009</v>
      </c>
      <c r="E106" s="159">
        <v>6683829.6000000006</v>
      </c>
      <c r="F106" s="160">
        <v>300322.47347451624</v>
      </c>
      <c r="H106" s="54">
        <f t="shared" si="7"/>
        <v>-0.36028022604773907</v>
      </c>
      <c r="I106" s="50">
        <f t="shared" si="8"/>
        <v>0.66071261255852587</v>
      </c>
      <c r="J106" s="50">
        <f t="shared" si="9"/>
        <v>0.69956761348921315</v>
      </c>
      <c r="K106" s="228">
        <f>'EWMA &amp; GARCH Volatility Modelin'!G108^2</f>
        <v>2.7975558525481773E-6</v>
      </c>
      <c r="L106" s="51">
        <f>'EWMA &amp; GARCH Volatility Modelin'!L108</f>
        <v>1.0012673586237244E-4</v>
      </c>
      <c r="M106" s="226" cm="1">
        <f t="array" ref="M106">MMULT(MMULT(H106:J106,TRANSPOSE($H$2:$J$2)),MMULT($H$2:$J$2,TRANSPOSE(H106:J106)))</f>
        <v>1.1967995381085625</v>
      </c>
      <c r="N106" s="52">
        <f t="shared" si="10"/>
        <v>40669.648720245641</v>
      </c>
      <c r="O106" s="52">
        <f t="shared" si="11"/>
        <v>243307.81997849292</v>
      </c>
      <c r="R106" s="236">
        <v>-49374.400000002235</v>
      </c>
      <c r="S106" s="238">
        <f t="shared" si="12"/>
        <v>1</v>
      </c>
      <c r="T106" s="145">
        <f t="shared" si="13"/>
        <v>1</v>
      </c>
    </row>
    <row r="107" spans="2:20" x14ac:dyDescent="0.15">
      <c r="B107" s="48">
        <v>45037</v>
      </c>
      <c r="C107" s="223">
        <v>-3489000</v>
      </c>
      <c r="D107" s="148">
        <v>6252399.9999999991</v>
      </c>
      <c r="E107" s="159">
        <v>6741455.2000000002</v>
      </c>
      <c r="F107" s="160">
        <v>299160.92556778912</v>
      </c>
      <c r="H107" s="54">
        <f t="shared" si="7"/>
        <v>-0.36707555523833757</v>
      </c>
      <c r="I107" s="50">
        <f t="shared" si="8"/>
        <v>0.65781117843857306</v>
      </c>
      <c r="J107" s="50">
        <f t="shared" si="9"/>
        <v>0.70926437679976451</v>
      </c>
      <c r="K107" s="228">
        <f>'EWMA &amp; GARCH Volatility Modelin'!G109^2</f>
        <v>1.4283878939006449E-4</v>
      </c>
      <c r="L107" s="51">
        <f>'EWMA &amp; GARCH Volatility Modelin'!L109</f>
        <v>9.2338943863546087E-5</v>
      </c>
      <c r="M107" s="226" cm="1">
        <f t="array" ref="M107">MMULT(MMULT(H107:J107,TRANSPOSE($H$2:$J$2)),MMULT($H$2:$J$2,TRANSPOSE(H107:J107)))</f>
        <v>1.1975923886724238</v>
      </c>
      <c r="N107" s="52">
        <f t="shared" si="10"/>
        <v>289199.6461045781</v>
      </c>
      <c r="O107" s="52">
        <f t="shared" si="11"/>
        <v>232523.64822398708</v>
      </c>
      <c r="R107" s="236">
        <v>126893.60000000149</v>
      </c>
      <c r="S107" s="238">
        <f t="shared" si="12"/>
        <v>1</v>
      </c>
      <c r="T107" s="145">
        <f t="shared" si="13"/>
        <v>1</v>
      </c>
    </row>
    <row r="108" spans="2:20" x14ac:dyDescent="0.15">
      <c r="B108" s="48">
        <v>45040</v>
      </c>
      <c r="C108" s="223">
        <v>-3439800</v>
      </c>
      <c r="D108" s="148">
        <v>6284600</v>
      </c>
      <c r="E108" s="159">
        <v>6786948.7999999998</v>
      </c>
      <c r="F108" s="160">
        <v>301189.85943329072</v>
      </c>
      <c r="H108" s="54">
        <f t="shared" si="7"/>
        <v>-0.35713140691542949</v>
      </c>
      <c r="I108" s="50">
        <f t="shared" si="8"/>
        <v>0.65248794694479573</v>
      </c>
      <c r="J108" s="50">
        <f t="shared" si="9"/>
        <v>0.70464345997063371</v>
      </c>
      <c r="K108" s="228">
        <f>'EWMA &amp; GARCH Volatility Modelin'!G110^2</f>
        <v>2.4278506339884162E-10</v>
      </c>
      <c r="L108" s="51">
        <f>'EWMA &amp; GARCH Volatility Modelin'!L110</f>
        <v>9.6742556238617385E-5</v>
      </c>
      <c r="M108" s="226" cm="1">
        <f t="array" ref="M108">MMULT(MMULT(H108:J108,TRANSPOSE($H$2:$J$2)),MMULT($H$2:$J$2,TRANSPOSE(H108:J108)))</f>
        <v>1.1919777412486088</v>
      </c>
      <c r="N108" s="52">
        <f t="shared" si="10"/>
        <v>381.17539648235595</v>
      </c>
      <c r="O108" s="52">
        <f t="shared" si="11"/>
        <v>240614.97774783304</v>
      </c>
      <c r="R108" s="236">
        <v>200322.39999999851</v>
      </c>
      <c r="S108" s="238">
        <f t="shared" si="12"/>
        <v>1</v>
      </c>
      <c r="T108" s="145">
        <f t="shared" si="13"/>
        <v>1</v>
      </c>
    </row>
    <row r="109" spans="2:20" x14ac:dyDescent="0.15">
      <c r="B109" s="48">
        <v>45041</v>
      </c>
      <c r="C109" s="223">
        <v>-3465600</v>
      </c>
      <c r="D109" s="148">
        <v>6237000</v>
      </c>
      <c r="E109" s="159">
        <v>7060671.2000000002</v>
      </c>
      <c r="F109" s="160">
        <v>304280.92625799892</v>
      </c>
      <c r="H109" s="54">
        <f t="shared" si="7"/>
        <v>-0.35247913989882418</v>
      </c>
      <c r="I109" s="50">
        <f t="shared" si="8"/>
        <v>0.6343526072105744</v>
      </c>
      <c r="J109" s="50">
        <f t="shared" si="9"/>
        <v>0.71812653268824989</v>
      </c>
      <c r="K109" s="228">
        <f>'EWMA &amp; GARCH Volatility Modelin'!G111^2</f>
        <v>6.0639111551150302E-5</v>
      </c>
      <c r="L109" s="51">
        <f>'EWMA &amp; GARCH Volatility Modelin'!L111</f>
        <v>8.9071662517220705E-5</v>
      </c>
      <c r="M109" s="226" cm="1">
        <f t="array" ref="M109">MMULT(MMULT(H109:J109,TRANSPOSE($H$2:$J$2)),MMULT($H$2:$J$2,TRANSPOSE(H109:J109)))</f>
        <v>1.1820986035711736</v>
      </c>
      <c r="N109" s="52">
        <f t="shared" si="10"/>
        <v>193652.4250962169</v>
      </c>
      <c r="O109" s="52">
        <f t="shared" si="11"/>
        <v>234701.73734518338</v>
      </c>
      <c r="R109" s="236">
        <v>-108901.59999999963</v>
      </c>
      <c r="S109" s="238">
        <f t="shared" si="12"/>
        <v>1</v>
      </c>
      <c r="T109" s="145">
        <f t="shared" si="13"/>
        <v>1</v>
      </c>
    </row>
    <row r="110" spans="2:20" x14ac:dyDescent="0.15">
      <c r="B110" s="48">
        <v>45042</v>
      </c>
      <c r="C110" s="223">
        <v>-3451200</v>
      </c>
      <c r="D110" s="148">
        <v>6224400</v>
      </c>
      <c r="E110" s="159">
        <v>6949969.5999999996</v>
      </c>
      <c r="F110" s="160">
        <v>302023.6473804792</v>
      </c>
      <c r="H110" s="54">
        <f t="shared" si="7"/>
        <v>-0.35494598386929299</v>
      </c>
      <c r="I110" s="50">
        <f t="shared" si="8"/>
        <v>0.64016161972532082</v>
      </c>
      <c r="J110" s="50">
        <f t="shared" si="9"/>
        <v>0.71478436414397217</v>
      </c>
      <c r="K110" s="228">
        <f>'EWMA &amp; GARCH Volatility Modelin'!G112^2</f>
        <v>2.4096669867424908E-4</v>
      </c>
      <c r="L110" s="51">
        <f>'EWMA &amp; GARCH Volatility Modelin'!L112</f>
        <v>8.6920912930328855E-5</v>
      </c>
      <c r="M110" s="226" cm="1">
        <f t="array" ref="M110">MMULT(MMULT(H110:J110,TRANSPOSE($H$2:$J$2)),MMULT($H$2:$J$2,TRANSPOSE(H110:J110)))</f>
        <v>1.1855653532618562</v>
      </c>
      <c r="N110" s="52">
        <f t="shared" si="10"/>
        <v>382317.15233212447</v>
      </c>
      <c r="O110" s="52">
        <f t="shared" si="11"/>
        <v>229618.78171427472</v>
      </c>
      <c r="R110" s="236">
        <v>13894</v>
      </c>
      <c r="S110" s="238">
        <f t="shared" si="12"/>
        <v>1</v>
      </c>
      <c r="T110" s="145">
        <f t="shared" si="13"/>
        <v>1</v>
      </c>
    </row>
    <row r="111" spans="2:20" x14ac:dyDescent="0.15">
      <c r="B111" s="48">
        <v>45043</v>
      </c>
      <c r="C111" s="223">
        <v>-3411000</v>
      </c>
      <c r="D111" s="148">
        <v>6221600</v>
      </c>
      <c r="E111" s="159">
        <v>6926463.5999999996</v>
      </c>
      <c r="F111" s="160">
        <v>301717.76368633041</v>
      </c>
      <c r="H111" s="54">
        <f t="shared" si="7"/>
        <v>-0.35031095000755669</v>
      </c>
      <c r="I111" s="50">
        <f t="shared" si="8"/>
        <v>0.63896059999032973</v>
      </c>
      <c r="J111" s="50">
        <f t="shared" si="9"/>
        <v>0.71135035001722691</v>
      </c>
      <c r="K111" s="228">
        <f>'EWMA &amp; GARCH Volatility Modelin'!G113^2</f>
        <v>5.4783856035913428E-6</v>
      </c>
      <c r="L111" s="51">
        <f>'EWMA &amp; GARCH Volatility Modelin'!L113</f>
        <v>9.9790419150193007E-5</v>
      </c>
      <c r="M111" s="226" cm="1">
        <f t="array" ref="M111">MMULT(MMULT(H111:J111,TRANSPOSE($H$2:$J$2)),MMULT($H$2:$J$2,TRANSPOSE(H111:J111)))</f>
        <v>1.1835530685181759</v>
      </c>
      <c r="N111" s="52">
        <f t="shared" si="10"/>
        <v>57679.678555710605</v>
      </c>
      <c r="O111" s="52">
        <f t="shared" si="11"/>
        <v>246173.30489551727</v>
      </c>
      <c r="R111" s="236">
        <v>17519.11999999918</v>
      </c>
      <c r="S111" s="238">
        <f t="shared" si="12"/>
        <v>1</v>
      </c>
      <c r="T111" s="145">
        <f t="shared" si="13"/>
        <v>1</v>
      </c>
    </row>
    <row r="112" spans="2:20" x14ac:dyDescent="0.15">
      <c r="B112" s="48">
        <v>45044</v>
      </c>
      <c r="C112" s="223">
        <v>-3435600</v>
      </c>
      <c r="D112" s="148">
        <v>6280400</v>
      </c>
      <c r="E112" s="159">
        <v>6909782.7199999997</v>
      </c>
      <c r="F112" s="160">
        <v>303184.52642426849</v>
      </c>
      <c r="H112" s="54">
        <f t="shared" si="7"/>
        <v>-0.35220368708913879</v>
      </c>
      <c r="I112" s="50">
        <f t="shared" si="8"/>
        <v>0.64384096996001494</v>
      </c>
      <c r="J112" s="50">
        <f t="shared" si="9"/>
        <v>0.70836271712912391</v>
      </c>
      <c r="K112" s="228">
        <f>'EWMA &amp; GARCH Volatility Modelin'!G114^2</f>
        <v>5.1612840092771847E-7</v>
      </c>
      <c r="L112" s="51">
        <f>'EWMA &amp; GARCH Volatility Modelin'!L114</f>
        <v>9.2242456590933941E-5</v>
      </c>
      <c r="M112" s="226" cm="1">
        <f t="array" ref="M112">MMULT(MMULT(H112:J112,TRANSPOSE($H$2:$J$2)),MMULT($H$2:$J$2,TRANSPOSE(H112:J112)))</f>
        <v>1.1864105752797693</v>
      </c>
      <c r="N112" s="52">
        <f t="shared" si="10"/>
        <v>17757.414713473183</v>
      </c>
      <c r="O112" s="52">
        <f t="shared" si="11"/>
        <v>237392.11457760874</v>
      </c>
      <c r="R112" s="236">
        <v>247.67999999970198</v>
      </c>
      <c r="S112" s="238">
        <f t="shared" si="12"/>
        <v>1</v>
      </c>
      <c r="T112" s="145">
        <f t="shared" si="13"/>
        <v>1</v>
      </c>
    </row>
    <row r="113" spans="2:20" x14ac:dyDescent="0.15">
      <c r="B113" s="48">
        <v>45048</v>
      </c>
      <c r="C113" s="223">
        <v>-3436800</v>
      </c>
      <c r="D113" s="148">
        <v>6199200</v>
      </c>
      <c r="E113" s="159">
        <v>6992430.3999999994</v>
      </c>
      <c r="F113" s="160">
        <v>302030.19394100696</v>
      </c>
      <c r="H113" s="54">
        <f t="shared" si="7"/>
        <v>-0.35231776043999702</v>
      </c>
      <c r="I113" s="50">
        <f t="shared" si="8"/>
        <v>0.63550054135231315</v>
      </c>
      <c r="J113" s="50">
        <f t="shared" si="9"/>
        <v>0.71681721908768403</v>
      </c>
      <c r="K113" s="228">
        <f>'EWMA &amp; GARCH Volatility Modelin'!G115^2</f>
        <v>1.2218388985413255E-5</v>
      </c>
      <c r="L113" s="51">
        <f>'EWMA &amp; GARCH Volatility Modelin'!L115</f>
        <v>8.5049474324187314E-5</v>
      </c>
      <c r="M113" s="226" cm="1">
        <f t="array" ref="M113">MMULT(MMULT(H113:J113,TRANSPOSE($H$2:$J$2)),MMULT($H$2:$J$2,TRANSPOSE(H113:J113)))</f>
        <v>1.1825796855154243</v>
      </c>
      <c r="N113" s="52">
        <f t="shared" si="10"/>
        <v>86261.411846129136</v>
      </c>
      <c r="O113" s="52">
        <f t="shared" si="11"/>
        <v>227585.92787830307</v>
      </c>
      <c r="R113" s="236">
        <v>45188.800000000745</v>
      </c>
      <c r="S113" s="238">
        <f t="shared" si="12"/>
        <v>1</v>
      </c>
      <c r="T113" s="145">
        <f t="shared" si="13"/>
        <v>1</v>
      </c>
    </row>
    <row r="114" spans="2:20" x14ac:dyDescent="0.15">
      <c r="B114" s="48">
        <v>45049</v>
      </c>
      <c r="C114" s="223">
        <v>-3483600</v>
      </c>
      <c r="D114" s="148">
        <v>6269200</v>
      </c>
      <c r="E114" s="159">
        <v>7014419.2000000002</v>
      </c>
      <c r="F114" s="160">
        <v>304412.1017009542</v>
      </c>
      <c r="H114" s="54">
        <f t="shared" si="7"/>
        <v>-0.3554686913266456</v>
      </c>
      <c r="I114" s="50">
        <f t="shared" si="8"/>
        <v>0.63971303239895694</v>
      </c>
      <c r="J114" s="50">
        <f t="shared" si="9"/>
        <v>0.71575565892768866</v>
      </c>
      <c r="K114" s="228">
        <f>'EWMA &amp; GARCH Volatility Modelin'!G116^2</f>
        <v>1.9997155352583353E-4</v>
      </c>
      <c r="L114" s="51">
        <f>'EWMA &amp; GARCH Volatility Modelin'!L116</f>
        <v>7.9517128182218588E-5</v>
      </c>
      <c r="M114" s="226" cm="1">
        <f t="array" ref="M114">MMULT(MMULT(H114:J114,TRANSPOSE($H$2:$J$2)),MMULT($H$2:$J$2,TRANSPOSE(H114:J114)))</f>
        <v>1.1855214969521011</v>
      </c>
      <c r="N114" s="52">
        <f t="shared" si="10"/>
        <v>351026.91046458861</v>
      </c>
      <c r="O114" s="52">
        <f t="shared" si="11"/>
        <v>221353.62816702048</v>
      </c>
      <c r="R114" s="236">
        <v>-85551.599999997765</v>
      </c>
      <c r="S114" s="238">
        <f t="shared" si="12"/>
        <v>1</v>
      </c>
      <c r="T114" s="145">
        <f t="shared" si="13"/>
        <v>1</v>
      </c>
    </row>
    <row r="115" spans="2:20" x14ac:dyDescent="0.15">
      <c r="B115" s="48">
        <v>45050</v>
      </c>
      <c r="C115" s="223">
        <v>-3468000</v>
      </c>
      <c r="D115" s="148">
        <v>6154400</v>
      </c>
      <c r="E115" s="159">
        <v>7028067.6000000006</v>
      </c>
      <c r="F115" s="160">
        <v>301085.75715814071</v>
      </c>
      <c r="H115" s="54">
        <f t="shared" si="7"/>
        <v>-0.35699331582515131</v>
      </c>
      <c r="I115" s="50">
        <f t="shared" si="8"/>
        <v>0.63352931456583361</v>
      </c>
      <c r="J115" s="50">
        <f t="shared" si="9"/>
        <v>0.72346400125931754</v>
      </c>
      <c r="K115" s="228">
        <f>'EWMA &amp; GARCH Volatility Modelin'!G117^2</f>
        <v>1.5757084665041048E-4</v>
      </c>
      <c r="L115" s="51">
        <f>'EWMA &amp; GARCH Volatility Modelin'!L117</f>
        <v>8.9770076838066891E-5</v>
      </c>
      <c r="M115" s="226" cm="1">
        <f t="array" ref="M115">MMULT(MMULT(H115:J115,TRANSPOSE($H$2:$J$2)),MMULT($H$2:$J$2,TRANSPOSE(H115:J115)))</f>
        <v>1.183133569551754</v>
      </c>
      <c r="N115" s="52">
        <f t="shared" si="10"/>
        <v>308566.29438671569</v>
      </c>
      <c r="O115" s="52">
        <f t="shared" si="11"/>
        <v>232903.67922576884</v>
      </c>
      <c r="R115" s="236">
        <v>73827.599999997765</v>
      </c>
      <c r="S115" s="238">
        <f t="shared" si="12"/>
        <v>1</v>
      </c>
      <c r="T115" s="145">
        <f t="shared" si="13"/>
        <v>1</v>
      </c>
    </row>
    <row r="116" spans="2:20" x14ac:dyDescent="0.15">
      <c r="B116" s="48">
        <v>45051</v>
      </c>
      <c r="C116" s="223">
        <v>-3493800</v>
      </c>
      <c r="D116" s="148">
        <v>6214600</v>
      </c>
      <c r="E116" s="159">
        <v>7067495.1999999993</v>
      </c>
      <c r="F116" s="160">
        <v>303556.93565702747</v>
      </c>
      <c r="H116" s="54">
        <f t="shared" si="7"/>
        <v>-0.35693651740294879</v>
      </c>
      <c r="I116" s="50">
        <f t="shared" si="8"/>
        <v>0.63490116235971306</v>
      </c>
      <c r="J116" s="50">
        <f t="shared" si="9"/>
        <v>0.72203535504323568</v>
      </c>
      <c r="K116" s="228">
        <f>'EWMA &amp; GARCH Volatility Modelin'!G118^2</f>
        <v>9.8113863681309997E-5</v>
      </c>
      <c r="L116" s="51">
        <f>'EWMA &amp; GARCH Volatility Modelin'!L118</f>
        <v>9.5612340674052166E-5</v>
      </c>
      <c r="M116" s="226" cm="1">
        <f t="array" ref="M116">MMULT(MMULT(H116:J116,TRANSPOSE($H$2:$J$2)),MMULT($H$2:$J$2,TRANSPOSE(H116:J116)))</f>
        <v>1.1837514629135102</v>
      </c>
      <c r="N116" s="52">
        <f t="shared" si="10"/>
        <v>245401.47583755851</v>
      </c>
      <c r="O116" s="52">
        <f t="shared" si="11"/>
        <v>242252.88409434073</v>
      </c>
      <c r="R116" s="236">
        <v>113112</v>
      </c>
      <c r="S116" s="238">
        <f t="shared" si="12"/>
        <v>1</v>
      </c>
      <c r="T116" s="145">
        <f t="shared" si="13"/>
        <v>1</v>
      </c>
    </row>
    <row r="117" spans="2:20" x14ac:dyDescent="0.15">
      <c r="B117" s="48">
        <v>45054</v>
      </c>
      <c r="C117" s="223">
        <v>-3491400</v>
      </c>
      <c r="D117" s="148">
        <v>6287399.9999999991</v>
      </c>
      <c r="E117" s="159">
        <v>7105407.1999999993</v>
      </c>
      <c r="F117" s="160">
        <v>306535.35420662694</v>
      </c>
      <c r="H117" s="54">
        <f t="shared" si="7"/>
        <v>-0.35261654525227487</v>
      </c>
      <c r="I117" s="50">
        <f t="shared" si="8"/>
        <v>0.63500064920065091</v>
      </c>
      <c r="J117" s="50">
        <f t="shared" si="9"/>
        <v>0.71761589605162379</v>
      </c>
      <c r="K117" s="228">
        <f>'EWMA &amp; GARCH Volatility Modelin'!G119^2</f>
        <v>1.9727115128641252E-6</v>
      </c>
      <c r="L117" s="51">
        <f>'EWMA &amp; GARCH Volatility Modelin'!L119</f>
        <v>9.5833743767088651E-5</v>
      </c>
      <c r="M117" s="226" cm="1">
        <f t="array" ref="M117">MMULT(MMULT(H117:J117,TRANSPOSE($H$2:$J$2)),MMULT($H$2:$J$2,TRANSPOSE(H117:J117)))</f>
        <v>1.1824418658380034</v>
      </c>
      <c r="N117" s="52">
        <f t="shared" si="10"/>
        <v>35179.792067260401</v>
      </c>
      <c r="O117" s="52">
        <f t="shared" si="11"/>
        <v>245200.13545891095</v>
      </c>
      <c r="R117" s="236">
        <v>73643.60000000149</v>
      </c>
      <c r="S117" s="238">
        <f t="shared" si="12"/>
        <v>1</v>
      </c>
      <c r="T117" s="145">
        <f t="shared" si="13"/>
        <v>1</v>
      </c>
    </row>
    <row r="118" spans="2:20" x14ac:dyDescent="0.15">
      <c r="B118" s="48">
        <v>45055</v>
      </c>
      <c r="C118" s="223">
        <v>-3492600</v>
      </c>
      <c r="D118" s="148">
        <v>6381200</v>
      </c>
      <c r="E118" s="159">
        <v>7086450.7999999998</v>
      </c>
      <c r="F118" s="160">
        <v>309178.99534850568</v>
      </c>
      <c r="H118" s="54">
        <f t="shared" si="7"/>
        <v>-0.35013355520956341</v>
      </c>
      <c r="I118" s="50">
        <f t="shared" si="8"/>
        <v>0.63971604034337348</v>
      </c>
      <c r="J118" s="50">
        <f t="shared" si="9"/>
        <v>0.71041751486618987</v>
      </c>
      <c r="K118" s="228">
        <f>'EWMA &amp; GARCH Volatility Modelin'!G120^2</f>
        <v>2.5009676977811399E-5</v>
      </c>
      <c r="L118" s="51">
        <f>'EWMA &amp; GARCH Volatility Modelin'!L120</f>
        <v>8.8390826603562792E-5</v>
      </c>
      <c r="M118" s="226" cm="1">
        <f t="array" ref="M118">MMULT(MMULT(H118:J118,TRANSPOSE($H$2:$J$2)),MMULT($H$2:$J$2,TRANSPOSE(H118:J118)))</f>
        <v>1.1838474968920523</v>
      </c>
      <c r="N118" s="52">
        <f t="shared" si="10"/>
        <v>126267.5330681558</v>
      </c>
      <c r="O118" s="52">
        <f t="shared" si="11"/>
        <v>237378.4293881956</v>
      </c>
      <c r="R118" s="236">
        <v>-208450.80000000075</v>
      </c>
      <c r="S118" s="238">
        <f t="shared" si="12"/>
        <v>1</v>
      </c>
      <c r="T118" s="145">
        <f t="shared" si="13"/>
        <v>1</v>
      </c>
    </row>
    <row r="119" spans="2:20" x14ac:dyDescent="0.15">
      <c r="B119" s="48">
        <v>45056</v>
      </c>
      <c r="C119" s="223">
        <v>-3437400</v>
      </c>
      <c r="D119" s="148">
        <v>6232800</v>
      </c>
      <c r="E119" s="159">
        <v>6971200</v>
      </c>
      <c r="F119" s="160">
        <v>302724.36239407037</v>
      </c>
      <c r="H119" s="54">
        <f t="shared" si="7"/>
        <v>-0.35195462085065427</v>
      </c>
      <c r="I119" s="50">
        <f t="shared" si="8"/>
        <v>0.63817500460753995</v>
      </c>
      <c r="J119" s="50">
        <f t="shared" si="9"/>
        <v>0.71377961624311426</v>
      </c>
      <c r="K119" s="228">
        <f>'EWMA &amp; GARCH Volatility Modelin'!G121^2</f>
        <v>1.6763335055044703E-4</v>
      </c>
      <c r="L119" s="51">
        <f>'EWMA &amp; GARCH Volatility Modelin'!L121</f>
        <v>8.3467783255110719E-5</v>
      </c>
      <c r="M119" s="226" cm="1">
        <f t="array" ref="M119">MMULT(MMULT(H119:J119,TRANSPOSE($H$2:$J$2)),MMULT($H$2:$J$2,TRANSPOSE(H119:J119)))</f>
        <v>1.1837049239788444</v>
      </c>
      <c r="N119" s="52">
        <f t="shared" si="10"/>
        <v>320051.59741787298</v>
      </c>
      <c r="O119" s="52">
        <f t="shared" si="11"/>
        <v>225839.14773466304</v>
      </c>
      <c r="R119" s="236">
        <v>59926.39999999851</v>
      </c>
      <c r="S119" s="238">
        <f t="shared" si="12"/>
        <v>1</v>
      </c>
      <c r="T119" s="145">
        <f t="shared" si="13"/>
        <v>1</v>
      </c>
    </row>
    <row r="120" spans="2:20" x14ac:dyDescent="0.15">
      <c r="B120" s="48">
        <v>45057</v>
      </c>
      <c r="C120" s="223">
        <v>-3455400</v>
      </c>
      <c r="D120" s="148">
        <v>6262200</v>
      </c>
      <c r="E120" s="159">
        <v>7019726.3999999994</v>
      </c>
      <c r="F120" s="160">
        <v>304415.66387257562</v>
      </c>
      <c r="H120" s="54">
        <f t="shared" si="7"/>
        <v>-0.35164002612357509</v>
      </c>
      <c r="I120" s="50">
        <f t="shared" si="8"/>
        <v>0.63727503952973663</v>
      </c>
      <c r="J120" s="50">
        <f t="shared" si="9"/>
        <v>0.71436498659383851</v>
      </c>
      <c r="K120" s="228">
        <f>'EWMA &amp; GARCH Volatility Modelin'!G122^2</f>
        <v>6.3431473690506429E-6</v>
      </c>
      <c r="L120" s="51">
        <f>'EWMA &amp; GARCH Volatility Modelin'!L122</f>
        <v>9.0724773868391698E-5</v>
      </c>
      <c r="M120" s="226" cm="1">
        <f t="array" ref="M120">MMULT(MMULT(H120:J120,TRANSPOSE($H$2:$J$2)),MMULT($H$2:$J$2,TRANSPOSE(H120:J120)))</f>
        <v>1.1831891346279271</v>
      </c>
      <c r="N120" s="52">
        <f t="shared" si="10"/>
        <v>62625.927446674585</v>
      </c>
      <c r="O120" s="52">
        <f t="shared" si="11"/>
        <v>236845.270601525</v>
      </c>
      <c r="R120" s="236">
        <v>40008.800000000745</v>
      </c>
      <c r="S120" s="238">
        <f t="shared" si="12"/>
        <v>1</v>
      </c>
      <c r="T120" s="145">
        <f t="shared" si="13"/>
        <v>1</v>
      </c>
    </row>
    <row r="121" spans="2:20" x14ac:dyDescent="0.15">
      <c r="B121" s="48">
        <v>45058</v>
      </c>
      <c r="C121" s="223">
        <v>-3449400</v>
      </c>
      <c r="D121" s="148">
        <v>6300000</v>
      </c>
      <c r="E121" s="159">
        <v>7015935.2000000002</v>
      </c>
      <c r="F121" s="160">
        <v>305579.71457553579</v>
      </c>
      <c r="H121" s="54">
        <f t="shared" si="7"/>
        <v>-0.34960600961520921</v>
      </c>
      <c r="I121" s="50">
        <f t="shared" si="8"/>
        <v>0.63852202138801473</v>
      </c>
      <c r="J121" s="50">
        <f t="shared" si="9"/>
        <v>0.71108398822719454</v>
      </c>
      <c r="K121" s="228">
        <f>'EWMA &amp; GARCH Volatility Modelin'!G123^2</f>
        <v>1.027272909171124E-4</v>
      </c>
      <c r="L121" s="51">
        <f>'EWMA &amp; GARCH Volatility Modelin'!L123</f>
        <v>8.4106045859673071E-5</v>
      </c>
      <c r="M121" s="226" cm="1">
        <f t="array" ref="M121">MMULT(MMULT(H121:J121,TRANSPOSE($H$2:$J$2)),MMULT($H$2:$J$2,TRANSPOSE(H121:J121)))</f>
        <v>1.18312859083331</v>
      </c>
      <c r="N121" s="52">
        <f t="shared" si="10"/>
        <v>253045.26786173251</v>
      </c>
      <c r="O121" s="52">
        <f t="shared" si="11"/>
        <v>228964.89978425013</v>
      </c>
      <c r="R121" s="236">
        <v>-14832.799999998882</v>
      </c>
      <c r="S121" s="238">
        <f t="shared" si="12"/>
        <v>0</v>
      </c>
      <c r="T121" s="145">
        <f t="shared" si="13"/>
        <v>1</v>
      </c>
    </row>
    <row r="122" spans="2:20" x14ac:dyDescent="0.15">
      <c r="B122" s="48">
        <v>45061</v>
      </c>
      <c r="C122" s="223">
        <v>-3445800</v>
      </c>
      <c r="D122" s="148">
        <v>6284600</v>
      </c>
      <c r="E122" s="159">
        <v>7012902.4000000004</v>
      </c>
      <c r="F122" s="160">
        <v>305054.66840831214</v>
      </c>
      <c r="H122" s="54">
        <f t="shared" si="7"/>
        <v>-0.34976696007382441</v>
      </c>
      <c r="I122" s="50">
        <f t="shared" si="8"/>
        <v>0.63792020351731293</v>
      </c>
      <c r="J122" s="50">
        <f t="shared" si="9"/>
        <v>0.71184675655651153</v>
      </c>
      <c r="K122" s="228">
        <f>'EWMA &amp; GARCH Volatility Modelin'!G124^2</f>
        <v>6.2127848835410084E-8</v>
      </c>
      <c r="L122" s="51">
        <f>'EWMA &amp; GARCH Volatility Modelin'!L124</f>
        <v>8.6037811827436293E-5</v>
      </c>
      <c r="M122" s="226" cm="1">
        <f t="array" ref="M122">MMULT(MMULT(H122:J122,TRANSPOSE($H$2:$J$2)),MMULT($H$2:$J$2,TRANSPOSE(H122:J122)))</f>
        <v>1.1829002638620969</v>
      </c>
      <c r="N122" s="52">
        <f t="shared" si="10"/>
        <v>6213.0259129089809</v>
      </c>
      <c r="O122" s="52">
        <f t="shared" si="11"/>
        <v>231208.97318611716</v>
      </c>
      <c r="R122" s="236">
        <v>-22241.599999999627</v>
      </c>
      <c r="S122" s="238">
        <f t="shared" si="12"/>
        <v>1</v>
      </c>
      <c r="T122" s="145">
        <f t="shared" si="13"/>
        <v>1</v>
      </c>
    </row>
    <row r="123" spans="2:20" x14ac:dyDescent="0.15">
      <c r="B123" s="48">
        <v>45062</v>
      </c>
      <c r="C123" s="223">
        <v>-3433800</v>
      </c>
      <c r="D123" s="148">
        <v>6249600</v>
      </c>
      <c r="E123" s="159">
        <v>7013660.7999999998</v>
      </c>
      <c r="F123" s="160">
        <v>304013.56762295385</v>
      </c>
      <c r="H123" s="54">
        <f t="shared" si="7"/>
        <v>-0.3493375750580337</v>
      </c>
      <c r="I123" s="50">
        <f t="shared" si="8"/>
        <v>0.63580293234395924</v>
      </c>
      <c r="J123" s="50">
        <f t="shared" si="9"/>
        <v>0.7135346427140743</v>
      </c>
      <c r="K123" s="228">
        <f>'EWMA &amp; GARCH Volatility Modelin'!G125^2</f>
        <v>1.5288187930774362E-4</v>
      </c>
      <c r="L123" s="51">
        <f>'EWMA &amp; GARCH Volatility Modelin'!L125</f>
        <v>7.9392289029176435E-5</v>
      </c>
      <c r="M123" s="226" cm="1">
        <f t="array" ref="M123">MMULT(MMULT(H123:J123,TRANSPOSE($H$2:$J$2)),MMULT($H$2:$J$2,TRANSPOSE(H123:J123)))</f>
        <v>1.1817848603790124</v>
      </c>
      <c r="N123" s="52">
        <f t="shared" si="10"/>
        <v>307362.98873736482</v>
      </c>
      <c r="O123" s="52">
        <f t="shared" si="11"/>
        <v>221494.38751058566</v>
      </c>
      <c r="R123" s="236">
        <v>-65385.60000000149</v>
      </c>
      <c r="S123" s="238">
        <f t="shared" si="12"/>
        <v>1</v>
      </c>
      <c r="T123" s="145">
        <f t="shared" si="13"/>
        <v>1</v>
      </c>
    </row>
    <row r="124" spans="2:20" x14ac:dyDescent="0.15">
      <c r="B124" s="48">
        <v>45063</v>
      </c>
      <c r="C124" s="223">
        <v>-3398400</v>
      </c>
      <c r="D124" s="148">
        <v>6258000</v>
      </c>
      <c r="E124" s="159">
        <v>6904475.2000000002</v>
      </c>
      <c r="F124" s="160">
        <v>302556.06974666141</v>
      </c>
      <c r="H124" s="54">
        <f t="shared" si="7"/>
        <v>-0.34805139558941539</v>
      </c>
      <c r="I124" s="50">
        <f t="shared" si="8"/>
        <v>0.64092091384138461</v>
      </c>
      <c r="J124" s="50">
        <f t="shared" si="9"/>
        <v>0.70713048174803084</v>
      </c>
      <c r="K124" s="228">
        <f>'EWMA &amp; GARCH Volatility Modelin'!G126^2</f>
        <v>5.9543461600023719E-4</v>
      </c>
      <c r="L124" s="51">
        <f>'EWMA &amp; GARCH Volatility Modelin'!L126</f>
        <v>8.5840861930509935E-5</v>
      </c>
      <c r="M124" s="226" cm="1">
        <f t="array" ref="M124">MMULT(MMULT(H124:J124,TRANSPOSE($H$2:$J$2)),MMULT($H$2:$J$2,TRANSPOSE(H124:J124)))</f>
        <v>1.1837523077943846</v>
      </c>
      <c r="N124" s="52">
        <f t="shared" si="10"/>
        <v>603049.87612292008</v>
      </c>
      <c r="O124" s="52">
        <f t="shared" si="11"/>
        <v>228972.44832688419</v>
      </c>
      <c r="R124" s="236">
        <v>104496.80000000075</v>
      </c>
      <c r="S124" s="238">
        <f t="shared" si="12"/>
        <v>1</v>
      </c>
      <c r="T124" s="145">
        <f t="shared" si="13"/>
        <v>1</v>
      </c>
    </row>
    <row r="125" spans="2:20" x14ac:dyDescent="0.15">
      <c r="B125" s="48">
        <v>45065</v>
      </c>
      <c r="C125" s="223">
        <v>-3414600</v>
      </c>
      <c r="D125" s="148">
        <v>6420400</v>
      </c>
      <c r="E125" s="159">
        <v>6862772</v>
      </c>
      <c r="F125" s="160">
        <v>306954.83343177201</v>
      </c>
      <c r="H125" s="54">
        <f t="shared" si="7"/>
        <v>-0.34600750746916575</v>
      </c>
      <c r="I125" s="50">
        <f t="shared" si="8"/>
        <v>0.65059058189979257</v>
      </c>
      <c r="J125" s="50">
        <f t="shared" si="9"/>
        <v>0.69541692556937318</v>
      </c>
      <c r="K125" s="228">
        <f>'EWMA &amp; GARCH Volatility Modelin'!G127^2</f>
        <v>7.2642846797210558E-5</v>
      </c>
      <c r="L125" s="51">
        <f>'EWMA &amp; GARCH Volatility Modelin'!L127</f>
        <v>1.2748490126224805E-4</v>
      </c>
      <c r="M125" s="226" cm="1">
        <f t="array" ref="M125">MMULT(MMULT(H125:J125,TRANSPOSE($H$2:$J$2)),MMULT($H$2:$J$2,TRANSPOSE(H125:J125)))</f>
        <v>1.1875953856969677</v>
      </c>
      <c r="N125" s="52">
        <f t="shared" si="10"/>
        <v>213235.56961396241</v>
      </c>
      <c r="O125" s="52">
        <f t="shared" si="11"/>
        <v>282483.18346680922</v>
      </c>
      <c r="R125" s="236">
        <v>41951.199999999255</v>
      </c>
      <c r="S125" s="238">
        <f t="shared" si="12"/>
        <v>1</v>
      </c>
      <c r="T125" s="145">
        <f t="shared" si="13"/>
        <v>1</v>
      </c>
    </row>
    <row r="126" spans="2:20" x14ac:dyDescent="0.15">
      <c r="B126" s="48">
        <v>45068</v>
      </c>
      <c r="C126" s="223">
        <v>-3388800</v>
      </c>
      <c r="D126" s="148">
        <v>6381200</v>
      </c>
      <c r="E126" s="159">
        <v>6918123.2000000002</v>
      </c>
      <c r="F126" s="160">
        <v>306772.28499796131</v>
      </c>
      <c r="H126" s="54">
        <f t="shared" si="7"/>
        <v>-0.34193956581424484</v>
      </c>
      <c r="I126" s="50">
        <f t="shared" si="8"/>
        <v>0.64388124332325869</v>
      </c>
      <c r="J126" s="50">
        <f t="shared" si="9"/>
        <v>0.69805832249098621</v>
      </c>
      <c r="K126" s="228">
        <f>'EWMA &amp; GARCH Volatility Modelin'!G128^2</f>
        <v>1.0707911470101646E-6</v>
      </c>
      <c r="L126" s="51">
        <f>'EWMA &amp; GARCH Volatility Modelin'!L128</f>
        <v>1.2264109947702069E-4</v>
      </c>
      <c r="M126" s="226" cm="1">
        <f t="array" ref="M126">MMULT(MMULT(H126:J126,TRANSPOSE($H$2:$J$2)),MMULT($H$2:$J$2,TRANSPOSE(H126:J126)))</f>
        <v>1.1832058355056068</v>
      </c>
      <c r="N126" s="52">
        <f t="shared" si="10"/>
        <v>25950.980902679497</v>
      </c>
      <c r="O126" s="52">
        <f t="shared" si="11"/>
        <v>277727.83571259287</v>
      </c>
      <c r="R126" s="236">
        <v>50795.60000000149</v>
      </c>
      <c r="S126" s="238">
        <f t="shared" si="12"/>
        <v>1</v>
      </c>
      <c r="T126" s="145">
        <f t="shared" si="13"/>
        <v>1</v>
      </c>
    </row>
    <row r="127" spans="2:20" x14ac:dyDescent="0.15">
      <c r="B127" s="48">
        <v>45069</v>
      </c>
      <c r="C127" s="223">
        <v>-3372600</v>
      </c>
      <c r="D127" s="148">
        <v>6448400</v>
      </c>
      <c r="E127" s="159">
        <v>6885518.7999999998</v>
      </c>
      <c r="F127" s="160">
        <v>308445.51283973851</v>
      </c>
      <c r="H127" s="54">
        <f t="shared" si="7"/>
        <v>-0.3385696279492631</v>
      </c>
      <c r="I127" s="50">
        <f t="shared" si="8"/>
        <v>0.64734400428987371</v>
      </c>
      <c r="J127" s="50">
        <f t="shared" si="9"/>
        <v>0.69122562365938933</v>
      </c>
      <c r="K127" s="228">
        <f>'EWMA &amp; GARCH Volatility Modelin'!G129^2</f>
        <v>1.6923873835365064E-5</v>
      </c>
      <c r="L127" s="51">
        <f>'EWMA &amp; GARCH Volatility Modelin'!L129</f>
        <v>1.1258187637413518E-4</v>
      </c>
      <c r="M127" s="226" cm="1">
        <f t="array" ref="M127">MMULT(MMULT(H127:J127,TRANSPOSE($H$2:$J$2)),MMULT($H$2:$J$2,TRANSPOSE(H127:J127)))</f>
        <v>1.1837527950489681</v>
      </c>
      <c r="N127" s="52">
        <f t="shared" si="10"/>
        <v>103722.24203629675</v>
      </c>
      <c r="O127" s="52">
        <f t="shared" si="11"/>
        <v>267519.99497479136</v>
      </c>
      <c r="R127" s="236">
        <v>-140881.19999999925</v>
      </c>
      <c r="S127" s="238">
        <f t="shared" si="12"/>
        <v>1</v>
      </c>
      <c r="T127" s="145">
        <f t="shared" si="13"/>
        <v>1</v>
      </c>
    </row>
    <row r="128" spans="2:20" x14ac:dyDescent="0.15">
      <c r="B128" s="48">
        <v>45070</v>
      </c>
      <c r="C128" s="223">
        <v>-3366600</v>
      </c>
      <c r="D128" s="148">
        <v>6318200</v>
      </c>
      <c r="E128" s="159">
        <v>6868837.6000000006</v>
      </c>
      <c r="F128" s="160">
        <v>304016.28963891917</v>
      </c>
      <c r="H128" s="54">
        <f t="shared" si="7"/>
        <v>-0.3428156806372864</v>
      </c>
      <c r="I128" s="50">
        <f t="shared" si="8"/>
        <v>0.64337255195226728</v>
      </c>
      <c r="J128" s="50">
        <f t="shared" si="9"/>
        <v>0.69944312868501901</v>
      </c>
      <c r="K128" s="228">
        <f>'EWMA &amp; GARCH Volatility Modelin'!G130^2</f>
        <v>1.5725795504326119E-4</v>
      </c>
      <c r="L128" s="51">
        <f>'EWMA &amp; GARCH Volatility Modelin'!L130</f>
        <v>1.0481919433902186E-4</v>
      </c>
      <c r="M128" s="226" cm="1">
        <f t="array" ref="M128">MMULT(MMULT(H128:J128,TRANSPOSE($H$2:$J$2)),MMULT($H$2:$J$2,TRANSPOSE(H128:J128)))</f>
        <v>1.1832450844452851</v>
      </c>
      <c r="N128" s="52">
        <f t="shared" si="10"/>
        <v>311637.10768939386</v>
      </c>
      <c r="O128" s="52">
        <f t="shared" si="11"/>
        <v>254427.03785168327</v>
      </c>
      <c r="R128" s="236">
        <v>-136878.40000000224</v>
      </c>
      <c r="S128" s="238">
        <f t="shared" si="12"/>
        <v>0</v>
      </c>
      <c r="T128" s="145">
        <f t="shared" si="13"/>
        <v>1</v>
      </c>
    </row>
    <row r="129" spans="2:20" x14ac:dyDescent="0.15">
      <c r="B129" s="48">
        <v>45071</v>
      </c>
      <c r="C129" s="223">
        <v>-3339000</v>
      </c>
      <c r="D129" s="148">
        <v>6308400</v>
      </c>
      <c r="E129" s="159">
        <v>6714159.2000000002</v>
      </c>
      <c r="F129" s="160">
        <v>301183.44204485655</v>
      </c>
      <c r="H129" s="54">
        <f t="shared" si="7"/>
        <v>-0.34481123428253529</v>
      </c>
      <c r="I129" s="50">
        <f t="shared" si="8"/>
        <v>0.65145468414134344</v>
      </c>
      <c r="J129" s="50">
        <f t="shared" si="9"/>
        <v>0.69335655014119191</v>
      </c>
      <c r="K129" s="228">
        <f>'EWMA &amp; GARCH Volatility Modelin'!G131^2</f>
        <v>3.5061276708380607E-6</v>
      </c>
      <c r="L129" s="51">
        <f>'EWMA &amp; GARCH Volatility Modelin'!L131</f>
        <v>1.0889914046984619E-4</v>
      </c>
      <c r="M129" s="226" cm="1">
        <f t="array" ref="M129">MMULT(MMULT(H129:J129,TRANSPOSE($H$2:$J$2)),MMULT($H$2:$J$2,TRANSPOSE(H129:J129)))</f>
        <v>1.1876203893061845</v>
      </c>
      <c r="N129" s="52">
        <f t="shared" si="10"/>
        <v>45968.714154153575</v>
      </c>
      <c r="O129" s="52">
        <f t="shared" si="11"/>
        <v>256189.14162598166</v>
      </c>
      <c r="R129" s="236">
        <v>89896</v>
      </c>
      <c r="S129" s="238">
        <f t="shared" si="12"/>
        <v>1</v>
      </c>
      <c r="T129" s="145">
        <f t="shared" si="13"/>
        <v>1</v>
      </c>
    </row>
    <row r="130" spans="2:20" x14ac:dyDescent="0.15">
      <c r="B130" s="48">
        <v>45072</v>
      </c>
      <c r="C130" s="223">
        <v>-3361800</v>
      </c>
      <c r="D130" s="148">
        <v>6393800</v>
      </c>
      <c r="E130" s="159">
        <v>6741455.2000000002</v>
      </c>
      <c r="F130" s="160">
        <v>304284.67649695917</v>
      </c>
      <c r="H130" s="54">
        <f t="shared" si="7"/>
        <v>-0.34397251854185612</v>
      </c>
      <c r="I130" s="50">
        <f t="shared" si="8"/>
        <v>0.65420057381549168</v>
      </c>
      <c r="J130" s="50">
        <f t="shared" si="9"/>
        <v>0.68977194472636461</v>
      </c>
      <c r="K130" s="228">
        <f>'EWMA &amp; GARCH Volatility Modelin'!G132^2</f>
        <v>2.4870402897474159E-5</v>
      </c>
      <c r="L130" s="51">
        <f>'EWMA &amp; GARCH Volatility Modelin'!L132</f>
        <v>1.0033215134600116E-4</v>
      </c>
      <c r="M130" s="226" cm="1">
        <f t="array" ref="M130">MMULT(MMULT(H130:J130,TRANSPOSE($H$2:$J$2)),MMULT($H$2:$J$2,TRANSPOSE(H130:J130)))</f>
        <v>1.1886315978119442</v>
      </c>
      <c r="N130" s="52">
        <f t="shared" si="10"/>
        <v>123619.74137684584</v>
      </c>
      <c r="O130" s="52">
        <f t="shared" si="11"/>
        <v>248294.14724677702</v>
      </c>
      <c r="R130" s="236">
        <v>11692.800000000745</v>
      </c>
      <c r="S130" s="238">
        <f t="shared" si="12"/>
        <v>1</v>
      </c>
      <c r="T130" s="145">
        <f t="shared" si="13"/>
        <v>1</v>
      </c>
    </row>
    <row r="131" spans="2:20" x14ac:dyDescent="0.15">
      <c r="B131" s="48">
        <v>45076</v>
      </c>
      <c r="C131" s="223">
        <v>-3250200</v>
      </c>
      <c r="D131" s="148">
        <v>6437200</v>
      </c>
      <c r="E131" s="159">
        <v>6598148</v>
      </c>
      <c r="F131" s="160">
        <v>303799.3708628348</v>
      </c>
      <c r="H131" s="54">
        <f t="shared" si="7"/>
        <v>-0.33215644771034636</v>
      </c>
      <c r="I131" s="50">
        <f t="shared" si="8"/>
        <v>0.65785412750016659</v>
      </c>
      <c r="J131" s="50">
        <f t="shared" si="9"/>
        <v>0.67430232021017977</v>
      </c>
      <c r="K131" s="228">
        <f>'EWMA &amp; GARCH Volatility Modelin'!G133^2</f>
        <v>1.6637688911405271E-4</v>
      </c>
      <c r="L131" s="51">
        <f>'EWMA &amp; GARCH Volatility Modelin'!L133</f>
        <v>9.4262984862592358E-5</v>
      </c>
      <c r="M131" s="226" cm="1">
        <f t="array" ref="M131">MMULT(MMULT(H131:J131,TRANSPOSE($H$2:$J$2)),MMULT($H$2:$J$2,TRANSPOSE(H131:J131)))</f>
        <v>1.1866124555812303</v>
      </c>
      <c r="N131" s="52">
        <f t="shared" si="10"/>
        <v>319847.53501805209</v>
      </c>
      <c r="O131" s="52">
        <f t="shared" si="11"/>
        <v>240750.4469615377</v>
      </c>
      <c r="R131" s="236">
        <v>-27984</v>
      </c>
      <c r="S131" s="238">
        <f t="shared" si="12"/>
        <v>1</v>
      </c>
      <c r="T131" s="145">
        <f t="shared" si="13"/>
        <v>1</v>
      </c>
    </row>
    <row r="132" spans="2:20" x14ac:dyDescent="0.15">
      <c r="B132" s="48">
        <v>45077</v>
      </c>
      <c r="C132" s="223">
        <v>-3237000</v>
      </c>
      <c r="D132" s="148">
        <v>6385400</v>
      </c>
      <c r="E132" s="159">
        <v>6608764</v>
      </c>
      <c r="F132" s="160">
        <v>302368.13990751468</v>
      </c>
      <c r="H132" s="54">
        <f t="shared" si="7"/>
        <v>-0.33175623572587282</v>
      </c>
      <c r="I132" s="50">
        <f t="shared" si="8"/>
        <v>0.65443196404201054</v>
      </c>
      <c r="J132" s="50">
        <f t="shared" si="9"/>
        <v>0.67732427168386222</v>
      </c>
      <c r="K132" s="228">
        <f>'EWMA &amp; GARCH Volatility Modelin'!G134^2</f>
        <v>5.4229468948382986E-4</v>
      </c>
      <c r="L132" s="51">
        <f>'EWMA &amp; GARCH Volatility Modelin'!L134</f>
        <v>1.0039200742896553E-4</v>
      </c>
      <c r="M132" s="226" cm="1">
        <f t="array" ref="M132">MMULT(MMULT(H132:J132,TRANSPOSE($H$2:$J$2)),MMULT($H$2:$J$2,TRANSPOSE(H132:J132)))</f>
        <v>1.1848993249647233</v>
      </c>
      <c r="N132" s="52">
        <f t="shared" si="10"/>
        <v>575382.52095047687</v>
      </c>
      <c r="O132" s="52">
        <f t="shared" si="11"/>
        <v>247564.60821488057</v>
      </c>
      <c r="R132" s="236">
        <v>151040.80000000075</v>
      </c>
      <c r="S132" s="238">
        <f t="shared" si="12"/>
        <v>1</v>
      </c>
      <c r="T132" s="145">
        <f t="shared" si="13"/>
        <v>1</v>
      </c>
    </row>
    <row r="133" spans="2:20" x14ac:dyDescent="0.15">
      <c r="B133" s="48">
        <v>45078</v>
      </c>
      <c r="C133" s="223">
        <v>-3263400</v>
      </c>
      <c r="D133" s="148">
        <v>6494600</v>
      </c>
      <c r="E133" s="159">
        <v>6677004.7999999998</v>
      </c>
      <c r="F133" s="160">
        <v>306924.51533279166</v>
      </c>
      <c r="H133" s="54">
        <f t="shared" si="7"/>
        <v>-0.32936339789827512</v>
      </c>
      <c r="I133" s="50">
        <f t="shared" si="8"/>
        <v>0.65547696389965615</v>
      </c>
      <c r="J133" s="50">
        <f t="shared" si="9"/>
        <v>0.67388643399861892</v>
      </c>
      <c r="K133" s="228">
        <f>'EWMA &amp; GARCH Volatility Modelin'!G135^2</f>
        <v>2.0743860295279613E-9</v>
      </c>
      <c r="L133" s="51">
        <f>'EWMA &amp; GARCH Volatility Modelin'!L135</f>
        <v>1.363572173833891E-4</v>
      </c>
      <c r="M133" s="226" cm="1">
        <f t="array" ref="M133">MMULT(MMULT(H133:J133,TRANSPOSE($H$2:$J$2)),MMULT($H$2:$J$2,TRANSPOSE(H133:J133)))</f>
        <v>1.1846324037193678</v>
      </c>
      <c r="N133" s="52">
        <f t="shared" si="10"/>
        <v>1142.631588965485</v>
      </c>
      <c r="O133" s="52">
        <f t="shared" si="11"/>
        <v>292954.72153235052</v>
      </c>
      <c r="R133" s="236">
        <v>104128.80000000075</v>
      </c>
      <c r="S133" s="238">
        <f t="shared" si="12"/>
        <v>1</v>
      </c>
      <c r="T133" s="145">
        <f t="shared" si="13"/>
        <v>1</v>
      </c>
    </row>
    <row r="134" spans="2:20" x14ac:dyDescent="0.15">
      <c r="B134" s="48">
        <v>45079</v>
      </c>
      <c r="C134" s="223">
        <v>-3288000</v>
      </c>
      <c r="D134" s="148">
        <v>6524000</v>
      </c>
      <c r="E134" s="159">
        <v>6776333.6000000006</v>
      </c>
      <c r="F134" s="160">
        <v>309436.31572861067</v>
      </c>
      <c r="H134" s="54">
        <f t="shared" ref="H134:H197" si="14">C134/SUM(C134:E134)</f>
        <v>-0.32839497077884017</v>
      </c>
      <c r="I134" s="50">
        <f t="shared" ref="I134:I197" si="15">D134/SUM(C134:E134)</f>
        <v>0.65159634712930448</v>
      </c>
      <c r="J134" s="50">
        <f t="shared" ref="J134:J197" si="16">E134/SUM(C134:E134)</f>
        <v>0.67679862364953558</v>
      </c>
      <c r="K134" s="228">
        <f>'EWMA &amp; GARCH Volatility Modelin'!G136^2</f>
        <v>1.9347006918004047E-4</v>
      </c>
      <c r="L134" s="51">
        <f>'EWMA &amp; GARCH Volatility Modelin'!L136</f>
        <v>1.2492130539981005E-4</v>
      </c>
      <c r="M134" s="226" cm="1">
        <f t="array" ref="M134">MMULT(MMULT(H134:J134,TRANSPOSE($H$2:$J$2)),MMULT($H$2:$J$2,TRANSPOSE(H134:J134)))</f>
        <v>1.1825300293757612</v>
      </c>
      <c r="N134" s="52">
        <f t="shared" ref="N134:N197" si="17">_xlfn.NORM.S.INV(0.99)*SQRT(M134*K134)*SUM(C134:E134)</f>
        <v>352308.36267525959</v>
      </c>
      <c r="O134" s="52">
        <f t="shared" ref="O134:O197" si="18">_xlfn.NORM.S.INV(0.99)*SQRT(M134*L134)*SUM(C134:E134)</f>
        <v>283096.37968591746</v>
      </c>
      <c r="R134" s="236">
        <v>36781.599999997765</v>
      </c>
      <c r="S134" s="238">
        <f t="shared" ref="S134:S197" si="19">IF(-(N135)&lt;R134,1,0)</f>
        <v>1</v>
      </c>
      <c r="T134" s="145">
        <f t="shared" ref="T134:T197" si="20">IF(-(O135)&lt;R134,1,0)</f>
        <v>1</v>
      </c>
    </row>
    <row r="135" spans="2:20" x14ac:dyDescent="0.15">
      <c r="B135" s="48">
        <v>45082</v>
      </c>
      <c r="C135" s="223">
        <v>-3263400</v>
      </c>
      <c r="D135" s="148">
        <v>6459600</v>
      </c>
      <c r="E135" s="159">
        <v>6852915.2000000002</v>
      </c>
      <c r="F135" s="160">
        <v>308792.26252565451</v>
      </c>
      <c r="H135" s="54">
        <f t="shared" si="14"/>
        <v>-0.32474500839636111</v>
      </c>
      <c r="I135" s="50">
        <f t="shared" si="15"/>
        <v>0.64280286089266847</v>
      </c>
      <c r="J135" s="50">
        <f t="shared" si="16"/>
        <v>0.68194214750369275</v>
      </c>
      <c r="K135" s="228">
        <f>'EWMA &amp; GARCH Volatility Modelin'!G137^2</f>
        <v>2.2730316340068443E-6</v>
      </c>
      <c r="L135" s="51">
        <f>'EWMA &amp; GARCH Volatility Modelin'!L137</f>
        <v>1.2999174401899914E-4</v>
      </c>
      <c r="M135" s="226" cm="1">
        <f t="array" ref="M135">MMULT(MMULT(H135:J135,TRANSPOSE($H$2:$J$2)),MMULT($H$2:$J$2,TRANSPOSE(H135:J135)))</f>
        <v>1.1773172605652131</v>
      </c>
      <c r="N135" s="52">
        <f t="shared" si="17"/>
        <v>38243.002209404942</v>
      </c>
      <c r="O135" s="52">
        <f t="shared" si="18"/>
        <v>289205.88351288007</v>
      </c>
      <c r="R135" s="236">
        <v>10415.199999999255</v>
      </c>
      <c r="S135" s="238">
        <f t="shared" si="19"/>
        <v>1</v>
      </c>
      <c r="T135" s="145">
        <f t="shared" si="20"/>
        <v>1</v>
      </c>
    </row>
    <row r="136" spans="2:20" x14ac:dyDescent="0.15">
      <c r="B136" s="48">
        <v>45083</v>
      </c>
      <c r="C136" s="223">
        <v>-3274800</v>
      </c>
      <c r="D136" s="148">
        <v>6470800</v>
      </c>
      <c r="E136" s="159">
        <v>6863530.3999999994</v>
      </c>
      <c r="F136" s="160">
        <v>309276.65518087958</v>
      </c>
      <c r="H136" s="54">
        <f t="shared" si="14"/>
        <v>-0.3255420352425199</v>
      </c>
      <c r="I136" s="50">
        <f t="shared" si="15"/>
        <v>0.64325070283598929</v>
      </c>
      <c r="J136" s="50">
        <f t="shared" si="16"/>
        <v>0.68229133240653073</v>
      </c>
      <c r="K136" s="228">
        <f>'EWMA &amp; GARCH Volatility Modelin'!G138^2</f>
        <v>5.1499662677791419E-7</v>
      </c>
      <c r="L136" s="51">
        <f>'EWMA &amp; GARCH Volatility Modelin'!L138</f>
        <v>1.1932491224828784E-4</v>
      </c>
      <c r="M136" s="226" cm="1">
        <f t="array" ref="M136">MMULT(MMULT(H136:J136,TRANSPOSE($H$2:$J$2)),MMULT($H$2:$J$2,TRANSPOSE(H136:J136)))</f>
        <v>1.177773810202285</v>
      </c>
      <c r="N136" s="52">
        <f t="shared" si="17"/>
        <v>18225.754001973652</v>
      </c>
      <c r="O136" s="52">
        <f t="shared" si="18"/>
        <v>277427.09467511147</v>
      </c>
      <c r="R136" s="236">
        <v>-119739.59999999776</v>
      </c>
      <c r="S136" s="238">
        <f t="shared" si="19"/>
        <v>1</v>
      </c>
      <c r="T136" s="145">
        <f t="shared" si="20"/>
        <v>1</v>
      </c>
    </row>
    <row r="137" spans="2:20" x14ac:dyDescent="0.15">
      <c r="B137" s="48">
        <v>45084</v>
      </c>
      <c r="C137" s="223">
        <v>-3234600</v>
      </c>
      <c r="D137" s="148">
        <v>6388200</v>
      </c>
      <c r="E137" s="159">
        <v>6786190.8000000007</v>
      </c>
      <c r="F137" s="160">
        <v>305496.89307101117</v>
      </c>
      <c r="H137" s="54">
        <f t="shared" si="14"/>
        <v>-0.3254193237145393</v>
      </c>
      <c r="I137" s="50">
        <f t="shared" si="15"/>
        <v>0.64268958256143571</v>
      </c>
      <c r="J137" s="50">
        <f t="shared" si="16"/>
        <v>0.68272974115310359</v>
      </c>
      <c r="K137" s="228">
        <f>'EWMA &amp; GARCH Volatility Modelin'!G139^2</f>
        <v>1.8277311613945179E-4</v>
      </c>
      <c r="L137" s="51">
        <f>'EWMA &amp; GARCH Volatility Modelin'!L139</f>
        <v>1.0953999506411349E-4</v>
      </c>
      <c r="M137" s="226" cm="1">
        <f t="array" ref="M137">MMULT(MMULT(H137:J137,TRANSPOSE($H$2:$J$2)),MMULT($H$2:$J$2,TRANSPOSE(H137:J137)))</f>
        <v>1.1774760042910462</v>
      </c>
      <c r="N137" s="52">
        <f t="shared" si="17"/>
        <v>339222.06457140489</v>
      </c>
      <c r="O137" s="52">
        <f t="shared" si="18"/>
        <v>262611.8344324723</v>
      </c>
      <c r="R137" s="236">
        <v>-18634</v>
      </c>
      <c r="S137" s="238">
        <f t="shared" si="19"/>
        <v>1</v>
      </c>
      <c r="T137" s="145">
        <f t="shared" si="20"/>
        <v>1</v>
      </c>
    </row>
    <row r="138" spans="2:20" x14ac:dyDescent="0.15">
      <c r="B138" s="48">
        <v>45085</v>
      </c>
      <c r="C138" s="223">
        <v>-3210000</v>
      </c>
      <c r="D138" s="148">
        <v>6279000</v>
      </c>
      <c r="E138" s="159">
        <v>6852156.7999999998</v>
      </c>
      <c r="F138" s="160">
        <v>303259.80957158911</v>
      </c>
      <c r="H138" s="54">
        <f t="shared" si="14"/>
        <v>-0.32355097945836314</v>
      </c>
      <c r="I138" s="50">
        <f t="shared" si="15"/>
        <v>0.63288990654799449</v>
      </c>
      <c r="J138" s="50">
        <f t="shared" si="16"/>
        <v>0.6906610729103686</v>
      </c>
      <c r="K138" s="228">
        <f>'EWMA &amp; GARCH Volatility Modelin'!G140^2</f>
        <v>9.4419713831936898E-6</v>
      </c>
      <c r="L138" s="51">
        <f>'EWMA &amp; GARCH Volatility Modelin'!L140</f>
        <v>1.1521528311231239E-4</v>
      </c>
      <c r="M138" s="226" cm="1">
        <f t="array" ref="M138">MMULT(MMULT(H138:J138,TRANSPOSE($H$2:$J$2)),MMULT($H$2:$J$2,TRANSPOSE(H138:J138)))</f>
        <v>1.1723668775206533</v>
      </c>
      <c r="N138" s="52">
        <f t="shared" si="17"/>
        <v>76789.189128593571</v>
      </c>
      <c r="O138" s="52">
        <f t="shared" si="18"/>
        <v>268240.15250955109</v>
      </c>
      <c r="R138" s="236">
        <v>-129164.80000000075</v>
      </c>
      <c r="S138" s="238">
        <f t="shared" si="19"/>
        <v>1</v>
      </c>
      <c r="T138" s="145">
        <f t="shared" si="20"/>
        <v>1</v>
      </c>
    </row>
    <row r="139" spans="2:20" x14ac:dyDescent="0.15">
      <c r="B139" s="48">
        <v>45086</v>
      </c>
      <c r="C139" s="223">
        <v>-3214800</v>
      </c>
      <c r="D139" s="148">
        <v>6169800</v>
      </c>
      <c r="E139" s="159">
        <v>6836992</v>
      </c>
      <c r="F139" s="160">
        <v>299484.01104535849</v>
      </c>
      <c r="H139" s="54">
        <f t="shared" si="14"/>
        <v>-0.32830909175579392</v>
      </c>
      <c r="I139" s="50">
        <f t="shared" si="15"/>
        <v>0.6300862990901136</v>
      </c>
      <c r="J139" s="50">
        <f t="shared" si="16"/>
        <v>0.69822279266568033</v>
      </c>
      <c r="K139" s="228">
        <f>'EWMA &amp; GARCH Volatility Modelin'!G141^2</f>
        <v>1.0198084043663051E-4</v>
      </c>
      <c r="L139" s="51">
        <f>'EWMA &amp; GARCH Volatility Modelin'!L141</f>
        <v>1.0658666443013625E-4</v>
      </c>
      <c r="M139" s="226" cm="1">
        <f t="array" ref="M139">MMULT(MMULT(H139:J139,TRANSPOSE($H$2:$J$2)),MMULT($H$2:$J$2,TRANSPOSE(H139:J139)))</f>
        <v>1.1725601786211866</v>
      </c>
      <c r="N139" s="52">
        <f t="shared" si="17"/>
        <v>249099.33721208453</v>
      </c>
      <c r="O139" s="52">
        <f t="shared" si="18"/>
        <v>254662.33355525945</v>
      </c>
      <c r="R139" s="236">
        <v>67601.599999999627</v>
      </c>
      <c r="S139" s="238">
        <f t="shared" si="19"/>
        <v>1</v>
      </c>
      <c r="T139" s="145">
        <f t="shared" si="20"/>
        <v>1</v>
      </c>
    </row>
    <row r="140" spans="2:20" x14ac:dyDescent="0.15">
      <c r="B140" s="48">
        <v>45089</v>
      </c>
      <c r="C140" s="223">
        <v>-3214800</v>
      </c>
      <c r="D140" s="148">
        <v>6186600</v>
      </c>
      <c r="E140" s="159">
        <v>6887793.5999999996</v>
      </c>
      <c r="F140" s="160">
        <v>300907.02112440643</v>
      </c>
      <c r="H140" s="54">
        <f t="shared" si="14"/>
        <v>-0.32605806389423597</v>
      </c>
      <c r="I140" s="50">
        <f t="shared" si="15"/>
        <v>0.62747008152546979</v>
      </c>
      <c r="J140" s="50">
        <f t="shared" si="16"/>
        <v>0.69858798236876618</v>
      </c>
      <c r="K140" s="228">
        <f>'EWMA &amp; GARCH Volatility Modelin'!G142^2</f>
        <v>2.3803013168189828E-5</v>
      </c>
      <c r="L140" s="51">
        <f>'EWMA &amp; GARCH Volatility Modelin'!L142</f>
        <v>1.0632095716269497E-4</v>
      </c>
      <c r="M140" s="226" cm="1">
        <f t="array" ref="M140">MMULT(MMULT(H140:J140,TRANSPOSE($H$2:$J$2)),MMULT($H$2:$J$2,TRANSPOSE(H140:J140)))</f>
        <v>1.1706509119138104</v>
      </c>
      <c r="N140" s="52">
        <f t="shared" si="17"/>
        <v>121077.47201271557</v>
      </c>
      <c r="O140" s="52">
        <f t="shared" si="18"/>
        <v>255892.06273052152</v>
      </c>
      <c r="R140" s="236">
        <v>-43249.599999999627</v>
      </c>
      <c r="S140" s="238">
        <f t="shared" si="19"/>
        <v>1</v>
      </c>
      <c r="T140" s="145">
        <f t="shared" si="20"/>
        <v>1</v>
      </c>
    </row>
    <row r="141" spans="2:20" x14ac:dyDescent="0.15">
      <c r="B141" s="48">
        <v>45090</v>
      </c>
      <c r="C141" s="223">
        <v>-3199200</v>
      </c>
      <c r="D141" s="148">
        <v>6192200</v>
      </c>
      <c r="E141" s="159">
        <v>6823344</v>
      </c>
      <c r="F141" s="160">
        <v>300040.78128252679</v>
      </c>
      <c r="H141" s="54">
        <f t="shared" si="14"/>
        <v>-0.32590544911629016</v>
      </c>
      <c r="I141" s="50">
        <f t="shared" si="15"/>
        <v>0.63080511440919351</v>
      </c>
      <c r="J141" s="50">
        <f t="shared" si="16"/>
        <v>0.69510033470709665</v>
      </c>
      <c r="K141" s="228">
        <f>'EWMA &amp; GARCH Volatility Modelin'!G143^2</f>
        <v>3.3175917587825544E-6</v>
      </c>
      <c r="L141" s="51">
        <f>'EWMA &amp; GARCH Volatility Modelin'!L143</f>
        <v>9.9597841439733132E-5</v>
      </c>
      <c r="M141" s="226" cm="1">
        <f t="array" ref="M141">MMULT(MMULT(H141:J141,TRANSPOSE($H$2:$J$2)),MMULT($H$2:$J$2,TRANSPOSE(H141:J141)))</f>
        <v>1.1721408389338972</v>
      </c>
      <c r="N141" s="52">
        <f t="shared" si="17"/>
        <v>45032.473066055696</v>
      </c>
      <c r="O141" s="52">
        <f t="shared" si="18"/>
        <v>246739.84595421457</v>
      </c>
      <c r="R141" s="236">
        <v>-21421.280000001192</v>
      </c>
      <c r="S141" s="238">
        <f t="shared" si="19"/>
        <v>0</v>
      </c>
      <c r="T141" s="145">
        <f t="shared" si="20"/>
        <v>1</v>
      </c>
    </row>
    <row r="142" spans="2:20" x14ac:dyDescent="0.15">
      <c r="B142" s="48">
        <v>45091</v>
      </c>
      <c r="C142" s="223">
        <v>-3195600</v>
      </c>
      <c r="D142" s="148">
        <v>6192200</v>
      </c>
      <c r="E142" s="159">
        <v>6798322.7199999997</v>
      </c>
      <c r="F142" s="160">
        <v>299623.66665611713</v>
      </c>
      <c r="H142" s="54">
        <f t="shared" si="14"/>
        <v>-0.32625065979081053</v>
      </c>
      <c r="I142" s="50">
        <f t="shared" si="15"/>
        <v>0.63218467128447142</v>
      </c>
      <c r="J142" s="50">
        <f t="shared" si="16"/>
        <v>0.69406598850633916</v>
      </c>
      <c r="K142" s="228">
        <f>'EWMA &amp; GARCH Volatility Modelin'!G144^2</f>
        <v>1.8972951504317976E-7</v>
      </c>
      <c r="L142" s="51">
        <f>'EWMA &amp; GARCH Volatility Modelin'!L144</f>
        <v>9.1944923404295789E-5</v>
      </c>
      <c r="M142" s="226" cm="1">
        <f t="array" ref="M142">MMULT(MMULT(H142:J142,TRANSPOSE($H$2:$J$2)),MMULT($H$2:$J$2,TRANSPOSE(H142:J142)))</f>
        <v>1.172885021185593</v>
      </c>
      <c r="N142" s="52">
        <f t="shared" si="17"/>
        <v>10749.068742746782</v>
      </c>
      <c r="O142" s="52">
        <f t="shared" si="18"/>
        <v>236628.61928968583</v>
      </c>
      <c r="R142" s="236">
        <v>-2165.9199999980628</v>
      </c>
      <c r="S142" s="238">
        <f t="shared" si="19"/>
        <v>1</v>
      </c>
      <c r="T142" s="145">
        <f t="shared" si="20"/>
        <v>1</v>
      </c>
    </row>
    <row r="143" spans="2:20" x14ac:dyDescent="0.15">
      <c r="B143" s="48">
        <v>45092</v>
      </c>
      <c r="C143" s="223">
        <v>-3237600</v>
      </c>
      <c r="D143" s="148">
        <v>6178200</v>
      </c>
      <c r="E143" s="159">
        <v>6852156.7999999998</v>
      </c>
      <c r="F143" s="160">
        <v>299899.72703552287</v>
      </c>
      <c r="H143" s="54">
        <f t="shared" si="14"/>
        <v>-0.3306117027229758</v>
      </c>
      <c r="I143" s="50">
        <f t="shared" si="15"/>
        <v>0.63089486711239473</v>
      </c>
      <c r="J143" s="50">
        <f t="shared" si="16"/>
        <v>0.69971683561058096</v>
      </c>
      <c r="K143" s="228">
        <f>'EWMA &amp; GARCH Volatility Modelin'!G145^2</f>
        <v>3.3528501560092417E-5</v>
      </c>
      <c r="L143" s="51">
        <f>'EWMA &amp; GARCH Volatility Modelin'!L145</f>
        <v>8.4739819903062425E-5</v>
      </c>
      <c r="M143" s="226" cm="1">
        <f t="array" ref="M143">MMULT(MMULT(H143:J143,TRANSPOSE($H$2:$J$2)),MMULT($H$2:$J$2,TRANSPOSE(H143:J143)))</f>
        <v>1.1736527805007486</v>
      </c>
      <c r="N143" s="52">
        <f t="shared" si="17"/>
        <v>142907.99151053771</v>
      </c>
      <c r="O143" s="52">
        <f t="shared" si="18"/>
        <v>227192.09250985997</v>
      </c>
      <c r="R143" s="236">
        <v>29571.999999998137</v>
      </c>
      <c r="S143" s="238">
        <f t="shared" si="19"/>
        <v>1</v>
      </c>
      <c r="T143" s="145">
        <f t="shared" si="20"/>
        <v>1</v>
      </c>
    </row>
    <row r="144" spans="2:20" x14ac:dyDescent="0.15">
      <c r="B144" s="48">
        <v>45093</v>
      </c>
      <c r="C144" s="223">
        <v>-3241800</v>
      </c>
      <c r="D144" s="148">
        <v>6182399.9999999991</v>
      </c>
      <c r="E144" s="159">
        <v>6881728.7999999998</v>
      </c>
      <c r="F144" s="160">
        <v>300528.32766787044</v>
      </c>
      <c r="H144" s="54">
        <f t="shared" si="14"/>
        <v>-0.3300439301115638</v>
      </c>
      <c r="I144" s="50">
        <f t="shared" si="15"/>
        <v>0.62942303458625815</v>
      </c>
      <c r="J144" s="50">
        <f t="shared" si="16"/>
        <v>0.7006208955253056</v>
      </c>
      <c r="K144" s="228">
        <f>'EWMA &amp; GARCH Volatility Modelin'!G146^2</f>
        <v>1.5981029863520381E-4</v>
      </c>
      <c r="L144" s="51">
        <f>'EWMA &amp; GARCH Volatility Modelin'!L146</f>
        <v>8.0982140547170776E-5</v>
      </c>
      <c r="M144" s="226" cm="1">
        <f t="array" ref="M144">MMULT(MMULT(H144:J144,TRANSPOSE($H$2:$J$2)),MMULT($H$2:$J$2,TRANSPOSE(H144:J144)))</f>
        <v>1.172796244178848</v>
      </c>
      <c r="N144" s="52">
        <f t="shared" si="17"/>
        <v>312825.96350300976</v>
      </c>
      <c r="O144" s="52">
        <f t="shared" si="18"/>
        <v>222687.08755849733</v>
      </c>
      <c r="R144" s="236">
        <v>-34182.400000000373</v>
      </c>
      <c r="S144" s="238">
        <f t="shared" si="19"/>
        <v>1</v>
      </c>
      <c r="T144" s="145">
        <f t="shared" si="20"/>
        <v>1</v>
      </c>
    </row>
    <row r="145" spans="2:20" x14ac:dyDescent="0.15">
      <c r="B145" s="48">
        <v>45097</v>
      </c>
      <c r="C145" s="223">
        <v>-3220800</v>
      </c>
      <c r="D145" s="148">
        <v>6134800</v>
      </c>
      <c r="E145" s="159">
        <v>6874146.3999999994</v>
      </c>
      <c r="F145" s="160">
        <v>298988.64138512651</v>
      </c>
      <c r="H145" s="54">
        <f t="shared" si="14"/>
        <v>-0.32905106527626116</v>
      </c>
      <c r="I145" s="50">
        <f t="shared" si="15"/>
        <v>0.62675809589443832</v>
      </c>
      <c r="J145" s="50">
        <f t="shared" si="16"/>
        <v>0.70229296938182295</v>
      </c>
      <c r="K145" s="228">
        <f>'EWMA &amp; GARCH Volatility Modelin'!G147^2</f>
        <v>4.4112937068416773E-4</v>
      </c>
      <c r="L145" s="51">
        <f>'EWMA &amp; GARCH Volatility Modelin'!L147</f>
        <v>8.7841276323678133E-5</v>
      </c>
      <c r="M145" s="226" cm="1">
        <f t="array" ref="M145">MMULT(MMULT(H145:J145,TRANSPOSE($H$2:$J$2)),MMULT($H$2:$J$2,TRANSPOSE(H145:J145)))</f>
        <v>1.1712571508383101</v>
      </c>
      <c r="N145" s="52">
        <f t="shared" si="17"/>
        <v>517588.03639623109</v>
      </c>
      <c r="O145" s="52">
        <f t="shared" si="18"/>
        <v>230967.33375218807</v>
      </c>
      <c r="R145" s="236">
        <v>-60816</v>
      </c>
      <c r="S145" s="238">
        <f t="shared" si="19"/>
        <v>1</v>
      </c>
      <c r="T145" s="145">
        <f t="shared" si="20"/>
        <v>1</v>
      </c>
    </row>
    <row r="146" spans="2:20" x14ac:dyDescent="0.15">
      <c r="B146" s="48">
        <v>45098</v>
      </c>
      <c r="C146" s="223">
        <v>-3243000</v>
      </c>
      <c r="D146" s="148">
        <v>6106800</v>
      </c>
      <c r="E146" s="159">
        <v>6863530.3999999994</v>
      </c>
      <c r="F146" s="160">
        <v>297799.27402018302</v>
      </c>
      <c r="H146" s="54">
        <f t="shared" si="14"/>
        <v>-0.33339054670128204</v>
      </c>
      <c r="I146" s="50">
        <f t="shared" si="15"/>
        <v>0.62779814696126712</v>
      </c>
      <c r="J146" s="50">
        <f t="shared" si="16"/>
        <v>0.70559239974001509</v>
      </c>
      <c r="K146" s="228">
        <f>'EWMA &amp; GARCH Volatility Modelin'!G148^2</f>
        <v>2.8877929442587655E-4</v>
      </c>
      <c r="L146" s="51">
        <f>'EWMA &amp; GARCH Volatility Modelin'!L148</f>
        <v>1.1681956965478987E-4</v>
      </c>
      <c r="M146" s="226" cm="1">
        <f t="array" ref="M146">MMULT(MMULT(H146:J146,TRANSPOSE($H$2:$J$2)),MMULT($H$2:$J$2,TRANSPOSE(H146:J146)))</f>
        <v>1.1730923300875735</v>
      </c>
      <c r="N146" s="52">
        <f t="shared" si="17"/>
        <v>416502.34287765704</v>
      </c>
      <c r="O146" s="52">
        <f t="shared" si="18"/>
        <v>264906.26184187125</v>
      </c>
      <c r="R146" s="236">
        <v>-3678.3999999985099</v>
      </c>
      <c r="S146" s="238">
        <f t="shared" si="19"/>
        <v>1</v>
      </c>
      <c r="T146" s="145">
        <f t="shared" si="20"/>
        <v>1</v>
      </c>
    </row>
    <row r="147" spans="2:20" x14ac:dyDescent="0.15">
      <c r="B147" s="48">
        <v>45099</v>
      </c>
      <c r="C147" s="223">
        <v>-3245400</v>
      </c>
      <c r="D147" s="148">
        <v>6140400</v>
      </c>
      <c r="E147" s="159">
        <v>6828652</v>
      </c>
      <c r="F147" s="160">
        <v>298246.10242714861</v>
      </c>
      <c r="H147" s="54">
        <f t="shared" si="14"/>
        <v>-0.33376348721653143</v>
      </c>
      <c r="I147" s="50">
        <f t="shared" si="15"/>
        <v>0.63149113110999855</v>
      </c>
      <c r="J147" s="50">
        <f t="shared" si="16"/>
        <v>0.70227235610653282</v>
      </c>
      <c r="K147" s="228">
        <f>'EWMA &amp; GARCH Volatility Modelin'!G149^2</f>
        <v>3.2749893736479122E-4</v>
      </c>
      <c r="L147" s="51">
        <f>'EWMA &amp; GARCH Volatility Modelin'!L149</f>
        <v>1.3071784348050636E-4</v>
      </c>
      <c r="M147" s="226" cm="1">
        <f t="array" ref="M147">MMULT(MMULT(H147:J147,TRANSPOSE($H$2:$J$2)),MMULT($H$2:$J$2,TRANSPOSE(H147:J147)))</f>
        <v>1.1749134220360453</v>
      </c>
      <c r="N147" s="52">
        <f t="shared" si="17"/>
        <v>443723.00531555281</v>
      </c>
      <c r="O147" s="52">
        <f t="shared" si="18"/>
        <v>280333.13603990717</v>
      </c>
      <c r="R147" s="236">
        <v>84368.800000000745</v>
      </c>
      <c r="S147" s="238">
        <f t="shared" si="19"/>
        <v>1</v>
      </c>
      <c r="T147" s="145">
        <f t="shared" si="20"/>
        <v>1</v>
      </c>
    </row>
    <row r="148" spans="2:20" x14ac:dyDescent="0.15">
      <c r="B148" s="48">
        <v>45100</v>
      </c>
      <c r="C148" s="223">
        <v>-3263400</v>
      </c>
      <c r="D148" s="148">
        <v>6195000</v>
      </c>
      <c r="E148" s="159">
        <v>6876420.7999999998</v>
      </c>
      <c r="F148" s="160">
        <v>300727.11999294197</v>
      </c>
      <c r="H148" s="54">
        <f t="shared" si="14"/>
        <v>-0.33272767937033737</v>
      </c>
      <c r="I148" s="50">
        <f t="shared" si="15"/>
        <v>0.6316259035665992</v>
      </c>
      <c r="J148" s="50">
        <f t="shared" si="16"/>
        <v>0.701101775803738</v>
      </c>
      <c r="K148" s="228">
        <f>'EWMA &amp; GARCH Volatility Modelin'!G150^2</f>
        <v>6.2417633209824698E-5</v>
      </c>
      <c r="L148" s="51">
        <f>'EWMA &amp; GARCH Volatility Modelin'!L150</f>
        <v>1.4642858172135293E-4</v>
      </c>
      <c r="M148" s="226" cm="1">
        <f t="array" ref="M148">MMULT(MMULT(H148:J148,TRANSPOSE($H$2:$J$2)),MMULT($H$2:$J$2,TRANSPOSE(H148:J148)))</f>
        <v>1.1746517343698393</v>
      </c>
      <c r="N148" s="52">
        <f t="shared" si="17"/>
        <v>195372.86576688173</v>
      </c>
      <c r="O148" s="52">
        <f t="shared" si="18"/>
        <v>299242.67367077607</v>
      </c>
      <c r="R148" s="236">
        <v>-143007.6799999997</v>
      </c>
      <c r="S148" s="238">
        <f t="shared" si="19"/>
        <v>1</v>
      </c>
      <c r="T148" s="145">
        <f t="shared" si="20"/>
        <v>1</v>
      </c>
    </row>
    <row r="149" spans="2:20" x14ac:dyDescent="0.15">
      <c r="B149" s="48">
        <v>45103</v>
      </c>
      <c r="C149" s="223">
        <v>-3240000</v>
      </c>
      <c r="D149" s="148">
        <v>6162800</v>
      </c>
      <c r="E149" s="159">
        <v>6742213.1200000001</v>
      </c>
      <c r="F149" s="160">
        <v>297485.401597736</v>
      </c>
      <c r="H149" s="54">
        <f t="shared" si="14"/>
        <v>-0.33522975703937791</v>
      </c>
      <c r="I149" s="50">
        <f t="shared" si="15"/>
        <v>0.63764010700070306</v>
      </c>
      <c r="J149" s="50">
        <f t="shared" si="16"/>
        <v>0.69758965003867468</v>
      </c>
      <c r="K149" s="228">
        <f>'EWMA &amp; GARCH Volatility Modelin'!G151^2</f>
        <v>8.1695266535176795E-4</v>
      </c>
      <c r="L149" s="51">
        <f>'EWMA &amp; GARCH Volatility Modelin'!L151</f>
        <v>1.3896775724096648E-4</v>
      </c>
      <c r="M149" s="226" cm="1">
        <f t="array" ref="M149">MMULT(MMULT(H149:J149,TRANSPOSE($H$2:$J$2)),MMULT($H$2:$J$2,TRANSPOSE(H149:J149)))</f>
        <v>1.178213462974997</v>
      </c>
      <c r="N149" s="52">
        <f t="shared" si="17"/>
        <v>697569.59630669572</v>
      </c>
      <c r="O149" s="52">
        <f t="shared" si="18"/>
        <v>287704.14629258279</v>
      </c>
      <c r="R149" s="236">
        <v>84435.199999999255</v>
      </c>
      <c r="S149" s="238">
        <f t="shared" si="19"/>
        <v>1</v>
      </c>
      <c r="T149" s="145">
        <f t="shared" si="20"/>
        <v>1</v>
      </c>
    </row>
    <row r="150" spans="2:20" x14ac:dyDescent="0.15">
      <c r="B150" s="48">
        <v>45104</v>
      </c>
      <c r="C150" s="223">
        <v>-3237000</v>
      </c>
      <c r="D150" s="148">
        <v>6259400</v>
      </c>
      <c r="E150" s="159">
        <v>6727048.3200000003</v>
      </c>
      <c r="F150" s="160">
        <v>300331.09027891944</v>
      </c>
      <c r="H150" s="54">
        <f t="shared" si="14"/>
        <v>-0.33201878647426891</v>
      </c>
      <c r="I150" s="50">
        <f t="shared" si="15"/>
        <v>0.64202607107106546</v>
      </c>
      <c r="J150" s="50">
        <f t="shared" si="16"/>
        <v>0.6899927154032035</v>
      </c>
      <c r="K150" s="228">
        <f>'EWMA &amp; GARCH Volatility Modelin'!G152^2</f>
        <v>5.2757263838884341E-6</v>
      </c>
      <c r="L150" s="51">
        <f>'EWMA &amp; GARCH Volatility Modelin'!L152</f>
        <v>1.9346310691494635E-4</v>
      </c>
      <c r="M150" s="226" cm="1">
        <f t="array" ref="M150">MMULT(MMULT(H150:J150,TRANSPOSE($H$2:$J$2)),MMULT($H$2:$J$2,TRANSPOSE(H150:J150)))</f>
        <v>1.1792360804302595</v>
      </c>
      <c r="N150" s="52">
        <f t="shared" si="17"/>
        <v>56571.306753639976</v>
      </c>
      <c r="O150" s="52">
        <f t="shared" si="18"/>
        <v>342573.81013703992</v>
      </c>
      <c r="R150" s="236">
        <v>-10605.920000001788</v>
      </c>
      <c r="S150" s="238">
        <f t="shared" si="19"/>
        <v>1</v>
      </c>
      <c r="T150" s="145">
        <f t="shared" si="20"/>
        <v>1</v>
      </c>
    </row>
    <row r="151" spans="2:20" x14ac:dyDescent="0.15">
      <c r="B151" s="48">
        <v>45105</v>
      </c>
      <c r="C151" s="223">
        <v>-3209400</v>
      </c>
      <c r="D151" s="148">
        <v>6235600</v>
      </c>
      <c r="E151" s="159">
        <v>6712642.3999999994</v>
      </c>
      <c r="F151" s="160">
        <v>299458.53148573107</v>
      </c>
      <c r="H151" s="54">
        <f t="shared" si="14"/>
        <v>-0.32954635347626127</v>
      </c>
      <c r="I151" s="50">
        <f t="shared" si="15"/>
        <v>0.64028143632347934</v>
      </c>
      <c r="J151" s="50">
        <f t="shared" si="16"/>
        <v>0.68926491715278193</v>
      </c>
      <c r="K151" s="228">
        <f>'EWMA &amp; GARCH Volatility Modelin'!G153^2</f>
        <v>7.448832480975858E-6</v>
      </c>
      <c r="L151" s="51">
        <f>'EWMA &amp; GARCH Volatility Modelin'!L153</f>
        <v>1.7705151841783328E-4</v>
      </c>
      <c r="M151" s="226" cm="1">
        <f t="array" ref="M151">MMULT(MMULT(H151:J151,TRANSPOSE($H$2:$J$2)),MMULT($H$2:$J$2,TRANSPOSE(H151:J151)))</f>
        <v>1.1776549456779806</v>
      </c>
      <c r="N151" s="52">
        <f t="shared" si="17"/>
        <v>67101.948269006694</v>
      </c>
      <c r="O151" s="52">
        <f t="shared" si="18"/>
        <v>327145.42707604938</v>
      </c>
      <c r="R151" s="236">
        <v>92093.60000000149</v>
      </c>
      <c r="S151" s="238">
        <f t="shared" si="19"/>
        <v>1</v>
      </c>
      <c r="T151" s="145">
        <f t="shared" si="20"/>
        <v>1</v>
      </c>
    </row>
    <row r="152" spans="2:20" x14ac:dyDescent="0.15">
      <c r="B152" s="48">
        <v>45106</v>
      </c>
      <c r="C152" s="223">
        <v>-3207600</v>
      </c>
      <c r="D152" s="148">
        <v>6280400</v>
      </c>
      <c r="E152" s="159">
        <v>6758135.9999999991</v>
      </c>
      <c r="F152" s="160">
        <v>301689.15433236613</v>
      </c>
      <c r="H152" s="54">
        <f t="shared" si="14"/>
        <v>-0.326276155190106</v>
      </c>
      <c r="I152" s="50">
        <f t="shared" si="15"/>
        <v>0.63884049290932221</v>
      </c>
      <c r="J152" s="50">
        <f t="shared" si="16"/>
        <v>0.68743566228078379</v>
      </c>
      <c r="K152" s="228">
        <f>'EWMA &amp; GARCH Volatility Modelin'!G154^2</f>
        <v>2.1417497967626794E-5</v>
      </c>
      <c r="L152" s="51">
        <f>'EWMA &amp; GARCH Volatility Modelin'!L154</f>
        <v>1.6231361064696754E-4</v>
      </c>
      <c r="M152" s="226" cm="1">
        <f t="array" ref="M152">MMULT(MMULT(H152:J152,TRANSPOSE($H$2:$J$2)),MMULT($H$2:$J$2,TRANSPOSE(H152:J152)))</f>
        <v>1.1759655568138214</v>
      </c>
      <c r="N152" s="52">
        <f t="shared" si="17"/>
        <v>114776.02900070968</v>
      </c>
      <c r="O152" s="52">
        <f t="shared" si="18"/>
        <v>315968.87013699749</v>
      </c>
      <c r="R152" s="236">
        <v>67966.400000000373</v>
      </c>
      <c r="S152" s="238">
        <f t="shared" si="19"/>
        <v>1</v>
      </c>
      <c r="T152" s="145">
        <f t="shared" si="20"/>
        <v>1</v>
      </c>
    </row>
    <row r="153" spans="2:20" x14ac:dyDescent="0.15">
      <c r="B153" s="48">
        <v>45107</v>
      </c>
      <c r="C153" s="223">
        <v>-3228000</v>
      </c>
      <c r="D153" s="148">
        <v>6302800</v>
      </c>
      <c r="E153" s="159">
        <v>6824102.4000000004</v>
      </c>
      <c r="F153" s="160">
        <v>303442.63544094464</v>
      </c>
      <c r="H153" s="54">
        <f t="shared" si="14"/>
        <v>-0.32609675998017718</v>
      </c>
      <c r="I153" s="50">
        <f t="shared" si="15"/>
        <v>0.63671705663044009</v>
      </c>
      <c r="J153" s="50">
        <f t="shared" si="16"/>
        <v>0.68937970334973708</v>
      </c>
      <c r="K153" s="228">
        <f>'EWMA &amp; GARCH Volatility Modelin'!G155^2</f>
        <v>5.0785487670105188E-5</v>
      </c>
      <c r="L153" s="51">
        <f>'EWMA &amp; GARCH Volatility Modelin'!L155</f>
        <v>1.500790082865722E-4</v>
      </c>
      <c r="M153" s="226" cm="1">
        <f t="array" ref="M153">MMULT(MMULT(H153:J153,TRANSPOSE($H$2:$J$2)),MMULT($H$2:$J$2,TRANSPOSE(H153:J153)))</f>
        <v>1.174928761050493</v>
      </c>
      <c r="N153" s="52">
        <f t="shared" si="17"/>
        <v>177884.16171508672</v>
      </c>
      <c r="O153" s="52">
        <f t="shared" si="18"/>
        <v>305792.93235382595</v>
      </c>
      <c r="R153" s="236">
        <v>-88502.400000000373</v>
      </c>
      <c r="S153" s="238">
        <f t="shared" si="19"/>
        <v>1</v>
      </c>
      <c r="T153" s="145">
        <f t="shared" si="20"/>
        <v>1</v>
      </c>
    </row>
    <row r="154" spans="2:20" x14ac:dyDescent="0.15">
      <c r="B154" s="48">
        <v>45110</v>
      </c>
      <c r="C154" s="223">
        <v>-3235200</v>
      </c>
      <c r="D154" s="148">
        <v>6332200</v>
      </c>
      <c r="E154" s="159">
        <v>6713400</v>
      </c>
      <c r="F154" s="160">
        <v>302444.28777680214</v>
      </c>
      <c r="H154" s="54">
        <f t="shared" si="14"/>
        <v>-0.32977248634102585</v>
      </c>
      <c r="I154" s="50">
        <f t="shared" si="15"/>
        <v>0.64545788143194982</v>
      </c>
      <c r="J154" s="50">
        <f t="shared" si="16"/>
        <v>0.68431460490907603</v>
      </c>
      <c r="K154" s="228">
        <f>'EWMA &amp; GARCH Volatility Modelin'!G156^2</f>
        <v>1.2515638203483878E-3</v>
      </c>
      <c r="L154" s="51">
        <f>'EWMA &amp; GARCH Volatility Modelin'!L156</f>
        <v>1.4151748844907399E-4</v>
      </c>
      <c r="M154" s="226" cm="1">
        <f t="array" ref="M154">MMULT(MMULT(H154:J154,TRANSPOSE($H$2:$J$2)),MMULT($H$2:$J$2,TRANSPOSE(H154:J154)))</f>
        <v>1.1801199510281493</v>
      </c>
      <c r="N154" s="52">
        <f t="shared" si="17"/>
        <v>877103.71367515344</v>
      </c>
      <c r="O154" s="52">
        <f t="shared" si="18"/>
        <v>294937.16805838473</v>
      </c>
      <c r="R154" s="236">
        <v>-78554</v>
      </c>
      <c r="S154" s="238">
        <f t="shared" si="19"/>
        <v>1</v>
      </c>
      <c r="T154" s="145">
        <f t="shared" si="20"/>
        <v>1</v>
      </c>
    </row>
    <row r="155" spans="2:20" x14ac:dyDescent="0.15">
      <c r="B155" s="48">
        <v>45112</v>
      </c>
      <c r="C155" s="223">
        <v>-3207000</v>
      </c>
      <c r="D155" s="148">
        <v>6193600</v>
      </c>
      <c r="E155" s="159">
        <v>6745246</v>
      </c>
      <c r="F155" s="160">
        <v>298688.78119140019</v>
      </c>
      <c r="H155" s="54">
        <f t="shared" si="14"/>
        <v>-0.32953665727961579</v>
      </c>
      <c r="I155" s="50">
        <f t="shared" si="15"/>
        <v>0.63642601824977507</v>
      </c>
      <c r="J155" s="50">
        <f t="shared" si="16"/>
        <v>0.69311063902984082</v>
      </c>
      <c r="K155" s="228">
        <f>'EWMA &amp; GARCH Volatility Modelin'!G157^2</f>
        <v>5.9809776061243361E-5</v>
      </c>
      <c r="L155" s="51">
        <f>'EWMA &amp; GARCH Volatility Modelin'!L157</f>
        <v>2.3001031480805669E-4</v>
      </c>
      <c r="M155" s="226" cm="1">
        <f t="array" ref="M155">MMULT(MMULT(H155:J155,TRANSPOSE($H$2:$J$2)),MMULT($H$2:$J$2,TRANSPOSE(H155:J155)))</f>
        <v>1.1758703423741554</v>
      </c>
      <c r="N155" s="52">
        <f t="shared" si="17"/>
        <v>189860.96879827484</v>
      </c>
      <c r="O155" s="52">
        <f t="shared" si="18"/>
        <v>372325.91085002932</v>
      </c>
      <c r="R155" s="236">
        <v>-190811.91999999993</v>
      </c>
      <c r="S155" s="238">
        <f t="shared" si="19"/>
        <v>1</v>
      </c>
      <c r="T155" s="145">
        <f t="shared" si="20"/>
        <v>1</v>
      </c>
    </row>
    <row r="156" spans="2:20" x14ac:dyDescent="0.15">
      <c r="B156" s="48">
        <v>45113</v>
      </c>
      <c r="C156" s="223">
        <v>-3182400</v>
      </c>
      <c r="D156" s="148">
        <v>6076000</v>
      </c>
      <c r="E156" s="159">
        <v>6647434.0800000001</v>
      </c>
      <c r="F156" s="160">
        <v>293358.51871737593</v>
      </c>
      <c r="H156" s="54">
        <f t="shared" si="14"/>
        <v>-0.33354875093371428</v>
      </c>
      <c r="I156" s="50">
        <f t="shared" si="15"/>
        <v>0.6368282461894319</v>
      </c>
      <c r="J156" s="50">
        <f t="shared" si="16"/>
        <v>0.69672050474428238</v>
      </c>
      <c r="K156" s="228">
        <f>'EWMA &amp; GARCH Volatility Modelin'!G158^2</f>
        <v>7.9505022653263968E-5</v>
      </c>
      <c r="L156" s="51">
        <f>'EWMA &amp; GARCH Volatility Modelin'!L158</f>
        <v>2.1439660682265313E-4</v>
      </c>
      <c r="M156" s="226" cm="1">
        <f t="array" ref="M156">MMULT(MMULT(H156:J156,TRANSPOSE($H$2:$J$2)),MMULT($H$2:$J$2,TRANSPOSE(H156:J156)))</f>
        <v>1.1773118043972448</v>
      </c>
      <c r="N156" s="52">
        <f t="shared" si="17"/>
        <v>214740.09325031441</v>
      </c>
      <c r="O156" s="52">
        <f t="shared" si="18"/>
        <v>352634.50740135141</v>
      </c>
      <c r="R156" s="236">
        <v>-23872.480000000447</v>
      </c>
      <c r="S156" s="238">
        <f t="shared" si="19"/>
        <v>0</v>
      </c>
      <c r="T156" s="145">
        <f t="shared" si="20"/>
        <v>1</v>
      </c>
    </row>
    <row r="157" spans="2:20" x14ac:dyDescent="0.15">
      <c r="B157" s="48">
        <v>45114</v>
      </c>
      <c r="C157" s="223">
        <v>-3139800</v>
      </c>
      <c r="D157" s="148">
        <v>6218800</v>
      </c>
      <c r="E157" s="159">
        <v>6438161.5999999996</v>
      </c>
      <c r="F157" s="160">
        <v>294573.22531718621</v>
      </c>
      <c r="H157" s="54">
        <f t="shared" si="14"/>
        <v>-0.32990928723959045</v>
      </c>
      <c r="I157" s="50">
        <f t="shared" si="15"/>
        <v>0.6534301151301245</v>
      </c>
      <c r="J157" s="50">
        <f t="shared" si="16"/>
        <v>0.67647917210946595</v>
      </c>
      <c r="K157" s="228">
        <f>'EWMA &amp; GARCH Volatility Modelin'!G159^2</f>
        <v>4.0859375267606837E-8</v>
      </c>
      <c r="L157" s="51">
        <f>'EWMA &amp; GARCH Volatility Modelin'!L159</f>
        <v>2.020575658990643E-4</v>
      </c>
      <c r="M157" s="226" cm="1">
        <f t="array" ref="M157">MMULT(MMULT(H157:J157,TRANSPOSE($H$2:$J$2)),MMULT($H$2:$J$2,TRANSPOSE(H157:J157)))</f>
        <v>1.1838549577223378</v>
      </c>
      <c r="N157" s="52">
        <f t="shared" si="17"/>
        <v>4869.4197336191473</v>
      </c>
      <c r="O157" s="52">
        <f t="shared" si="18"/>
        <v>342427.71580532932</v>
      </c>
      <c r="R157" s="236">
        <v>21566.400000000373</v>
      </c>
      <c r="S157" s="238">
        <f t="shared" si="19"/>
        <v>1</v>
      </c>
      <c r="T157" s="145">
        <f t="shared" si="20"/>
        <v>1</v>
      </c>
    </row>
    <row r="158" spans="2:20" x14ac:dyDescent="0.15">
      <c r="B158" s="48">
        <v>45117</v>
      </c>
      <c r="C158" s="223">
        <v>-3167400</v>
      </c>
      <c r="D158" s="148">
        <v>6202000</v>
      </c>
      <c r="E158" s="159">
        <v>6504127.9999999991</v>
      </c>
      <c r="F158" s="160">
        <v>295015.10632521956</v>
      </c>
      <c r="H158" s="54">
        <f t="shared" si="14"/>
        <v>-0.33205685286340064</v>
      </c>
      <c r="I158" s="50">
        <f t="shared" si="15"/>
        <v>0.65019151400480235</v>
      </c>
      <c r="J158" s="50">
        <f t="shared" si="16"/>
        <v>0.68186533885859824</v>
      </c>
      <c r="K158" s="228">
        <f>'EWMA &amp; GARCH Volatility Modelin'!G160^2</f>
        <v>4.2579120794651612E-5</v>
      </c>
      <c r="L158" s="51">
        <f>'EWMA &amp; GARCH Volatility Modelin'!L160</f>
        <v>1.8437667174397835E-4</v>
      </c>
      <c r="M158" s="226" cm="1">
        <f t="array" ref="M158">MMULT(MMULT(H158:J158,TRANSPOSE($H$2:$J$2)),MMULT($H$2:$J$2,TRANSPOSE(H158:J158)))</f>
        <v>1.1830282229489271</v>
      </c>
      <c r="N158" s="52">
        <f t="shared" si="17"/>
        <v>157492.91473447281</v>
      </c>
      <c r="O158" s="52">
        <f t="shared" si="18"/>
        <v>327729.59505102783</v>
      </c>
      <c r="R158" s="236">
        <v>38276.800000000745</v>
      </c>
      <c r="S158" s="238">
        <f t="shared" si="19"/>
        <v>1</v>
      </c>
      <c r="T158" s="145">
        <f t="shared" si="20"/>
        <v>1</v>
      </c>
    </row>
    <row r="159" spans="2:20" x14ac:dyDescent="0.15">
      <c r="B159" s="48">
        <v>45118</v>
      </c>
      <c r="C159" s="223">
        <v>-3152400</v>
      </c>
      <c r="D159" s="148">
        <v>6241200</v>
      </c>
      <c r="E159" s="159">
        <v>6488204.7999999998</v>
      </c>
      <c r="F159" s="160">
        <v>296083.67511482904</v>
      </c>
      <c r="H159" s="54">
        <f t="shared" si="14"/>
        <v>-0.32916345619874804</v>
      </c>
      <c r="I159" s="50">
        <f t="shared" si="15"/>
        <v>0.65168600521114906</v>
      </c>
      <c r="J159" s="50">
        <f t="shared" si="16"/>
        <v>0.67747745098759893</v>
      </c>
      <c r="K159" s="228">
        <f>'EWMA &amp; GARCH Volatility Modelin'!G161^2</f>
        <v>7.3854977729321282E-6</v>
      </c>
      <c r="L159" s="51">
        <f>'EWMA &amp; GARCH Volatility Modelin'!L161</f>
        <v>1.7188639904599731E-4</v>
      </c>
      <c r="M159" s="226" cm="1">
        <f t="array" ref="M159">MMULT(MMULT(H159:J159,TRANSPOSE($H$2:$J$2)),MMULT($H$2:$J$2,TRANSPOSE(H159:J159)))</f>
        <v>1.1828126864271975</v>
      </c>
      <c r="N159" s="52">
        <f t="shared" si="17"/>
        <v>65849.462745627447</v>
      </c>
      <c r="O159" s="52">
        <f t="shared" si="18"/>
        <v>317675.049970494</v>
      </c>
      <c r="R159" s="236">
        <v>63614</v>
      </c>
      <c r="S159" s="238">
        <f t="shared" si="19"/>
        <v>1</v>
      </c>
      <c r="T159" s="145">
        <f t="shared" si="20"/>
        <v>1</v>
      </c>
    </row>
    <row r="160" spans="2:20" x14ac:dyDescent="0.15">
      <c r="B160" s="48">
        <v>45119</v>
      </c>
      <c r="C160" s="223">
        <v>-3141000</v>
      </c>
      <c r="D160" s="148">
        <v>6333600</v>
      </c>
      <c r="E160" s="159">
        <v>6448018.7999999998</v>
      </c>
      <c r="F160" s="160">
        <v>298451.04937993281</v>
      </c>
      <c r="H160" s="54">
        <f t="shared" si="14"/>
        <v>-0.32580896155752986</v>
      </c>
      <c r="I160" s="50">
        <f t="shared" si="15"/>
        <v>0.65697027663825891</v>
      </c>
      <c r="J160" s="50">
        <f t="shared" si="16"/>
        <v>0.6688386849192709</v>
      </c>
      <c r="K160" s="228">
        <f>'EWMA &amp; GARCH Volatility Modelin'!G162^2</f>
        <v>3.9739876691012497E-5</v>
      </c>
      <c r="L160" s="51">
        <f>'EWMA &amp; GARCH Volatility Modelin'!L162</f>
        <v>1.5763449504346163E-4</v>
      </c>
      <c r="M160" s="226" cm="1">
        <f t="array" ref="M160">MMULT(MMULT(H160:J160,TRANSPOSE($H$2:$J$2)),MMULT($H$2:$J$2,TRANSPOSE(H160:J160)))</f>
        <v>1.1842086208418485</v>
      </c>
      <c r="N160" s="52">
        <f t="shared" si="17"/>
        <v>153853.34244244924</v>
      </c>
      <c r="O160" s="52">
        <f t="shared" si="18"/>
        <v>306421.55207977293</v>
      </c>
      <c r="R160" s="236">
        <v>-35562.400000000373</v>
      </c>
      <c r="S160" s="238">
        <f t="shared" si="19"/>
        <v>1</v>
      </c>
      <c r="T160" s="145">
        <f t="shared" si="20"/>
        <v>1</v>
      </c>
    </row>
    <row r="161" spans="2:20" x14ac:dyDescent="0.15">
      <c r="B161" s="48">
        <v>45120</v>
      </c>
      <c r="C161" s="223">
        <v>-3153000</v>
      </c>
      <c r="D161" s="148">
        <v>6343400</v>
      </c>
      <c r="E161" s="159">
        <v>6414656.4000000004</v>
      </c>
      <c r="F161" s="160">
        <v>298147.77662536799</v>
      </c>
      <c r="H161" s="54">
        <f t="shared" si="14"/>
        <v>-0.3282646002994839</v>
      </c>
      <c r="I161" s="50">
        <f t="shared" si="15"/>
        <v>0.66042298304463887</v>
      </c>
      <c r="J161" s="50">
        <f t="shared" si="16"/>
        <v>0.66784161725484503</v>
      </c>
      <c r="K161" s="228">
        <f>'EWMA &amp; GARCH Volatility Modelin'!G163^2</f>
        <v>1.6650974728796121E-4</v>
      </c>
      <c r="L161" s="51">
        <f>'EWMA &amp; GARCH Volatility Modelin'!L163</f>
        <v>1.4745467975604061E-4</v>
      </c>
      <c r="M161" s="226" cm="1">
        <f t="array" ref="M161">MMULT(MMULT(H161:J161,TRANSPOSE($H$2:$J$2)),MMULT($H$2:$J$2,TRANSPOSE(H161:J161)))</f>
        <v>1.1865813158932057</v>
      </c>
      <c r="N161" s="52">
        <f t="shared" si="17"/>
        <v>314082.08199169498</v>
      </c>
      <c r="O161" s="52">
        <f t="shared" si="18"/>
        <v>295564.73159675638</v>
      </c>
      <c r="R161" s="236">
        <v>-9303.5999999996275</v>
      </c>
      <c r="S161" s="238">
        <f t="shared" si="19"/>
        <v>1</v>
      </c>
      <c r="T161" s="145">
        <f t="shared" si="20"/>
        <v>1</v>
      </c>
    </row>
    <row r="162" spans="2:20" x14ac:dyDescent="0.15">
      <c r="B162" s="48">
        <v>45121</v>
      </c>
      <c r="C162" s="223">
        <v>-3156000</v>
      </c>
      <c r="D162" s="148">
        <v>6309800</v>
      </c>
      <c r="E162" s="159">
        <v>6441952.7999999998</v>
      </c>
      <c r="F162" s="160">
        <v>297502.3172660094</v>
      </c>
      <c r="H162" s="54">
        <f t="shared" si="14"/>
        <v>-0.32889550885470908</v>
      </c>
      <c r="I162" s="50">
        <f t="shared" si="15"/>
        <v>0.65756174961072356</v>
      </c>
      <c r="J162" s="50">
        <f t="shared" si="16"/>
        <v>0.67133375924398542</v>
      </c>
      <c r="K162" s="228">
        <f>'EWMA &amp; GARCH Volatility Modelin'!G164^2</f>
        <v>8.5741145072127113E-5</v>
      </c>
      <c r="L162" s="51">
        <f>'EWMA &amp; GARCH Volatility Modelin'!L164</f>
        <v>1.4822302793638593E-4</v>
      </c>
      <c r="M162" s="226" cm="1">
        <f t="array" ref="M162">MMULT(MMULT(H162:J162,TRANSPOSE($H$2:$J$2)),MMULT($H$2:$J$2,TRANSPOSE(H162:J162)))</f>
        <v>1.1854522020041793</v>
      </c>
      <c r="N162" s="52">
        <f t="shared" si="17"/>
        <v>225055.88458502578</v>
      </c>
      <c r="O162" s="52">
        <f t="shared" si="18"/>
        <v>295905.86546358792</v>
      </c>
      <c r="R162" s="236">
        <v>27566.879999998957</v>
      </c>
      <c r="S162" s="238">
        <f t="shared" si="19"/>
        <v>1</v>
      </c>
      <c r="T162" s="145">
        <f t="shared" si="20"/>
        <v>1</v>
      </c>
    </row>
    <row r="163" spans="2:20" x14ac:dyDescent="0.15">
      <c r="B163" s="48">
        <v>45124</v>
      </c>
      <c r="C163" s="223">
        <v>-3142200</v>
      </c>
      <c r="D163" s="148">
        <v>6326600</v>
      </c>
      <c r="E163" s="159">
        <v>6438919.6800000006</v>
      </c>
      <c r="F163" s="160">
        <v>298064.58070385386</v>
      </c>
      <c r="H163" s="54">
        <f t="shared" si="14"/>
        <v>-0.3265193409848357</v>
      </c>
      <c r="I163" s="50">
        <f t="shared" si="15"/>
        <v>0.65742386311331602</v>
      </c>
      <c r="J163" s="50">
        <f t="shared" si="16"/>
        <v>0.66909547787151979</v>
      </c>
      <c r="K163" s="228">
        <f>'EWMA &amp; GARCH Volatility Modelin'!G165^2</f>
        <v>4.5799187883369507E-5</v>
      </c>
      <c r="L163" s="51">
        <f>'EWMA &amp; GARCH Volatility Modelin'!L165</f>
        <v>1.4245445760064591E-4</v>
      </c>
      <c r="M163" s="226" cm="1">
        <f t="array" ref="M163">MMULT(MMULT(H163:J163,TRANSPOSE($H$2:$J$2)),MMULT($H$2:$J$2,TRANSPOSE(H163:J163)))</f>
        <v>1.1846419584243146</v>
      </c>
      <c r="N163" s="52">
        <f t="shared" si="17"/>
        <v>164900.51616215226</v>
      </c>
      <c r="O163" s="52">
        <f t="shared" si="18"/>
        <v>290824.60588936257</v>
      </c>
      <c r="R163" s="236">
        <v>352943.91999999993</v>
      </c>
      <c r="S163" s="238">
        <f t="shared" si="19"/>
        <v>1</v>
      </c>
      <c r="T163" s="145">
        <f t="shared" si="20"/>
        <v>1</v>
      </c>
    </row>
    <row r="164" spans="2:20" x14ac:dyDescent="0.15">
      <c r="B164" s="48">
        <v>45125</v>
      </c>
      <c r="C164" s="223">
        <v>-3131400</v>
      </c>
      <c r="D164" s="148">
        <v>6370000</v>
      </c>
      <c r="E164" s="159">
        <v>6737663.5999999996</v>
      </c>
      <c r="F164" s="160">
        <v>304612.23336859274</v>
      </c>
      <c r="H164" s="54">
        <f t="shared" si="14"/>
        <v>-0.31388505011034395</v>
      </c>
      <c r="I164" s="50">
        <f t="shared" si="15"/>
        <v>0.63851560618346137</v>
      </c>
      <c r="J164" s="50">
        <f t="shared" si="16"/>
        <v>0.67536944392688258</v>
      </c>
      <c r="K164" s="228">
        <f>'EWMA &amp; GARCH Volatility Modelin'!G166^2</f>
        <v>1.2128445869783847E-6</v>
      </c>
      <c r="L164" s="51">
        <f>'EWMA &amp; GARCH Volatility Modelin'!L166</f>
        <v>1.3404610303682698E-4</v>
      </c>
      <c r="M164" s="226" cm="1">
        <f t="array" ref="M164">MMULT(MMULT(H164:J164,TRANSPOSE($H$2:$J$2)),MMULT($H$2:$J$2,TRANSPOSE(H164:J164)))</f>
        <v>1.1719420886637348</v>
      </c>
      <c r="N164" s="52">
        <f t="shared" si="17"/>
        <v>27669.303491003768</v>
      </c>
      <c r="O164" s="52">
        <f t="shared" si="18"/>
        <v>290885.95079602842</v>
      </c>
      <c r="R164" s="236">
        <v>-4576.4000000003725</v>
      </c>
      <c r="S164" s="238">
        <f t="shared" si="19"/>
        <v>1</v>
      </c>
      <c r="T164" s="145">
        <f t="shared" si="20"/>
        <v>1</v>
      </c>
    </row>
    <row r="165" spans="2:20" x14ac:dyDescent="0.15">
      <c r="B165" s="48">
        <v>45126</v>
      </c>
      <c r="C165" s="223">
        <v>-3142800</v>
      </c>
      <c r="D165" s="148">
        <v>6370000</v>
      </c>
      <c r="E165" s="159">
        <v>6744487.2000000002</v>
      </c>
      <c r="F165" s="160">
        <v>304669.60062794731</v>
      </c>
      <c r="H165" s="54">
        <f t="shared" si="14"/>
        <v>-0.31517234114603998</v>
      </c>
      <c r="I165" s="50">
        <f t="shared" si="15"/>
        <v>0.63880864614365362</v>
      </c>
      <c r="J165" s="50">
        <f t="shared" si="16"/>
        <v>0.67636369500238647</v>
      </c>
      <c r="K165" s="228">
        <f>'EWMA &amp; GARCH Volatility Modelin'!G167^2</f>
        <v>1.4972970670351483E-5</v>
      </c>
      <c r="L165" s="51">
        <f>'EWMA &amp; GARCH Volatility Modelin'!L167</f>
        <v>1.229134229087937E-4</v>
      </c>
      <c r="M165" s="226" cm="1">
        <f t="array" ref="M165">MMULT(MMULT(H165:J165,TRANSPOSE($H$2:$J$2)),MMULT($H$2:$J$2,TRANSPOSE(H165:J165)))</f>
        <v>1.1724793534035467</v>
      </c>
      <c r="N165" s="52">
        <f t="shared" si="17"/>
        <v>97196.336011583844</v>
      </c>
      <c r="O165" s="52">
        <f t="shared" si="18"/>
        <v>278480.99587725213</v>
      </c>
      <c r="R165" s="236">
        <v>280446.80000000075</v>
      </c>
      <c r="S165" s="238">
        <f t="shared" si="19"/>
        <v>1</v>
      </c>
      <c r="T165" s="145">
        <f t="shared" si="20"/>
        <v>1</v>
      </c>
    </row>
    <row r="166" spans="2:20" x14ac:dyDescent="0.15">
      <c r="B166" s="48">
        <v>45127</v>
      </c>
      <c r="C166" s="223">
        <v>-3121800</v>
      </c>
      <c r="D166" s="148">
        <v>6477800</v>
      </c>
      <c r="E166" s="159">
        <v>6896134</v>
      </c>
      <c r="F166" s="160">
        <v>310870.26525499526</v>
      </c>
      <c r="H166" s="54">
        <f t="shared" si="14"/>
        <v>-0.30450245773221457</v>
      </c>
      <c r="I166" s="50">
        <f t="shared" si="15"/>
        <v>0.63184893993777291</v>
      </c>
      <c r="J166" s="50">
        <f t="shared" si="16"/>
        <v>0.6726535177944416</v>
      </c>
      <c r="K166" s="228">
        <f>'EWMA &amp; GARCH Volatility Modelin'!G168^2</f>
        <v>2.2210359514990451E-4</v>
      </c>
      <c r="L166" s="51">
        <f>'EWMA &amp; GARCH Volatility Modelin'!L168</f>
        <v>1.1391392701961756E-4</v>
      </c>
      <c r="M166" s="226" cm="1">
        <f t="array" ref="M166">MMULT(MMULT(H166:J166,TRANSPOSE($H$2:$J$2)),MMULT($H$2:$J$2,TRANSPOSE(H166:J166)))</f>
        <v>1.1659449346053932</v>
      </c>
      <c r="N166" s="52">
        <f t="shared" si="17"/>
        <v>383800.68572679069</v>
      </c>
      <c r="O166" s="52">
        <f t="shared" si="18"/>
        <v>274863.05171517562</v>
      </c>
      <c r="R166" s="236">
        <v>49663.919999999925</v>
      </c>
      <c r="S166" s="238">
        <f t="shared" si="19"/>
        <v>1</v>
      </c>
      <c r="T166" s="145">
        <f t="shared" si="20"/>
        <v>1</v>
      </c>
    </row>
    <row r="167" spans="2:20" x14ac:dyDescent="0.15">
      <c r="B167" s="48">
        <v>45128</v>
      </c>
      <c r="C167" s="223">
        <v>-3139800</v>
      </c>
      <c r="D167" s="148">
        <v>6521200</v>
      </c>
      <c r="E167" s="159">
        <v>6920397.9199999999</v>
      </c>
      <c r="F167" s="160">
        <v>312589.30527271377</v>
      </c>
      <c r="H167" s="54">
        <f t="shared" si="14"/>
        <v>-0.30478175017434239</v>
      </c>
      <c r="I167" s="50">
        <f t="shared" si="15"/>
        <v>0.63301571731859407</v>
      </c>
      <c r="J167" s="50">
        <f t="shared" si="16"/>
        <v>0.67176603285574832</v>
      </c>
      <c r="K167" s="228">
        <f>'EWMA &amp; GARCH Volatility Modelin'!G169^2</f>
        <v>9.3291574666754055E-5</v>
      </c>
      <c r="L167" s="51">
        <f>'EWMA &amp; GARCH Volatility Modelin'!L169</f>
        <v>1.2269005585862969E-4</v>
      </c>
      <c r="M167" s="226" cm="1">
        <f t="array" ref="M167">MMULT(MMULT(H167:J167,TRANSPOSE($H$2:$J$2)),MMULT($H$2:$J$2,TRANSPOSE(H167:J167)))</f>
        <v>1.166568705748015</v>
      </c>
      <c r="N167" s="52">
        <f t="shared" si="17"/>
        <v>250013.84394809505</v>
      </c>
      <c r="O167" s="52">
        <f t="shared" si="18"/>
        <v>286713.09423967358</v>
      </c>
      <c r="R167" s="236">
        <v>-19436.319999998435</v>
      </c>
      <c r="S167" s="238">
        <f t="shared" si="19"/>
        <v>1</v>
      </c>
      <c r="T167" s="145">
        <f t="shared" si="20"/>
        <v>1</v>
      </c>
    </row>
    <row r="168" spans="2:20" x14ac:dyDescent="0.15">
      <c r="B168" s="48">
        <v>45131</v>
      </c>
      <c r="C168" s="223">
        <v>-3132000</v>
      </c>
      <c r="D168" s="148">
        <v>6529600</v>
      </c>
      <c r="E168" s="159">
        <v>6884761.6000000006</v>
      </c>
      <c r="F168" s="160">
        <v>312286.99286517332</v>
      </c>
      <c r="H168" s="54">
        <f t="shared" si="14"/>
        <v>-0.3045992858294343</v>
      </c>
      <c r="I168" s="50">
        <f t="shared" si="15"/>
        <v>0.63502921352230979</v>
      </c>
      <c r="J168" s="50">
        <f t="shared" si="16"/>
        <v>0.6695700723071244</v>
      </c>
      <c r="K168" s="228">
        <f>'EWMA &amp; GARCH Volatility Modelin'!G170^2</f>
        <v>2.8576568657866941E-4</v>
      </c>
      <c r="L168" s="51">
        <f>'EWMA &amp; GARCH Volatility Modelin'!L170</f>
        <v>1.201880929237764E-4</v>
      </c>
      <c r="M168" s="226" cm="1">
        <f t="array" ref="M168">MMULT(MMULT(H168:J168,TRANSPOSE($H$2:$J$2)),MMULT($H$2:$J$2,TRANSPOSE(H168:J168)))</f>
        <v>1.1674383956253758</v>
      </c>
      <c r="N168" s="52">
        <f t="shared" si="17"/>
        <v>436907.55728353892</v>
      </c>
      <c r="O168" s="52">
        <f t="shared" si="18"/>
        <v>283344.79501304764</v>
      </c>
      <c r="R168" s="236">
        <v>9924.3999999985099</v>
      </c>
      <c r="S168" s="238">
        <f t="shared" si="19"/>
        <v>1</v>
      </c>
      <c r="T168" s="145">
        <f t="shared" si="20"/>
        <v>1</v>
      </c>
    </row>
    <row r="169" spans="2:20" x14ac:dyDescent="0.15">
      <c r="B169" s="48">
        <v>45132</v>
      </c>
      <c r="C169" s="223">
        <v>-3138000</v>
      </c>
      <c r="D169" s="148">
        <v>6547800</v>
      </c>
      <c r="E169" s="159">
        <v>6882486</v>
      </c>
      <c r="F169" s="160">
        <v>312802.29663555132</v>
      </c>
      <c r="H169" s="54">
        <f t="shared" si="14"/>
        <v>-0.30488853496686741</v>
      </c>
      <c r="I169" s="50">
        <f t="shared" si="15"/>
        <v>0.63618519734099888</v>
      </c>
      <c r="J169" s="50">
        <f t="shared" si="16"/>
        <v>0.66870333762586853</v>
      </c>
      <c r="K169" s="228">
        <f>'EWMA &amp; GARCH Volatility Modelin'!G171^2</f>
        <v>6.5443890830059985E-6</v>
      </c>
      <c r="L169" s="51">
        <f>'EWMA &amp; GARCH Volatility Modelin'!L171</f>
        <v>1.3310911470889978E-4</v>
      </c>
      <c r="M169" s="226" cm="1">
        <f t="array" ref="M169">MMULT(MMULT(H169:J169,TRANSPOSE($H$2:$J$2)),MMULT($H$2:$J$2,TRANSPOSE(H169:J169)))</f>
        <v>1.1680607015971174</v>
      </c>
      <c r="N169" s="52">
        <f t="shared" si="17"/>
        <v>66199.356227097916</v>
      </c>
      <c r="O169" s="52">
        <f t="shared" si="18"/>
        <v>298554.14684409025</v>
      </c>
      <c r="R169" s="236">
        <v>-104298</v>
      </c>
      <c r="S169" s="238">
        <f t="shared" si="19"/>
        <v>1</v>
      </c>
      <c r="T169" s="145">
        <f t="shared" si="20"/>
        <v>1</v>
      </c>
    </row>
    <row r="170" spans="2:20" x14ac:dyDescent="0.15">
      <c r="B170" s="48">
        <v>45133</v>
      </c>
      <c r="C170" s="223">
        <v>-3157200</v>
      </c>
      <c r="D170" s="148">
        <v>6540800</v>
      </c>
      <c r="E170" s="159">
        <v>6804388</v>
      </c>
      <c r="F170" s="160">
        <v>311132.29039227165</v>
      </c>
      <c r="H170" s="54">
        <f t="shared" si="14"/>
        <v>-0.30989435794388448</v>
      </c>
      <c r="I170" s="50">
        <f t="shared" si="15"/>
        <v>0.64201096428460658</v>
      </c>
      <c r="J170" s="50">
        <f t="shared" si="16"/>
        <v>0.66788339365927796</v>
      </c>
      <c r="K170" s="228">
        <f>'EWMA &amp; GARCH Volatility Modelin'!G172^2</f>
        <v>1.0329826236808497E-4</v>
      </c>
      <c r="L170" s="51">
        <f>'EWMA &amp; GARCH Volatility Modelin'!L172</f>
        <v>1.2247731744272484E-4</v>
      </c>
      <c r="M170" s="226" cm="1">
        <f t="array" ref="M170">MMULT(MMULT(H170:J170,TRANSPOSE($H$2:$J$2)),MMULT($H$2:$J$2,TRANSPOSE(H170:J170)))</f>
        <v>1.172307551704328</v>
      </c>
      <c r="N170" s="52">
        <f t="shared" si="17"/>
        <v>260813.68319202174</v>
      </c>
      <c r="O170" s="52">
        <f t="shared" si="18"/>
        <v>283995.65594450757</v>
      </c>
      <c r="R170" s="236">
        <v>-10418.400000000373</v>
      </c>
      <c r="S170" s="238">
        <f t="shared" si="19"/>
        <v>1</v>
      </c>
      <c r="T170" s="145">
        <f t="shared" si="20"/>
        <v>1</v>
      </c>
    </row>
    <row r="171" spans="2:20" x14ac:dyDescent="0.15">
      <c r="B171" s="48">
        <v>45134</v>
      </c>
      <c r="C171" s="223">
        <v>-3240000</v>
      </c>
      <c r="D171" s="148">
        <v>6536600</v>
      </c>
      <c r="E171" s="159">
        <v>6880969.5999999996</v>
      </c>
      <c r="F171" s="160">
        <v>311873.80499466276</v>
      </c>
      <c r="H171" s="54">
        <f t="shared" si="14"/>
        <v>-0.31834712287302858</v>
      </c>
      <c r="I171" s="50">
        <f t="shared" si="15"/>
        <v>0.64225549486785138</v>
      </c>
      <c r="J171" s="50">
        <f t="shared" si="16"/>
        <v>0.67609162800517719</v>
      </c>
      <c r="K171" s="228">
        <f>'EWMA &amp; GARCH Volatility Modelin'!G173^2</f>
        <v>3.1668968815690313E-5</v>
      </c>
      <c r="L171" s="51">
        <f>'EWMA &amp; GARCH Volatility Modelin'!L173</f>
        <v>1.2055970436649033E-4</v>
      </c>
      <c r="M171" s="226" cm="1">
        <f t="array" ref="M171">MMULT(MMULT(H171:J171,TRANSPOSE($H$2:$J$2)),MMULT($H$2:$J$2,TRANSPOSE(H171:J171)))</f>
        <v>1.1750624730643515</v>
      </c>
      <c r="N171" s="52">
        <f t="shared" si="17"/>
        <v>144432.91577421344</v>
      </c>
      <c r="O171" s="52">
        <f t="shared" si="18"/>
        <v>281806.04490009154</v>
      </c>
      <c r="R171" s="236">
        <v>-17311.200000001118</v>
      </c>
      <c r="S171" s="238">
        <f t="shared" si="19"/>
        <v>1</v>
      </c>
      <c r="T171" s="145">
        <f t="shared" si="20"/>
        <v>1</v>
      </c>
    </row>
    <row r="172" spans="2:20" x14ac:dyDescent="0.15">
      <c r="B172" s="48">
        <v>45135</v>
      </c>
      <c r="C172" s="223">
        <v>-3220800</v>
      </c>
      <c r="D172" s="148">
        <v>6538000</v>
      </c>
      <c r="E172" s="159">
        <v>6843058.3999999994</v>
      </c>
      <c r="F172" s="160">
        <v>311369.29561066348</v>
      </c>
      <c r="H172" s="54">
        <f t="shared" si="14"/>
        <v>-0.31699981173707159</v>
      </c>
      <c r="I172" s="50">
        <f t="shared" si="15"/>
        <v>0.6434875711428758</v>
      </c>
      <c r="J172" s="50">
        <f t="shared" si="16"/>
        <v>0.67351224059419601</v>
      </c>
      <c r="K172" s="228">
        <f>'EWMA &amp; GARCH Volatility Modelin'!G174^2</f>
        <v>4.6292712142338429E-5</v>
      </c>
      <c r="L172" s="51">
        <f>'EWMA &amp; GARCH Volatility Modelin'!L174</f>
        <v>1.1324536860832689E-4</v>
      </c>
      <c r="M172" s="226" cm="1">
        <f t="array" ref="M172">MMULT(MMULT(H172:J172,TRANSPOSE($H$2:$J$2)),MMULT($H$2:$J$2,TRANSPOSE(H172:J172)))</f>
        <v>1.1752100274115427</v>
      </c>
      <c r="N172" s="52">
        <f t="shared" si="17"/>
        <v>174338.56555517591</v>
      </c>
      <c r="O172" s="52">
        <f t="shared" si="18"/>
        <v>272676.29253974772</v>
      </c>
      <c r="R172" s="236">
        <v>-98425.279999997467</v>
      </c>
      <c r="S172" s="238">
        <f t="shared" si="19"/>
        <v>0</v>
      </c>
      <c r="T172" s="145">
        <f t="shared" si="20"/>
        <v>1</v>
      </c>
    </row>
    <row r="173" spans="2:20" x14ac:dyDescent="0.15">
      <c r="B173" s="48">
        <v>45138</v>
      </c>
      <c r="C173" s="223">
        <v>-3206400</v>
      </c>
      <c r="D173" s="148">
        <v>6363000</v>
      </c>
      <c r="E173" s="159">
        <v>6905233.1200000001</v>
      </c>
      <c r="F173" s="160">
        <v>306889.29242842243</v>
      </c>
      <c r="H173" s="54">
        <f t="shared" si="14"/>
        <v>-0.31866956664453205</v>
      </c>
      <c r="I173" s="50">
        <f t="shared" si="15"/>
        <v>0.632389736950835</v>
      </c>
      <c r="J173" s="50">
        <f t="shared" si="16"/>
        <v>0.68627982969369694</v>
      </c>
      <c r="K173" s="228">
        <f>'EWMA &amp; GARCH Volatility Modelin'!G175^2</f>
        <v>1.2028371454904207E-5</v>
      </c>
      <c r="L173" s="51">
        <f>'EWMA &amp; GARCH Volatility Modelin'!L175</f>
        <v>1.0765277910188635E-4</v>
      </c>
      <c r="M173" s="226" cm="1">
        <f t="array" ref="M173">MMULT(MMULT(H173:J173,TRANSPOSE($H$2:$J$2)),MMULT($H$2:$J$2,TRANSPOSE(H173:J173)))</f>
        <v>1.1706119191503659</v>
      </c>
      <c r="N173" s="52">
        <f t="shared" si="17"/>
        <v>87833.796463430612</v>
      </c>
      <c r="O173" s="52">
        <f t="shared" si="18"/>
        <v>262767.02374839736</v>
      </c>
      <c r="R173" s="236">
        <v>-195704.3200000003</v>
      </c>
      <c r="S173" s="238">
        <f t="shared" si="19"/>
        <v>0</v>
      </c>
      <c r="T173" s="145">
        <f t="shared" si="20"/>
        <v>1</v>
      </c>
    </row>
    <row r="174" spans="2:20" x14ac:dyDescent="0.15">
      <c r="B174" s="48">
        <v>45140</v>
      </c>
      <c r="C174" s="223">
        <v>-3219000</v>
      </c>
      <c r="D174" s="148">
        <v>6203400</v>
      </c>
      <c r="E174" s="159">
        <v>6881728.7999999998</v>
      </c>
      <c r="F174" s="160">
        <v>301314.50413904851</v>
      </c>
      <c r="H174" s="54">
        <f t="shared" si="14"/>
        <v>-0.32626778600336132</v>
      </c>
      <c r="I174" s="50">
        <f t="shared" si="15"/>
        <v>0.62875724873974881</v>
      </c>
      <c r="J174" s="50">
        <f t="shared" si="16"/>
        <v>0.69751053726361234</v>
      </c>
      <c r="K174" s="228">
        <f>'EWMA &amp; GARCH Volatility Modelin'!G176^2</f>
        <v>8.9675298488105402E-6</v>
      </c>
      <c r="L174" s="51">
        <f>'EWMA &amp; GARCH Volatility Modelin'!L176</f>
        <v>9.9956253189612928E-5</v>
      </c>
      <c r="M174" s="226" cm="1">
        <f t="array" ref="M174">MMULT(MMULT(H174:J174,TRANSPOSE($H$2:$J$2)),MMULT($H$2:$J$2,TRANSPOSE(H174:J174)))</f>
        <v>1.1713097191593367</v>
      </c>
      <c r="N174" s="52">
        <f t="shared" si="17"/>
        <v>74386.431982835435</v>
      </c>
      <c r="O174" s="52">
        <f t="shared" si="18"/>
        <v>248348.93195572664</v>
      </c>
      <c r="R174" s="236">
        <v>-37100.400000002235</v>
      </c>
      <c r="S174" s="238">
        <f t="shared" si="19"/>
        <v>1</v>
      </c>
      <c r="T174" s="145">
        <f t="shared" si="20"/>
        <v>1</v>
      </c>
    </row>
    <row r="175" spans="2:20" x14ac:dyDescent="0.15">
      <c r="B175" s="48">
        <v>45141</v>
      </c>
      <c r="C175" s="223">
        <v>-3160800</v>
      </c>
      <c r="D175" s="148">
        <v>6237000</v>
      </c>
      <c r="E175" s="159">
        <v>6752828.3999999994</v>
      </c>
      <c r="F175" s="160">
        <v>300447.05430475215</v>
      </c>
      <c r="H175" s="54">
        <f t="shared" si="14"/>
        <v>-0.32157807174511782</v>
      </c>
      <c r="I175" s="50">
        <f t="shared" si="15"/>
        <v>0.63454898553350414</v>
      </c>
      <c r="J175" s="50">
        <f t="shared" si="16"/>
        <v>0.68702908621161385</v>
      </c>
      <c r="K175" s="228">
        <f>'EWMA &amp; GARCH Volatility Modelin'!G177^2</f>
        <v>5.9029773099132369E-6</v>
      </c>
      <c r="L175" s="51">
        <f>'EWMA &amp; GARCH Volatility Modelin'!L177</f>
        <v>9.2665694708164077E-5</v>
      </c>
      <c r="M175" s="226" cm="1">
        <f t="array" ref="M175">MMULT(MMULT(H175:J175,TRANSPOSE($H$2:$J$2)),MMULT($H$2:$J$2,TRANSPOSE(H175:J175)))</f>
        <v>1.1725157771469088</v>
      </c>
      <c r="N175" s="52">
        <f t="shared" si="17"/>
        <v>60156.166486945505</v>
      </c>
      <c r="O175" s="52">
        <f t="shared" si="18"/>
        <v>238343.92593992932</v>
      </c>
      <c r="R175" s="236">
        <v>-62641.999999996275</v>
      </c>
      <c r="S175" s="238">
        <f t="shared" si="19"/>
        <v>1</v>
      </c>
      <c r="T175" s="145">
        <f t="shared" si="20"/>
        <v>1</v>
      </c>
    </row>
    <row r="176" spans="2:20" x14ac:dyDescent="0.15">
      <c r="B176" s="48">
        <v>45142</v>
      </c>
      <c r="C176" s="223">
        <v>-3124800</v>
      </c>
      <c r="D176" s="148">
        <v>6137600.0000000009</v>
      </c>
      <c r="E176" s="159">
        <v>6753586.4000000004</v>
      </c>
      <c r="F176" s="160">
        <v>297468.43393643864</v>
      </c>
      <c r="H176" s="54">
        <f t="shared" si="14"/>
        <v>-0.31995457398654625</v>
      </c>
      <c r="I176" s="50">
        <f t="shared" si="15"/>
        <v>0.62844124209543861</v>
      </c>
      <c r="J176" s="50">
        <f t="shared" si="16"/>
        <v>0.69151333189110753</v>
      </c>
      <c r="K176" s="228">
        <f>'EWMA &amp; GARCH Volatility Modelin'!G178^2</f>
        <v>1.6844945276818328E-5</v>
      </c>
      <c r="L176" s="51">
        <f>'EWMA &amp; GARCH Volatility Modelin'!L178</f>
        <v>8.5887469591815695E-5</v>
      </c>
      <c r="M176" s="226" cm="1">
        <f t="array" ref="M176">MMULT(MMULT(H176:J176,TRANSPOSE($H$2:$J$2)),MMULT($H$2:$J$2,TRANSPOSE(H176:J176)))</f>
        <v>1.1691936720196365</v>
      </c>
      <c r="N176" s="52">
        <f t="shared" si="17"/>
        <v>100829.26265700111</v>
      </c>
      <c r="O176" s="52">
        <f t="shared" si="18"/>
        <v>227675.7065299181</v>
      </c>
      <c r="R176" s="236">
        <v>36342.39999999851</v>
      </c>
      <c r="S176" s="238">
        <f t="shared" si="19"/>
        <v>1</v>
      </c>
      <c r="T176" s="145">
        <f t="shared" si="20"/>
        <v>1</v>
      </c>
    </row>
    <row r="177" spans="2:20" x14ac:dyDescent="0.15">
      <c r="B177" s="48">
        <v>45145</v>
      </c>
      <c r="C177" s="223">
        <v>-3130800</v>
      </c>
      <c r="D177" s="148">
        <v>6120800</v>
      </c>
      <c r="E177" s="159">
        <v>6812728.7999999998</v>
      </c>
      <c r="F177" s="160">
        <v>297935.59500563081</v>
      </c>
      <c r="H177" s="54">
        <f t="shared" si="14"/>
        <v>-0.31938045659286218</v>
      </c>
      <c r="I177" s="50">
        <f t="shared" si="15"/>
        <v>0.62439756570639793</v>
      </c>
      <c r="J177" s="50">
        <f t="shared" si="16"/>
        <v>0.69498289088646414</v>
      </c>
      <c r="K177" s="228">
        <f>'EWMA &amp; GARCH Volatility Modelin'!G179^2</f>
        <v>4.3096132286887135E-5</v>
      </c>
      <c r="L177" s="51">
        <f>'EWMA &amp; GARCH Volatility Modelin'!L179</f>
        <v>8.0655720197376352E-5</v>
      </c>
      <c r="M177" s="226" cm="1">
        <f t="array" ref="M177">MMULT(MMULT(H177:J177,TRANSPOSE($H$2:$J$2)),MMULT($H$2:$J$2,TRANSPOSE(H177:J177)))</f>
        <v>1.167152912707381</v>
      </c>
      <c r="N177" s="52">
        <f t="shared" si="17"/>
        <v>161735.24575465091</v>
      </c>
      <c r="O177" s="52">
        <f t="shared" si="18"/>
        <v>221260.10374957896</v>
      </c>
      <c r="R177" s="236">
        <v>22257.279999999329</v>
      </c>
      <c r="S177" s="238">
        <f t="shared" si="19"/>
        <v>1</v>
      </c>
      <c r="T177" s="145">
        <f t="shared" si="20"/>
        <v>1</v>
      </c>
    </row>
    <row r="178" spans="2:20" x14ac:dyDescent="0.15">
      <c r="B178" s="48">
        <v>45146</v>
      </c>
      <c r="C178" s="223">
        <v>-3121200</v>
      </c>
      <c r="D178" s="148">
        <v>6123600</v>
      </c>
      <c r="E178" s="159">
        <v>6822586.0800000001</v>
      </c>
      <c r="F178" s="160">
        <v>298248.67077353667</v>
      </c>
      <c r="H178" s="54">
        <f t="shared" si="14"/>
        <v>-0.31767983939983352</v>
      </c>
      <c r="I178" s="50">
        <f t="shared" si="15"/>
        <v>0.62326805861489831</v>
      </c>
      <c r="J178" s="50">
        <f t="shared" si="16"/>
        <v>0.69441178078493526</v>
      </c>
      <c r="K178" s="228">
        <f>'EWMA &amp; GARCH Volatility Modelin'!G180^2</f>
        <v>2.2189406425859557E-6</v>
      </c>
      <c r="L178" s="51">
        <f>'EWMA &amp; GARCH Volatility Modelin'!L180</f>
        <v>7.790624535893385E-5</v>
      </c>
      <c r="M178" s="226" cm="1">
        <f t="array" ref="M178">MMULT(MMULT(H178:J178,TRANSPOSE($H$2:$J$2)),MMULT($H$2:$J$2,TRANSPOSE(H178:J178)))</f>
        <v>1.1661032657565265</v>
      </c>
      <c r="N178" s="52">
        <f t="shared" si="17"/>
        <v>36766.132680470444</v>
      </c>
      <c r="O178" s="52">
        <f t="shared" si="18"/>
        <v>217851.84625683064</v>
      </c>
      <c r="R178" s="236">
        <v>33317.519999999553</v>
      </c>
      <c r="S178" s="238">
        <f t="shared" si="19"/>
        <v>1</v>
      </c>
      <c r="T178" s="145">
        <f t="shared" si="20"/>
        <v>1</v>
      </c>
    </row>
    <row r="179" spans="2:20" x14ac:dyDescent="0.15">
      <c r="B179" s="48">
        <v>45147</v>
      </c>
      <c r="C179" s="223">
        <v>-3129000</v>
      </c>
      <c r="D179" s="148">
        <v>6112399.9999999991</v>
      </c>
      <c r="E179" s="159">
        <v>6874903.6000000006</v>
      </c>
      <c r="F179" s="160">
        <v>298770.88895936596</v>
      </c>
      <c r="H179" s="54">
        <f t="shared" si="14"/>
        <v>-0.31739740699403901</v>
      </c>
      <c r="I179" s="50">
        <f t="shared" si="15"/>
        <v>0.62002553867381394</v>
      </c>
      <c r="J179" s="50">
        <f t="shared" si="16"/>
        <v>0.69737186832022513</v>
      </c>
      <c r="K179" s="228">
        <f>'EWMA &amp; GARCH Volatility Modelin'!G181^2</f>
        <v>6.2259840065467979E-6</v>
      </c>
      <c r="L179" s="51">
        <f>'EWMA &amp; GARCH Volatility Modelin'!L181</f>
        <v>7.2186210395627288E-5</v>
      </c>
      <c r="M179" s="226" cm="1">
        <f t="array" ref="M179">MMULT(MMULT(H179:J179,TRANSPOSE($H$2:$J$2)),MMULT($H$2:$J$2,TRANSPOSE(H179:J179)))</f>
        <v>1.1645242565569924</v>
      </c>
      <c r="N179" s="52">
        <f t="shared" si="17"/>
        <v>61752.581396937712</v>
      </c>
      <c r="O179" s="52">
        <f t="shared" si="18"/>
        <v>210270.44699389348</v>
      </c>
      <c r="R179" s="236">
        <v>-12223.599999999627</v>
      </c>
      <c r="S179" s="238">
        <f t="shared" si="19"/>
        <v>1</v>
      </c>
      <c r="T179" s="145">
        <f t="shared" si="20"/>
        <v>1</v>
      </c>
    </row>
    <row r="180" spans="2:20" x14ac:dyDescent="0.15">
      <c r="B180" s="48">
        <v>45148</v>
      </c>
      <c r="C180" s="223">
        <v>-3151200</v>
      </c>
      <c r="D180" s="148">
        <v>6129200</v>
      </c>
      <c r="E180" s="159">
        <v>6868080</v>
      </c>
      <c r="F180" s="160">
        <v>299067.04608768359</v>
      </c>
      <c r="H180" s="54">
        <f t="shared" si="14"/>
        <v>-0.3200461503461276</v>
      </c>
      <c r="I180" s="50">
        <f t="shared" si="15"/>
        <v>0.62250154376157818</v>
      </c>
      <c r="J180" s="50">
        <f t="shared" si="16"/>
        <v>0.69754460658454942</v>
      </c>
      <c r="K180" s="228">
        <f>'EWMA &amp; GARCH Volatility Modelin'!G182^2</f>
        <v>3.0001191263855549E-5</v>
      </c>
      <c r="L180" s="51">
        <f>'EWMA &amp; GARCH Volatility Modelin'!L182</f>
        <v>6.7381471839801914E-5</v>
      </c>
      <c r="M180" s="226" cm="1">
        <f t="array" ref="M180">MMULT(MMULT(H180:J180,TRANSPOSE($H$2:$J$2)),MMULT($H$2:$J$2,TRANSPOSE(H180:J180)))</f>
        <v>1.166487945743917</v>
      </c>
      <c r="N180" s="52">
        <f t="shared" si="17"/>
        <v>135502.52738859458</v>
      </c>
      <c r="O180" s="52">
        <f t="shared" si="18"/>
        <v>203071.2267984717</v>
      </c>
      <c r="R180" s="236">
        <v>-122635.19999999925</v>
      </c>
      <c r="S180" s="238">
        <f t="shared" si="19"/>
        <v>0</v>
      </c>
      <c r="T180" s="145">
        <f t="shared" si="20"/>
        <v>1</v>
      </c>
    </row>
    <row r="181" spans="2:20" x14ac:dyDescent="0.15">
      <c r="B181" s="48">
        <v>45149</v>
      </c>
      <c r="C181" s="223">
        <v>-3122400</v>
      </c>
      <c r="D181" s="148">
        <v>5962600.0000000009</v>
      </c>
      <c r="E181" s="159">
        <v>6883244.7999999998</v>
      </c>
      <c r="F181" s="160">
        <v>294205.34279768204</v>
      </c>
      <c r="H181" s="54">
        <f t="shared" si="14"/>
        <v>-0.32112076164611947</v>
      </c>
      <c r="I181" s="50">
        <f t="shared" si="15"/>
        <v>0.6132188871993185</v>
      </c>
      <c r="J181" s="50">
        <f t="shared" si="16"/>
        <v>0.70790187444680097</v>
      </c>
      <c r="K181" s="228">
        <f>'EWMA &amp; GARCH Volatility Modelin'!G183^2</f>
        <v>4.4798925341252884E-6</v>
      </c>
      <c r="L181" s="51">
        <f>'EWMA &amp; GARCH Volatility Modelin'!L183</f>
        <v>6.4851851907825079E-5</v>
      </c>
      <c r="M181" s="226" cm="1">
        <f t="array" ref="M181">MMULT(MMULT(H181:J181,TRANSPOSE($H$2:$J$2)),MMULT($H$2:$J$2,TRANSPOSE(H181:J181)))</f>
        <v>1.1625554245023382</v>
      </c>
      <c r="N181" s="52">
        <f t="shared" si="17"/>
        <v>51622.073245166852</v>
      </c>
      <c r="O181" s="52">
        <f t="shared" si="18"/>
        <v>196409.65636674321</v>
      </c>
      <c r="R181" s="236">
        <v>24615.199999999255</v>
      </c>
      <c r="S181" s="238">
        <f t="shared" si="19"/>
        <v>1</v>
      </c>
      <c r="T181" s="145">
        <f t="shared" si="20"/>
        <v>1</v>
      </c>
    </row>
    <row r="182" spans="2:20" x14ac:dyDescent="0.15">
      <c r="B182" s="48">
        <v>45152</v>
      </c>
      <c r="C182" s="223">
        <v>-3135000</v>
      </c>
      <c r="D182" s="148">
        <v>5989200</v>
      </c>
      <c r="E182" s="159">
        <v>6893860</v>
      </c>
      <c r="F182" s="160">
        <v>295167.83290426841</v>
      </c>
      <c r="H182" s="54">
        <f t="shared" si="14"/>
        <v>-0.3216024521802287</v>
      </c>
      <c r="I182" s="50">
        <f t="shared" si="15"/>
        <v>0.61439917275847711</v>
      </c>
      <c r="J182" s="50">
        <f t="shared" si="16"/>
        <v>0.70720327942175165</v>
      </c>
      <c r="K182" s="228">
        <f>'EWMA &amp; GARCH Volatility Modelin'!G184^2</f>
        <v>5.0469178109736779E-5</v>
      </c>
      <c r="L182" s="51">
        <f>'EWMA &amp; GARCH Volatility Modelin'!L184</f>
        <v>6.0547217774383801E-5</v>
      </c>
      <c r="M182" s="226" cm="1">
        <f t="array" ref="M182">MMULT(MMULT(H182:J182,TRANSPOSE($H$2:$J$2)),MMULT($H$2:$J$2,TRANSPOSE(H182:J182)))</f>
        <v>1.1632474749756165</v>
      </c>
      <c r="N182" s="52">
        <f t="shared" si="17"/>
        <v>173756.88698221915</v>
      </c>
      <c r="O182" s="52">
        <f t="shared" si="18"/>
        <v>190316.30917637065</v>
      </c>
      <c r="R182" s="236">
        <v>-59118.400000000373</v>
      </c>
      <c r="S182" s="238">
        <f t="shared" si="19"/>
        <v>1</v>
      </c>
      <c r="T182" s="145">
        <f t="shared" si="20"/>
        <v>1</v>
      </c>
    </row>
    <row r="183" spans="2:20" x14ac:dyDescent="0.15">
      <c r="B183" s="48">
        <v>45153</v>
      </c>
      <c r="C183" s="223">
        <v>-3090000</v>
      </c>
      <c r="D183" s="148">
        <v>5937399.9999999991</v>
      </c>
      <c r="E183" s="159">
        <v>6841541.6000000006</v>
      </c>
      <c r="F183" s="160">
        <v>292840.32174220111</v>
      </c>
      <c r="H183" s="54">
        <f t="shared" si="14"/>
        <v>-0.31892028330524774</v>
      </c>
      <c r="I183" s="50">
        <f t="shared" si="15"/>
        <v>0.61280171200536493</v>
      </c>
      <c r="J183" s="50">
        <f t="shared" si="16"/>
        <v>0.70611857129988287</v>
      </c>
      <c r="K183" s="228">
        <f>'EWMA &amp; GARCH Volatility Modelin'!G185^2</f>
        <v>1.5117155113208332E-5</v>
      </c>
      <c r="L183" s="51">
        <f>'EWMA &amp; GARCH Volatility Modelin'!L185</f>
        <v>6.0470292600887633E-5</v>
      </c>
      <c r="M183" s="226" cm="1">
        <f t="array" ref="M183">MMULT(MMULT(H183:J183,TRANSPOSE($H$2:$J$2)),MMULT($H$2:$J$2,TRANSPOSE(H183:J183)))</f>
        <v>1.1616794495501643</v>
      </c>
      <c r="N183" s="52">
        <f t="shared" si="17"/>
        <v>94455.920414904045</v>
      </c>
      <c r="O183" s="52">
        <f t="shared" si="18"/>
        <v>188914.45281583417</v>
      </c>
      <c r="R183" s="236">
        <v>-76615.999999998137</v>
      </c>
      <c r="S183" s="238">
        <f t="shared" si="19"/>
        <v>0</v>
      </c>
      <c r="T183" s="145">
        <f t="shared" si="20"/>
        <v>1</v>
      </c>
    </row>
    <row r="184" spans="2:20" x14ac:dyDescent="0.15">
      <c r="B184" s="48">
        <v>45154</v>
      </c>
      <c r="C184" s="223">
        <v>-3126600</v>
      </c>
      <c r="D184" s="148">
        <v>5908000</v>
      </c>
      <c r="E184" s="159">
        <v>6830925.6000000006</v>
      </c>
      <c r="F184" s="160">
        <v>291527.96720665356</v>
      </c>
      <c r="H184" s="54">
        <f t="shared" si="14"/>
        <v>-0.32526988057915968</v>
      </c>
      <c r="I184" s="50">
        <f t="shared" si="15"/>
        <v>0.61462753612923793</v>
      </c>
      <c r="J184" s="50">
        <f t="shared" si="16"/>
        <v>0.71064234444992158</v>
      </c>
      <c r="K184" s="228">
        <f>'EWMA &amp; GARCH Volatility Modelin'!G186^2</f>
        <v>9.182424483066462E-6</v>
      </c>
      <c r="L184" s="51">
        <f>'EWMA &amp; GARCH Volatility Modelin'!L186</f>
        <v>5.7417657429856027E-5</v>
      </c>
      <c r="M184" s="226" cm="1">
        <f t="array" ref="M184">MMULT(MMULT(H184:J184,TRANSPOSE($H$2:$J$2)),MMULT($H$2:$J$2,TRANSPOSE(H184:J184)))</f>
        <v>1.1644939429131664</v>
      </c>
      <c r="N184" s="52">
        <f t="shared" si="17"/>
        <v>73122.39896653418</v>
      </c>
      <c r="O184" s="52">
        <f t="shared" si="18"/>
        <v>182849.7973427317</v>
      </c>
      <c r="R184" s="236">
        <v>7361.5999999977648</v>
      </c>
      <c r="S184" s="238">
        <f t="shared" si="19"/>
        <v>1</v>
      </c>
      <c r="T184" s="145">
        <f t="shared" si="20"/>
        <v>1</v>
      </c>
    </row>
    <row r="185" spans="2:20" x14ac:dyDescent="0.15">
      <c r="B185" s="48">
        <v>45155</v>
      </c>
      <c r="C185" s="223">
        <v>-3099000</v>
      </c>
      <c r="D185" s="148">
        <v>5905200</v>
      </c>
      <c r="E185" s="159">
        <v>6813487.1999999993</v>
      </c>
      <c r="F185" s="160">
        <v>291275.55509134266</v>
      </c>
      <c r="H185" s="54">
        <f t="shared" si="14"/>
        <v>-0.32215184709956063</v>
      </c>
      <c r="I185" s="50">
        <f t="shared" si="15"/>
        <v>0.61386611406657798</v>
      </c>
      <c r="J185" s="50">
        <f t="shared" si="16"/>
        <v>0.70828573303298259</v>
      </c>
      <c r="K185" s="228">
        <f>'EWMA &amp; GARCH Volatility Modelin'!G187^2</f>
        <v>4.1267277978027379E-6</v>
      </c>
      <c r="L185" s="51">
        <f>'EWMA &amp; GARCH Volatility Modelin'!L187</f>
        <v>5.4261500041581175E-5</v>
      </c>
      <c r="M185" s="226" cm="1">
        <f t="array" ref="M185">MMULT(MMULT(H185:J185,TRANSPOSE($H$2:$J$2)),MMULT($H$2:$J$2,TRANSPOSE(H185:J185)))</f>
        <v>1.1631735297125749</v>
      </c>
      <c r="N185" s="52">
        <f t="shared" si="17"/>
        <v>49029.873814391081</v>
      </c>
      <c r="O185" s="52">
        <f t="shared" si="18"/>
        <v>177788.53920399753</v>
      </c>
      <c r="R185" s="236">
        <v>-86036.800000000745</v>
      </c>
      <c r="S185" s="238">
        <f t="shared" si="19"/>
        <v>0</v>
      </c>
      <c r="T185" s="145">
        <f t="shared" si="20"/>
        <v>1</v>
      </c>
    </row>
    <row r="186" spans="2:20" x14ac:dyDescent="0.15">
      <c r="B186" s="48">
        <v>45156</v>
      </c>
      <c r="C186" s="223">
        <v>-3115800</v>
      </c>
      <c r="D186" s="148">
        <v>5871600</v>
      </c>
      <c r="E186" s="159">
        <v>6777850.3999999994</v>
      </c>
      <c r="F186" s="160">
        <v>289492.23675162555</v>
      </c>
      <c r="H186" s="54">
        <f t="shared" si="14"/>
        <v>-0.32682129816717431</v>
      </c>
      <c r="I186" s="50">
        <f t="shared" si="15"/>
        <v>0.6158816144548368</v>
      </c>
      <c r="J186" s="50">
        <f t="shared" si="16"/>
        <v>0.71093968371233751</v>
      </c>
      <c r="K186" s="228">
        <f>'EWMA &amp; GARCH Volatility Modelin'!G188^2</f>
        <v>2.155843132138491E-9</v>
      </c>
      <c r="L186" s="51">
        <f>'EWMA &amp; GARCH Volatility Modelin'!L188</f>
        <v>5.0936103231522826E-5</v>
      </c>
      <c r="M186" s="226" cm="1">
        <f t="array" ref="M186">MMULT(MMULT(H186:J186,TRANSPOSE($H$2:$J$2)),MMULT($H$2:$J$2,TRANSPOSE(H186:J186)))</f>
        <v>1.1655536809972677</v>
      </c>
      <c r="N186" s="52">
        <f t="shared" si="17"/>
        <v>1111.7537393660716</v>
      </c>
      <c r="O186" s="52">
        <f t="shared" si="18"/>
        <v>170888.51627226613</v>
      </c>
      <c r="R186" s="236">
        <v>21852.000000001863</v>
      </c>
      <c r="S186" s="238">
        <f t="shared" si="19"/>
        <v>1</v>
      </c>
      <c r="T186" s="145">
        <f t="shared" si="20"/>
        <v>1</v>
      </c>
    </row>
    <row r="187" spans="2:20" x14ac:dyDescent="0.15">
      <c r="B187" s="48">
        <v>45159</v>
      </c>
      <c r="C187" s="223">
        <v>-3124800</v>
      </c>
      <c r="D187" s="148">
        <v>5856200</v>
      </c>
      <c r="E187" s="159">
        <v>6824102.4000000004</v>
      </c>
      <c r="F187" s="160">
        <v>289781.42796176579</v>
      </c>
      <c r="H187" s="54">
        <f t="shared" si="14"/>
        <v>-0.32701577260866993</v>
      </c>
      <c r="I187" s="50">
        <f t="shared" si="15"/>
        <v>0.6128615487554061</v>
      </c>
      <c r="J187" s="50">
        <f t="shared" si="16"/>
        <v>0.71415422385326388</v>
      </c>
      <c r="K187" s="228">
        <f>'EWMA &amp; GARCH Volatility Modelin'!G189^2</f>
        <v>5.5745247870388906E-6</v>
      </c>
      <c r="L187" s="51">
        <f>'EWMA &amp; GARCH Volatility Modelin'!L189</f>
        <v>4.7619827218457395E-5</v>
      </c>
      <c r="M187" s="226" cm="1">
        <f t="array" ref="M187">MMULT(MMULT(H187:J187,TRANSPOSE($H$2:$J$2)),MMULT($H$2:$J$2,TRANSPOSE(H187:J187)))</f>
        <v>1.1642257409220671</v>
      </c>
      <c r="N187" s="52">
        <f t="shared" si="17"/>
        <v>56630.540687651337</v>
      </c>
      <c r="O187" s="52">
        <f t="shared" si="18"/>
        <v>165516.26986075391</v>
      </c>
      <c r="R187" s="236">
        <v>14927.200000001118</v>
      </c>
      <c r="S187" s="238">
        <f t="shared" si="19"/>
        <v>1</v>
      </c>
      <c r="T187" s="145">
        <f t="shared" si="20"/>
        <v>1</v>
      </c>
    </row>
    <row r="188" spans="2:20" x14ac:dyDescent="0.15">
      <c r="B188" s="48">
        <v>45160</v>
      </c>
      <c r="C188" s="223">
        <v>-3124800</v>
      </c>
      <c r="D188" s="148">
        <v>5822600.0000000009</v>
      </c>
      <c r="E188" s="159">
        <v>6872629.6000000006</v>
      </c>
      <c r="F188" s="160">
        <v>289590.37566302152</v>
      </c>
      <c r="H188" s="54">
        <f t="shared" si="14"/>
        <v>-0.32650571924169419</v>
      </c>
      <c r="I188" s="50">
        <f t="shared" si="15"/>
        <v>0.60839484154399925</v>
      </c>
      <c r="J188" s="50">
        <f t="shared" si="16"/>
        <v>0.71811087769769499</v>
      </c>
      <c r="K188" s="228">
        <f>'EWMA &amp; GARCH Volatility Modelin'!G190^2</f>
        <v>1.514211864085963E-5</v>
      </c>
      <c r="L188" s="51">
        <f>'EWMA &amp; GARCH Volatility Modelin'!L190</f>
        <v>4.5096087168319244E-5</v>
      </c>
      <c r="M188" s="226" cm="1">
        <f t="array" ref="M188">MMULT(MMULT(H188:J188,TRANSPOSE($H$2:$J$2)),MMULT($H$2:$J$2,TRANSPOSE(H188:J188)))</f>
        <v>1.1620149902635033</v>
      </c>
      <c r="N188" s="52">
        <f t="shared" si="17"/>
        <v>93391.054402864043</v>
      </c>
      <c r="O188" s="52">
        <f t="shared" si="18"/>
        <v>161168.95389274802</v>
      </c>
      <c r="R188" s="236">
        <v>34127.199999999255</v>
      </c>
      <c r="S188" s="238">
        <f t="shared" si="19"/>
        <v>1</v>
      </c>
      <c r="T188" s="145">
        <f t="shared" si="20"/>
        <v>1</v>
      </c>
    </row>
    <row r="189" spans="2:20" x14ac:dyDescent="0.15">
      <c r="B189" s="48">
        <v>45161</v>
      </c>
      <c r="C189" s="223">
        <v>-3141600</v>
      </c>
      <c r="D189" s="148">
        <v>5894000</v>
      </c>
      <c r="E189" s="159">
        <v>6852156.7999999998</v>
      </c>
      <c r="F189" s="160">
        <v>291384.80200607562</v>
      </c>
      <c r="H189" s="54">
        <f t="shared" si="14"/>
        <v>-0.32709473903054015</v>
      </c>
      <c r="I189" s="50">
        <f t="shared" si="15"/>
        <v>0.61366704604214528</v>
      </c>
      <c r="J189" s="50">
        <f t="shared" si="16"/>
        <v>0.71342769298839481</v>
      </c>
      <c r="K189" s="228">
        <f>'EWMA &amp; GARCH Volatility Modelin'!G191^2</f>
        <v>1.3536506156325131E-5</v>
      </c>
      <c r="L189" s="51">
        <f>'EWMA &amp; GARCH Volatility Modelin'!L191</f>
        <v>4.3506804094565908E-5</v>
      </c>
      <c r="M189" s="226" cm="1">
        <f t="array" ref="M189">MMULT(MMULT(H189:J189,TRANSPOSE($H$2:$J$2)),MMULT($H$2:$J$2,TRANSPOSE(H189:J189)))</f>
        <v>1.1646205852674036</v>
      </c>
      <c r="N189" s="52">
        <f t="shared" si="17"/>
        <v>88715.092776208767</v>
      </c>
      <c r="O189" s="52">
        <f t="shared" si="18"/>
        <v>159046.02143275371</v>
      </c>
      <c r="R189" s="236">
        <v>-47069.60000000149</v>
      </c>
      <c r="S189" s="238">
        <f t="shared" si="19"/>
        <v>0</v>
      </c>
      <c r="T189" s="145">
        <f t="shared" si="20"/>
        <v>1</v>
      </c>
    </row>
    <row r="190" spans="2:20" x14ac:dyDescent="0.15">
      <c r="B190" s="48">
        <v>45162</v>
      </c>
      <c r="C190" s="223">
        <v>-3171000</v>
      </c>
      <c r="D190" s="148">
        <v>5915000</v>
      </c>
      <c r="E190" s="159">
        <v>6813487.1999999993</v>
      </c>
      <c r="F190" s="160">
        <v>291208.63653786789</v>
      </c>
      <c r="H190" s="54">
        <f t="shared" si="14"/>
        <v>-0.33178176791071196</v>
      </c>
      <c r="I190" s="50">
        <f t="shared" si="15"/>
        <v>0.61888652071644945</v>
      </c>
      <c r="J190" s="50">
        <f t="shared" si="16"/>
        <v>0.71289524719426245</v>
      </c>
      <c r="K190" s="228">
        <f>'EWMA &amp; GARCH Volatility Modelin'!G192^2</f>
        <v>4.1062477005098911E-8</v>
      </c>
      <c r="L190" s="51">
        <f>'EWMA &amp; GARCH Volatility Modelin'!L192</f>
        <v>4.2031715084918062E-5</v>
      </c>
      <c r="M190" s="226" cm="1">
        <f t="array" ref="M190">MMULT(MMULT(H190:J190,TRANSPOSE($H$2:$J$2)),MMULT($H$2:$J$2,TRANSPOSE(H190:J190)))</f>
        <v>1.1684825507460752</v>
      </c>
      <c r="N190" s="52">
        <f t="shared" si="17"/>
        <v>4870.2591474735236</v>
      </c>
      <c r="O190" s="52">
        <f t="shared" si="18"/>
        <v>155818.15391374603</v>
      </c>
      <c r="R190" s="236">
        <v>-19815.199999999255</v>
      </c>
      <c r="S190" s="238">
        <f t="shared" si="19"/>
        <v>1</v>
      </c>
      <c r="T190" s="145">
        <f t="shared" si="20"/>
        <v>1</v>
      </c>
    </row>
    <row r="191" spans="2:20" x14ac:dyDescent="0.15">
      <c r="B191" s="48">
        <v>45163</v>
      </c>
      <c r="C191" s="223">
        <v>-3187200</v>
      </c>
      <c r="D191" s="148">
        <v>5922000</v>
      </c>
      <c r="E191" s="159">
        <v>6802872</v>
      </c>
      <c r="F191" s="160">
        <v>291159.09809823259</v>
      </c>
      <c r="H191" s="54">
        <f t="shared" si="14"/>
        <v>-0.33416959610269675</v>
      </c>
      <c r="I191" s="50">
        <f t="shared" si="15"/>
        <v>0.62090623372244291</v>
      </c>
      <c r="J191" s="50">
        <f t="shared" si="16"/>
        <v>0.71326336238025378</v>
      </c>
      <c r="K191" s="228">
        <f>'EWMA &amp; GARCH Volatility Modelin'!G193^2</f>
        <v>1.2535763510622948E-5</v>
      </c>
      <c r="L191" s="51">
        <f>'EWMA &amp; GARCH Volatility Modelin'!L193</f>
        <v>3.9566880711908371E-5</v>
      </c>
      <c r="M191" s="226" cm="1">
        <f t="array" ref="M191">MMULT(MMULT(H191:J191,TRANSPOSE($H$2:$J$2)),MMULT($H$2:$J$2,TRANSPOSE(H191:J191)))</f>
        <v>1.1701578658245109</v>
      </c>
      <c r="N191" s="52">
        <f t="shared" si="17"/>
        <v>84979.596480012697</v>
      </c>
      <c r="O191" s="52">
        <f t="shared" si="18"/>
        <v>150975.04791596092</v>
      </c>
      <c r="R191" s="236">
        <v>91309.599999999627</v>
      </c>
      <c r="S191" s="238">
        <f t="shared" si="19"/>
        <v>1</v>
      </c>
      <c r="T191" s="145">
        <f t="shared" si="20"/>
        <v>1</v>
      </c>
    </row>
    <row r="192" spans="2:20" x14ac:dyDescent="0.15">
      <c r="B192" s="48">
        <v>45166</v>
      </c>
      <c r="C192" s="223">
        <v>-3196800</v>
      </c>
      <c r="D192" s="148">
        <v>5966800</v>
      </c>
      <c r="E192" s="159">
        <v>6858981.5999999996</v>
      </c>
      <c r="F192" s="160">
        <v>293518.19084816758</v>
      </c>
      <c r="H192" s="54">
        <f t="shared" si="14"/>
        <v>-0.33199772653008292</v>
      </c>
      <c r="I192" s="50">
        <f t="shared" si="15"/>
        <v>0.61967093176291876</v>
      </c>
      <c r="J192" s="50">
        <f t="shared" si="16"/>
        <v>0.7123267947671641</v>
      </c>
      <c r="K192" s="228">
        <f>'EWMA &amp; GARCH Volatility Modelin'!G194^2</f>
        <v>9.4605936928640887E-7</v>
      </c>
      <c r="L192" s="51">
        <f>'EWMA &amp; GARCH Volatility Modelin'!L194</f>
        <v>3.8297433528660497E-5</v>
      </c>
      <c r="M192" s="226" cm="1">
        <f t="array" ref="M192">MMULT(MMULT(H192:J192,TRANSPOSE($H$2:$J$2)),MMULT($H$2:$J$2,TRANSPOSE(H192:J192)))</f>
        <v>1.1689111370604366</v>
      </c>
      <c r="N192" s="52">
        <f t="shared" si="17"/>
        <v>23556.185126758002</v>
      </c>
      <c r="O192" s="52">
        <f t="shared" si="18"/>
        <v>149875.48404719849</v>
      </c>
      <c r="R192" s="236">
        <v>42540.000000001863</v>
      </c>
      <c r="S192" s="238">
        <f t="shared" si="19"/>
        <v>1</v>
      </c>
      <c r="T192" s="145">
        <f t="shared" si="20"/>
        <v>1</v>
      </c>
    </row>
    <row r="193" spans="2:20" x14ac:dyDescent="0.15">
      <c r="B193" s="48">
        <v>45167</v>
      </c>
      <c r="C193" s="223">
        <v>-3208800</v>
      </c>
      <c r="D193" s="148">
        <v>6013000</v>
      </c>
      <c r="E193" s="159">
        <v>6867321.6000000006</v>
      </c>
      <c r="F193" s="160">
        <v>295065.54356082401</v>
      </c>
      <c r="H193" s="54">
        <f t="shared" si="14"/>
        <v>-0.33177819713497819</v>
      </c>
      <c r="I193" s="50">
        <f t="shared" si="15"/>
        <v>0.62172223241480418</v>
      </c>
      <c r="J193" s="50">
        <f t="shared" si="16"/>
        <v>0.71005596472017385</v>
      </c>
      <c r="K193" s="228">
        <f>'EWMA &amp; GARCH Volatility Modelin'!G195^2</f>
        <v>4.0372742223022341E-5</v>
      </c>
      <c r="L193" s="51">
        <f>'EWMA &amp; GARCH Volatility Modelin'!L195</f>
        <v>3.6269892398592408E-5</v>
      </c>
      <c r="M193" s="226" cm="1">
        <f t="array" ref="M193">MMULT(MMULT(H193:J193,TRANSPOSE($H$2:$J$2)),MMULT($H$2:$J$2,TRANSPOSE(H193:J193)))</f>
        <v>1.1697875507351798</v>
      </c>
      <c r="N193" s="52">
        <f t="shared" si="17"/>
        <v>154620.50459421446</v>
      </c>
      <c r="O193" s="52">
        <f t="shared" si="18"/>
        <v>146553.46647320554</v>
      </c>
      <c r="R193" s="236">
        <v>-40527.200000001118</v>
      </c>
      <c r="S193" s="238">
        <f t="shared" si="19"/>
        <v>1</v>
      </c>
      <c r="T193" s="145">
        <f t="shared" si="20"/>
        <v>1</v>
      </c>
    </row>
    <row r="194" spans="2:20" x14ac:dyDescent="0.15">
      <c r="B194" s="48">
        <v>45168</v>
      </c>
      <c r="C194" s="223">
        <v>-3189600</v>
      </c>
      <c r="D194" s="148">
        <v>6001800</v>
      </c>
      <c r="E194" s="159">
        <v>6818794.4000000004</v>
      </c>
      <c r="F194" s="160">
        <v>293953.93013406004</v>
      </c>
      <c r="H194" s="54">
        <f t="shared" si="14"/>
        <v>-0.33118075533301106</v>
      </c>
      <c r="I194" s="50">
        <f t="shared" si="15"/>
        <v>0.62317552588339165</v>
      </c>
      <c r="J194" s="50">
        <f t="shared" si="16"/>
        <v>0.70800522944961941</v>
      </c>
      <c r="K194" s="228">
        <f>'EWMA &amp; GARCH Volatility Modelin'!G196^2</f>
        <v>1.8991640519833494E-4</v>
      </c>
      <c r="L194" s="51">
        <f>'EWMA &amp; GARCH Volatility Modelin'!L196</f>
        <v>3.7677875938666563E-5</v>
      </c>
      <c r="M194" s="226" cm="1">
        <f t="array" ref="M194">MMULT(MMULT(H194:J194,TRANSPOSE($H$2:$J$2)),MMULT($H$2:$J$2,TRANSPOSE(H194:J194)))</f>
        <v>1.1702707352137764</v>
      </c>
      <c r="N194" s="52">
        <f t="shared" si="17"/>
        <v>334018.25398577907</v>
      </c>
      <c r="O194" s="52">
        <f t="shared" si="18"/>
        <v>148775.75634202157</v>
      </c>
      <c r="R194" s="236">
        <v>-38210.400000000373</v>
      </c>
      <c r="S194" s="238">
        <f t="shared" si="19"/>
        <v>1</v>
      </c>
      <c r="T194" s="145">
        <f t="shared" si="20"/>
        <v>1</v>
      </c>
    </row>
    <row r="195" spans="2:20" x14ac:dyDescent="0.15">
      <c r="B195" s="48">
        <v>45169</v>
      </c>
      <c r="C195" s="223">
        <v>-3192000</v>
      </c>
      <c r="D195" s="148">
        <v>6013000</v>
      </c>
      <c r="E195" s="159">
        <v>6771784</v>
      </c>
      <c r="F195" s="160">
        <v>293470.87262830936</v>
      </c>
      <c r="H195" s="54">
        <f t="shared" si="14"/>
        <v>-0.33275011717140718</v>
      </c>
      <c r="I195" s="50">
        <f t="shared" si="15"/>
        <v>0.62682533037333066</v>
      </c>
      <c r="J195" s="50">
        <f t="shared" si="16"/>
        <v>0.70592478679807658</v>
      </c>
      <c r="K195" s="228">
        <f>'EWMA &amp; GARCH Volatility Modelin'!G197^2</f>
        <v>5.3289947549490278E-5</v>
      </c>
      <c r="L195" s="51">
        <f>'EWMA &amp; GARCH Volatility Modelin'!L197</f>
        <v>5.1093158529223867E-5</v>
      </c>
      <c r="M195" s="226" cm="1">
        <f t="array" ref="M195">MMULT(MMULT(H195:J195,TRANSPOSE($H$2:$J$2)),MMULT($H$2:$J$2,TRANSPOSE(H195:J195)))</f>
        <v>1.1724434599728137</v>
      </c>
      <c r="N195" s="52">
        <f t="shared" si="17"/>
        <v>176395.67166539837</v>
      </c>
      <c r="O195" s="52">
        <f t="shared" si="18"/>
        <v>172721.6004532571</v>
      </c>
      <c r="R195" s="236">
        <v>13032.800000000745</v>
      </c>
      <c r="S195" s="238">
        <f t="shared" si="19"/>
        <v>1</v>
      </c>
      <c r="T195" s="145">
        <f t="shared" si="20"/>
        <v>1</v>
      </c>
    </row>
    <row r="196" spans="2:20" x14ac:dyDescent="0.15">
      <c r="B196" s="48">
        <v>45170</v>
      </c>
      <c r="C196" s="223">
        <v>-3163800</v>
      </c>
      <c r="D196" s="148">
        <v>5994800</v>
      </c>
      <c r="E196" s="159">
        <v>6774816.7999999998</v>
      </c>
      <c r="F196" s="160">
        <v>293090.72379075241</v>
      </c>
      <c r="H196" s="54">
        <f t="shared" si="14"/>
        <v>-0.32936293350920454</v>
      </c>
      <c r="I196" s="50">
        <f t="shared" si="15"/>
        <v>0.62408019274321358</v>
      </c>
      <c r="J196" s="50">
        <f t="shared" si="16"/>
        <v>0.70528274076599085</v>
      </c>
      <c r="K196" s="228">
        <f>'EWMA &amp; GARCH Volatility Modelin'!G198^2</f>
        <v>2.1448025748671843E-5</v>
      </c>
      <c r="L196" s="51">
        <f>'EWMA &amp; GARCH Volatility Modelin'!L198</f>
        <v>5.1966167025347217E-5</v>
      </c>
      <c r="M196" s="226" cm="1">
        <f t="array" ref="M196">MMULT(MMULT(H196:J196,TRANSPOSE($H$2:$J$2)),MMULT($H$2:$J$2,TRANSPOSE(H196:J196)))</f>
        <v>1.1701202592743085</v>
      </c>
      <c r="N196" s="52">
        <f t="shared" si="17"/>
        <v>111948.39417536624</v>
      </c>
      <c r="O196" s="52">
        <f t="shared" si="18"/>
        <v>174254.71959078987</v>
      </c>
      <c r="R196" s="236">
        <v>-55484</v>
      </c>
      <c r="S196" s="238">
        <f t="shared" si="19"/>
        <v>1</v>
      </c>
      <c r="T196" s="145">
        <f t="shared" si="20"/>
        <v>1</v>
      </c>
    </row>
    <row r="197" spans="2:20" x14ac:dyDescent="0.15">
      <c r="B197" s="48">
        <v>45174</v>
      </c>
      <c r="C197" s="223">
        <v>-3112200</v>
      </c>
      <c r="D197" s="148">
        <v>6006000</v>
      </c>
      <c r="E197" s="159">
        <v>6656532.7999999998</v>
      </c>
      <c r="F197" s="160">
        <v>291640.37814736337</v>
      </c>
      <c r="H197" s="54">
        <f t="shared" si="14"/>
        <v>-0.32587346066097295</v>
      </c>
      <c r="I197" s="50">
        <f t="shared" si="15"/>
        <v>0.62887860829310571</v>
      </c>
      <c r="J197" s="50">
        <f t="shared" si="16"/>
        <v>0.69699485236786718</v>
      </c>
      <c r="K197" s="228">
        <f>'EWMA &amp; GARCH Volatility Modelin'!G199^2</f>
        <v>1.210255813157337E-4</v>
      </c>
      <c r="L197" s="51">
        <f>'EWMA &amp; GARCH Volatility Modelin'!L199</f>
        <v>5.0222950241438807E-5</v>
      </c>
      <c r="M197" s="226" cm="1">
        <f t="array" ref="M197">MMULT(MMULT(H197:J197,TRANSPOSE($H$2:$J$2)),MMULT($H$2:$J$2,TRANSPOSE(H197:J197)))</f>
        <v>1.1712425405153037</v>
      </c>
      <c r="N197" s="52">
        <f t="shared" si="17"/>
        <v>264517.96412501566</v>
      </c>
      <c r="O197" s="52">
        <f t="shared" si="18"/>
        <v>170399.25561366853</v>
      </c>
      <c r="R197" s="236">
        <v>12222.39999999851</v>
      </c>
      <c r="S197" s="238">
        <f t="shared" si="19"/>
        <v>1</v>
      </c>
      <c r="T197" s="145">
        <f t="shared" si="20"/>
        <v>1</v>
      </c>
    </row>
    <row r="198" spans="2:20" x14ac:dyDescent="0.15">
      <c r="B198" s="48">
        <v>45175</v>
      </c>
      <c r="C198" s="223">
        <v>-3126000</v>
      </c>
      <c r="D198" s="148">
        <v>6076000</v>
      </c>
      <c r="E198" s="159">
        <v>6612555.2000000002</v>
      </c>
      <c r="F198" s="160">
        <v>293039.9991636083</v>
      </c>
      <c r="H198" s="54">
        <f t="shared" ref="H198:H261" si="21">C198/SUM(C198:E198)</f>
        <v>-0.32690007373761359</v>
      </c>
      <c r="I198" s="50">
        <f t="shared" ref="I198:I261" si="22">D198/SUM(C198:E198)</f>
        <v>0.63539502496152911</v>
      </c>
      <c r="J198" s="50">
        <f t="shared" ref="J198:J261" si="23">E198/SUM(C198:E198)</f>
        <v>0.69150504877608454</v>
      </c>
      <c r="K198" s="228">
        <f>'EWMA &amp; GARCH Volatility Modelin'!G200^2</f>
        <v>1.7233317947864654E-5</v>
      </c>
      <c r="L198" s="51">
        <f>'EWMA &amp; GARCH Volatility Modelin'!L200</f>
        <v>5.6860513203183354E-5</v>
      </c>
      <c r="M198" s="226" cm="1">
        <f t="array" ref="M198">MMULT(MMULT(H198:J198,TRANSPOSE($H$2:$J$2)),MMULT($H$2:$J$2,TRANSPOSE(H198:J198)))</f>
        <v>1.1745695848086748</v>
      </c>
      <c r="N198" s="52">
        <f t="shared" ref="N198:N261" si="24">_xlfn.NORM.S.INV(0.99)*SQRT(M198*K198)*SUM(C198:E198)</f>
        <v>100085.79402273179</v>
      </c>
      <c r="O198" s="52">
        <f t="shared" ref="O198:O261" si="25">_xlfn.NORM.S.INV(0.99)*SQRT(M198*L198)*SUM(C198:E198)</f>
        <v>181799.78957993869</v>
      </c>
      <c r="R198" s="236">
        <v>195268.80000000075</v>
      </c>
      <c r="S198" s="238">
        <f t="shared" ref="S198:S261" si="26">IF(-(N199)&lt;R198,1,0)</f>
        <v>1</v>
      </c>
      <c r="T198" s="145">
        <f t="shared" ref="T198:T261" si="27">IF(-(O199)&lt;R198,1,0)</f>
        <v>1</v>
      </c>
    </row>
    <row r="199" spans="2:20" x14ac:dyDescent="0.15">
      <c r="B199" s="48">
        <v>45176</v>
      </c>
      <c r="C199" s="223">
        <v>-3156000</v>
      </c>
      <c r="D199" s="148">
        <v>6193600</v>
      </c>
      <c r="E199" s="159">
        <v>6720223.9999999991</v>
      </c>
      <c r="F199" s="160">
        <v>298516.56055543333</v>
      </c>
      <c r="H199" s="54">
        <f t="shared" si="21"/>
        <v>-0.32343276533784582</v>
      </c>
      <c r="I199" s="50">
        <f t="shared" si="22"/>
        <v>0.63473167788228191</v>
      </c>
      <c r="J199" s="50">
        <f t="shared" si="23"/>
        <v>0.6887010874555638</v>
      </c>
      <c r="K199" s="228">
        <f>'EWMA &amp; GARCH Volatility Modelin'!G201^2</f>
        <v>1.1696544088663817E-6</v>
      </c>
      <c r="L199" s="51">
        <f>'EWMA &amp; GARCH Volatility Modelin'!L201</f>
        <v>5.4419762434722794E-5</v>
      </c>
      <c r="M199" s="226" cm="1">
        <f t="array" ref="M199">MMULT(MMULT(H199:J199,TRANSPOSE($H$2:$J$2)),MMULT($H$2:$J$2,TRANSPOSE(H199:J199)))</f>
        <v>1.173179570912473</v>
      </c>
      <c r="N199" s="52">
        <f t="shared" si="24"/>
        <v>26591.244648853139</v>
      </c>
      <c r="O199" s="52">
        <f t="shared" si="25"/>
        <v>181379.50210323729</v>
      </c>
      <c r="R199" s="236">
        <v>-8469.5999999996275</v>
      </c>
      <c r="S199" s="238">
        <f t="shared" si="26"/>
        <v>1</v>
      </c>
      <c r="T199" s="145">
        <f t="shared" si="27"/>
        <v>1</v>
      </c>
    </row>
    <row r="200" spans="2:20" x14ac:dyDescent="0.15">
      <c r="B200" s="48">
        <v>45177</v>
      </c>
      <c r="C200" s="223">
        <v>-3156600</v>
      </c>
      <c r="D200" s="148">
        <v>6224400</v>
      </c>
      <c r="E200" s="159">
        <v>6681554.4000000004</v>
      </c>
      <c r="F200" s="160">
        <v>298832.2852030049</v>
      </c>
      <c r="H200" s="54">
        <f t="shared" si="21"/>
        <v>-0.32377528505887526</v>
      </c>
      <c r="I200" s="50">
        <f t="shared" si="22"/>
        <v>0.63844227470077397</v>
      </c>
      <c r="J200" s="50">
        <f t="shared" si="23"/>
        <v>0.68533301035810124</v>
      </c>
      <c r="K200" s="228">
        <f>'EWMA &amp; GARCH Volatility Modelin'!G202^2</f>
        <v>7.5539041237377628E-6</v>
      </c>
      <c r="L200" s="51">
        <f>'EWMA &amp; GARCH Volatility Modelin'!L202</f>
        <v>5.0879077064020223E-5</v>
      </c>
      <c r="M200" s="226" cm="1">
        <f t="array" ref="M200">MMULT(MMULT(H200:J200,TRANSPOSE($H$2:$J$2)),MMULT($H$2:$J$2,TRANSPOSE(H200:J200)))</f>
        <v>1.174999349248574</v>
      </c>
      <c r="N200" s="52">
        <f t="shared" si="24"/>
        <v>67570.178022013701</v>
      </c>
      <c r="O200" s="52">
        <f t="shared" si="25"/>
        <v>175363.39361488566</v>
      </c>
      <c r="R200" s="236">
        <v>87406.400000000373</v>
      </c>
      <c r="S200" s="238">
        <f t="shared" si="26"/>
        <v>1</v>
      </c>
      <c r="T200" s="145">
        <f t="shared" si="27"/>
        <v>1</v>
      </c>
    </row>
    <row r="201" spans="2:20" x14ac:dyDescent="0.15">
      <c r="B201" s="48">
        <v>45180</v>
      </c>
      <c r="C201" s="223">
        <v>-3183000</v>
      </c>
      <c r="D201" s="148">
        <v>6323800</v>
      </c>
      <c r="E201" s="159">
        <v>6695960.8000000007</v>
      </c>
      <c r="F201" s="160">
        <v>302139.69284072722</v>
      </c>
      <c r="H201" s="54">
        <f t="shared" si="21"/>
        <v>-0.32358212878369469</v>
      </c>
      <c r="I201" s="50">
        <f t="shared" si="22"/>
        <v>0.64287422745910416</v>
      </c>
      <c r="J201" s="50">
        <f t="shared" si="23"/>
        <v>0.68070790132459058</v>
      </c>
      <c r="K201" s="228">
        <f>'EWMA &amp; GARCH Volatility Modelin'!G203^2</f>
        <v>3.1153039751609873E-4</v>
      </c>
      <c r="L201" s="51">
        <f>'EWMA &amp; GARCH Volatility Modelin'!L203</f>
        <v>4.8209766433619829E-5</v>
      </c>
      <c r="M201" s="226" cm="1">
        <f t="array" ref="M201">MMULT(MMULT(H201:J201,TRANSPOSE($H$2:$J$2)),MMULT($H$2:$J$2,TRANSPOSE(H201:J201)))</f>
        <v>1.1769862274573848</v>
      </c>
      <c r="N201" s="52">
        <f t="shared" si="24"/>
        <v>438190.21372231486</v>
      </c>
      <c r="O201" s="52">
        <f t="shared" si="25"/>
        <v>172377.25999245601</v>
      </c>
      <c r="R201" s="236">
        <v>180920</v>
      </c>
      <c r="S201" s="238">
        <f t="shared" si="26"/>
        <v>1</v>
      </c>
      <c r="T201" s="145">
        <f t="shared" si="27"/>
        <v>1</v>
      </c>
    </row>
    <row r="202" spans="2:20" x14ac:dyDescent="0.15">
      <c r="B202" s="48">
        <v>45181</v>
      </c>
      <c r="C202" s="223">
        <v>-3154200</v>
      </c>
      <c r="D202" s="148">
        <v>6372800</v>
      </c>
      <c r="E202" s="159">
        <v>6799080.8000000007</v>
      </c>
      <c r="F202" s="160">
        <v>305640.6873385699</v>
      </c>
      <c r="H202" s="54">
        <f t="shared" si="21"/>
        <v>-0.31486329650271944</v>
      </c>
      <c r="I202" s="50">
        <f t="shared" si="22"/>
        <v>0.63615522666683488</v>
      </c>
      <c r="J202" s="50">
        <f t="shared" si="23"/>
        <v>0.67870806983588461</v>
      </c>
      <c r="K202" s="228">
        <f>'EWMA &amp; GARCH Volatility Modelin'!G204^2</f>
        <v>4.5825876037772895E-4</v>
      </c>
      <c r="L202" s="51">
        <f>'EWMA &amp; GARCH Volatility Modelin'!L204</f>
        <v>7.0471007934000635E-5</v>
      </c>
      <c r="M202" s="226" cm="1">
        <f t="array" ref="M202">MMULT(MMULT(H202:J202,TRANSPOSE($H$2:$J$2)),MMULT($H$2:$J$2,TRANSPOSE(H202:J202)))</f>
        <v>1.1711592791140544</v>
      </c>
      <c r="N202" s="52">
        <f t="shared" si="24"/>
        <v>539889.91785108217</v>
      </c>
      <c r="O202" s="52">
        <f t="shared" si="25"/>
        <v>211716.67799174195</v>
      </c>
      <c r="R202" s="236">
        <v>85573.599999997765</v>
      </c>
      <c r="S202" s="238">
        <f t="shared" si="26"/>
        <v>1</v>
      </c>
      <c r="T202" s="145">
        <f t="shared" si="27"/>
        <v>1</v>
      </c>
    </row>
    <row r="203" spans="2:20" x14ac:dyDescent="0.15">
      <c r="B203" s="48">
        <v>45182</v>
      </c>
      <c r="C203" s="223">
        <v>-3129000</v>
      </c>
      <c r="D203" s="148">
        <v>6421800</v>
      </c>
      <c r="E203" s="159">
        <v>6810454.3999999994</v>
      </c>
      <c r="F203" s="160">
        <v>307547.645397619</v>
      </c>
      <c r="H203" s="54">
        <f t="shared" si="21"/>
        <v>-0.30970218863339721</v>
      </c>
      <c r="I203" s="50">
        <f t="shared" si="22"/>
        <v>0.63561697506102599</v>
      </c>
      <c r="J203" s="50">
        <f t="shared" si="23"/>
        <v>0.67408521357237139</v>
      </c>
      <c r="K203" s="228">
        <f>'EWMA &amp; GARCH Volatility Modelin'!G205^2</f>
        <v>2.7902275945067528E-5</v>
      </c>
      <c r="L203" s="51">
        <f>'EWMA &amp; GARCH Volatility Modelin'!L205</f>
        <v>1.0196248475350699E-4</v>
      </c>
      <c r="M203" s="226" cm="1">
        <f t="array" ref="M203">MMULT(MMULT(H203:J203,TRANSPOSE($H$2:$J$2)),MMULT($H$2:$J$2,TRANSPOSE(H203:J203)))</f>
        <v>1.1693004206110085</v>
      </c>
      <c r="N203" s="52">
        <f t="shared" si="24"/>
        <v>134251.39727371212</v>
      </c>
      <c r="O203" s="52">
        <f t="shared" si="25"/>
        <v>256636.96163303594</v>
      </c>
      <c r="R203" s="236">
        <v>179510.72000000067</v>
      </c>
      <c r="S203" s="238">
        <f t="shared" si="26"/>
        <v>1</v>
      </c>
      <c r="T203" s="145">
        <f t="shared" si="27"/>
        <v>1</v>
      </c>
    </row>
    <row r="204" spans="2:20" x14ac:dyDescent="0.15">
      <c r="B204" s="48">
        <v>45183</v>
      </c>
      <c r="C204" s="223">
        <v>-3148800</v>
      </c>
      <c r="D204" s="148">
        <v>6514200</v>
      </c>
      <c r="E204" s="159">
        <v>6917365.1199999992</v>
      </c>
      <c r="F204" s="160">
        <v>312262.62997595576</v>
      </c>
      <c r="H204" s="54">
        <f t="shared" si="21"/>
        <v>-0.30622113441797649</v>
      </c>
      <c r="I204" s="50">
        <f t="shared" si="22"/>
        <v>0.63350664183993344</v>
      </c>
      <c r="J204" s="50">
        <f t="shared" si="23"/>
        <v>0.67271449257804306</v>
      </c>
      <c r="K204" s="228">
        <f>'EWMA &amp; GARCH Volatility Modelin'!G206^2</f>
        <v>7.173921881747682E-6</v>
      </c>
      <c r="L204" s="51">
        <f>'EWMA &amp; GARCH Volatility Modelin'!L206</f>
        <v>9.6108146315735022E-5</v>
      </c>
      <c r="M204" s="226" cm="1">
        <f t="array" ref="M204">MMULT(MMULT(H204:J204,TRANSPOSE($H$2:$J$2)),MMULT($H$2:$J$2,TRANSPOSE(H204:J204)))</f>
        <v>1.1672432132437038</v>
      </c>
      <c r="N204" s="52">
        <f t="shared" si="24"/>
        <v>69221.909341117585</v>
      </c>
      <c r="O204" s="52">
        <f t="shared" si="25"/>
        <v>253364.26029483619</v>
      </c>
      <c r="R204" s="236">
        <v>131498.08000000007</v>
      </c>
      <c r="S204" s="238">
        <f t="shared" si="26"/>
        <v>1</v>
      </c>
      <c r="T204" s="145">
        <f t="shared" si="27"/>
        <v>1</v>
      </c>
    </row>
    <row r="205" spans="2:20" x14ac:dyDescent="0.15">
      <c r="B205" s="48">
        <v>45184</v>
      </c>
      <c r="C205" s="223">
        <v>-3162600</v>
      </c>
      <c r="D205" s="148">
        <v>6581400</v>
      </c>
      <c r="E205" s="159">
        <v>6995463.2000000002</v>
      </c>
      <c r="F205" s="160">
        <v>315702.06605614256</v>
      </c>
      <c r="H205" s="54">
        <f t="shared" si="21"/>
        <v>-0.30367966886029923</v>
      </c>
      <c r="I205" s="50">
        <f t="shared" si="22"/>
        <v>0.63196021394965329</v>
      </c>
      <c r="J205" s="50">
        <f t="shared" si="23"/>
        <v>0.67171945491064611</v>
      </c>
      <c r="K205" s="228">
        <f>'EWMA &amp; GARCH Volatility Modelin'!G207^2</f>
        <v>1.8856057062232846E-6</v>
      </c>
      <c r="L205" s="51">
        <f>'EWMA &amp; GARCH Volatility Modelin'!L207</f>
        <v>8.9108156786001596E-5</v>
      </c>
      <c r="M205" s="226" cm="1">
        <f t="array" ref="M205">MMULT(MMULT(H205:J205,TRANSPOSE($H$2:$J$2)),MMULT($H$2:$J$2,TRANSPOSE(H205:J205)))</f>
        <v>1.1657397968919805</v>
      </c>
      <c r="N205" s="52">
        <f t="shared" si="24"/>
        <v>35919.432039103791</v>
      </c>
      <c r="O205" s="52">
        <f t="shared" si="25"/>
        <v>246923.68478613175</v>
      </c>
      <c r="R205" s="236">
        <v>-50998.39999999851</v>
      </c>
      <c r="S205" s="238">
        <f t="shared" si="26"/>
        <v>1</v>
      </c>
      <c r="T205" s="145">
        <f t="shared" si="27"/>
        <v>1</v>
      </c>
    </row>
    <row r="206" spans="2:20" x14ac:dyDescent="0.15">
      <c r="B206" s="48">
        <v>45187</v>
      </c>
      <c r="C206" s="223">
        <v>-3171600</v>
      </c>
      <c r="D206" s="148">
        <v>6557600.0000000009</v>
      </c>
      <c r="E206" s="159">
        <v>6977264.8000000007</v>
      </c>
      <c r="F206" s="160">
        <v>314572.0575695181</v>
      </c>
      <c r="H206" s="54">
        <f t="shared" si="21"/>
        <v>-0.30604255137821046</v>
      </c>
      <c r="I206" s="50">
        <f t="shared" si="22"/>
        <v>0.63277356379043803</v>
      </c>
      <c r="J206" s="50">
        <f t="shared" si="23"/>
        <v>0.67326898758777254</v>
      </c>
      <c r="K206" s="228">
        <f>'EWMA &amp; GARCH Volatility Modelin'!G208^2</f>
        <v>1.0376301219877884E-4</v>
      </c>
      <c r="L206" s="51">
        <f>'EWMA &amp; GARCH Volatility Modelin'!L208</f>
        <v>8.233145691185672E-5</v>
      </c>
      <c r="M206" s="226" cm="1">
        <f t="array" ref="M206">MMULT(MMULT(H206:J206,TRANSPOSE($H$2:$J$2)),MMULT($H$2:$J$2,TRANSPOSE(H206:J206)))</f>
        <v>1.1668502015581224</v>
      </c>
      <c r="N206" s="52">
        <f t="shared" si="24"/>
        <v>265277.30178673059</v>
      </c>
      <c r="O206" s="52">
        <f t="shared" si="25"/>
        <v>236298.90358835526</v>
      </c>
      <c r="R206" s="236">
        <v>72084</v>
      </c>
      <c r="S206" s="238">
        <f t="shared" si="26"/>
        <v>1</v>
      </c>
      <c r="T206" s="145">
        <f t="shared" si="27"/>
        <v>1</v>
      </c>
    </row>
    <row r="207" spans="2:20" x14ac:dyDescent="0.15">
      <c r="B207" s="48">
        <v>45188</v>
      </c>
      <c r="C207" s="223">
        <v>-3168000</v>
      </c>
      <c r="D207" s="148">
        <v>6627600.0000000009</v>
      </c>
      <c r="E207" s="159">
        <v>6975748.7999999998</v>
      </c>
      <c r="F207" s="160">
        <v>316820.96429441991</v>
      </c>
      <c r="H207" s="54">
        <f t="shared" si="21"/>
        <v>-0.30358352755779472</v>
      </c>
      <c r="I207" s="50">
        <f t="shared" si="22"/>
        <v>0.63511053890215918</v>
      </c>
      <c r="J207" s="50">
        <f t="shared" si="23"/>
        <v>0.66847298865563543</v>
      </c>
      <c r="K207" s="228">
        <f>'EWMA &amp; GARCH Volatility Modelin'!G209^2</f>
        <v>6.8949273537088305E-5</v>
      </c>
      <c r="L207" s="51">
        <f>'EWMA &amp; GARCH Volatility Modelin'!L209</f>
        <v>8.4267039399656197E-5</v>
      </c>
      <c r="M207" s="226" cm="1">
        <f t="array" ref="M207">MMULT(MMULT(H207:J207,TRANSPOSE($H$2:$J$2)),MMULT($H$2:$J$2,TRANSPOSE(H207:J207)))</f>
        <v>1.1671591945135644</v>
      </c>
      <c r="N207" s="52">
        <f t="shared" si="24"/>
        <v>217776.75545866089</v>
      </c>
      <c r="O207" s="52">
        <f t="shared" si="25"/>
        <v>240755.12664557056</v>
      </c>
      <c r="R207" s="236">
        <v>56283.199999999255</v>
      </c>
      <c r="S207" s="238">
        <f t="shared" si="26"/>
        <v>1</v>
      </c>
      <c r="T207" s="145">
        <f t="shared" si="27"/>
        <v>1</v>
      </c>
    </row>
    <row r="208" spans="2:20" x14ac:dyDescent="0.15">
      <c r="B208" s="48">
        <v>45189</v>
      </c>
      <c r="C208" s="223">
        <v>-3201600</v>
      </c>
      <c r="D208" s="148">
        <v>6650000</v>
      </c>
      <c r="E208" s="159">
        <v>7043232</v>
      </c>
      <c r="F208" s="160">
        <v>318525.03883782146</v>
      </c>
      <c r="H208" s="54">
        <f t="shared" si="21"/>
        <v>-0.30515748169588869</v>
      </c>
      <c r="I208" s="50">
        <f t="shared" si="22"/>
        <v>0.63383847241306213</v>
      </c>
      <c r="J208" s="50">
        <f t="shared" si="23"/>
        <v>0.67131900928282651</v>
      </c>
      <c r="K208" s="228">
        <f>'EWMA &amp; GARCH Volatility Modelin'!G210^2</f>
        <v>8.147656265313329E-5</v>
      </c>
      <c r="L208" s="51">
        <f>'EWMA &amp; GARCH Volatility Modelin'!L210</f>
        <v>8.3236318718292617E-5</v>
      </c>
      <c r="M208" s="226" cm="1">
        <f t="array" ref="M208">MMULT(MMULT(H208:J208,TRANSPOSE($H$2:$J$2)),MMULT($H$2:$J$2,TRANSPOSE(H208:J208)))</f>
        <v>1.1670643844337474</v>
      </c>
      <c r="N208" s="52">
        <f t="shared" si="24"/>
        <v>238002.47011611855</v>
      </c>
      <c r="O208" s="52">
        <f t="shared" si="25"/>
        <v>240558.96543870433</v>
      </c>
      <c r="R208" s="236">
        <v>-48248</v>
      </c>
      <c r="S208" s="238">
        <f t="shared" si="26"/>
        <v>1</v>
      </c>
      <c r="T208" s="145">
        <f t="shared" si="27"/>
        <v>1</v>
      </c>
    </row>
    <row r="209" spans="2:20" x14ac:dyDescent="0.15">
      <c r="B209" s="48">
        <v>45190</v>
      </c>
      <c r="C209" s="223">
        <v>-3237600</v>
      </c>
      <c r="D209" s="148">
        <v>6651400</v>
      </c>
      <c r="E209" s="159">
        <v>7029584</v>
      </c>
      <c r="F209" s="160">
        <v>318140.84045137122</v>
      </c>
      <c r="H209" s="54">
        <f t="shared" si="21"/>
        <v>-0.31001445508467368</v>
      </c>
      <c r="I209" s="50">
        <f t="shared" si="22"/>
        <v>0.63690083597423974</v>
      </c>
      <c r="J209" s="50">
        <f t="shared" si="23"/>
        <v>0.67311361911043388</v>
      </c>
      <c r="K209" s="228">
        <f>'EWMA &amp; GARCH Volatility Modelin'!G211^2</f>
        <v>1.5854881585545871E-4</v>
      </c>
      <c r="L209" s="51">
        <f>'EWMA &amp; GARCH Volatility Modelin'!L211</f>
        <v>8.3524799148209408E-5</v>
      </c>
      <c r="M209" s="226" cm="1">
        <f t="array" ref="M209">MMULT(MMULT(H209:J209,TRANSPOSE($H$2:$J$2)),MMULT($H$2:$J$2,TRANSPOSE(H209:J209)))</f>
        <v>1.1699893258657561</v>
      </c>
      <c r="N209" s="52">
        <f t="shared" si="24"/>
        <v>330893.59176659083</v>
      </c>
      <c r="O209" s="52">
        <f t="shared" si="25"/>
        <v>240167.68677341816</v>
      </c>
      <c r="R209" s="236">
        <v>-89384</v>
      </c>
      <c r="S209" s="238">
        <f t="shared" si="26"/>
        <v>0</v>
      </c>
      <c r="T209" s="145">
        <f t="shared" si="27"/>
        <v>1</v>
      </c>
    </row>
    <row r="210" spans="2:20" x14ac:dyDescent="0.15">
      <c r="B210" s="48">
        <v>45191</v>
      </c>
      <c r="C210" s="223">
        <v>-3207000</v>
      </c>
      <c r="D210" s="148">
        <v>6589800</v>
      </c>
      <c r="E210" s="159">
        <v>6971200</v>
      </c>
      <c r="F210" s="160">
        <v>315313.54329890985</v>
      </c>
      <c r="H210" s="54">
        <f t="shared" si="21"/>
        <v>-0.30973536797372997</v>
      </c>
      <c r="I210" s="50">
        <f t="shared" si="22"/>
        <v>0.63644968128259605</v>
      </c>
      <c r="J210" s="50">
        <f t="shared" si="23"/>
        <v>0.67328568669113387</v>
      </c>
      <c r="K210" s="228">
        <f>'EWMA &amp; GARCH Volatility Modelin'!G212^2</f>
        <v>5.1219794878504148E-7</v>
      </c>
      <c r="L210" s="51">
        <f>'EWMA &amp; GARCH Volatility Modelin'!L212</f>
        <v>9.0039982617361958E-5</v>
      </c>
      <c r="M210" s="226" cm="1">
        <f t="array" ref="M210">MMULT(MMULT(H210:J210,TRANSPOSE($H$2:$J$2)),MMULT($H$2:$J$2,TRANSPOSE(H210:J210)))</f>
        <v>1.169694372493332</v>
      </c>
      <c r="N210" s="52">
        <f t="shared" si="24"/>
        <v>18643.950297535896</v>
      </c>
      <c r="O210" s="52">
        <f t="shared" si="25"/>
        <v>247193.31419957467</v>
      </c>
      <c r="R210" s="236">
        <v>73060.800000000745</v>
      </c>
      <c r="S210" s="238">
        <f t="shared" si="26"/>
        <v>1</v>
      </c>
      <c r="T210" s="145">
        <f t="shared" si="27"/>
        <v>1</v>
      </c>
    </row>
    <row r="211" spans="2:20" x14ac:dyDescent="0.15">
      <c r="B211" s="48">
        <v>45194</v>
      </c>
      <c r="C211" s="223">
        <v>-3214200</v>
      </c>
      <c r="D211" s="148">
        <v>6627600.0000000009</v>
      </c>
      <c r="E211" s="159">
        <v>7013660.7999999998</v>
      </c>
      <c r="F211" s="160">
        <v>317224.89180146536</v>
      </c>
      <c r="H211" s="54">
        <f t="shared" si="21"/>
        <v>-0.3082556112073308</v>
      </c>
      <c r="I211" s="50">
        <f t="shared" si="22"/>
        <v>0.63561535960354243</v>
      </c>
      <c r="J211" s="50">
        <f t="shared" si="23"/>
        <v>0.67264025160378837</v>
      </c>
      <c r="K211" s="228">
        <f>'EWMA &amp; GARCH Volatility Modelin'!G213^2</f>
        <v>1.6027475707956136E-4</v>
      </c>
      <c r="L211" s="51">
        <f>'EWMA &amp; GARCH Volatility Modelin'!L213</f>
        <v>8.3056004101614338E-5</v>
      </c>
      <c r="M211" s="226" cm="1">
        <f t="array" ref="M211">MMULT(MMULT(H211:J211,TRANSPOSE($H$2:$J$2)),MMULT($H$2:$J$2,TRANSPOSE(H211:J211)))</f>
        <v>1.1688484100911929</v>
      </c>
      <c r="N211" s="52">
        <f t="shared" si="24"/>
        <v>332007.75110996375</v>
      </c>
      <c r="O211" s="52">
        <f t="shared" si="25"/>
        <v>239001.80219854997</v>
      </c>
      <c r="R211" s="236">
        <v>77753.599999999627</v>
      </c>
      <c r="S211" s="238">
        <f t="shared" si="26"/>
        <v>1</v>
      </c>
      <c r="T211" s="145">
        <f t="shared" si="27"/>
        <v>1</v>
      </c>
    </row>
    <row r="212" spans="2:20" x14ac:dyDescent="0.15">
      <c r="B212" s="48">
        <v>45195</v>
      </c>
      <c r="C212" s="223">
        <v>-3168000</v>
      </c>
      <c r="D212" s="148">
        <v>6622000</v>
      </c>
      <c r="E212" s="159">
        <v>7050814.4000000004</v>
      </c>
      <c r="F212" s="160">
        <v>317938.18459420872</v>
      </c>
      <c r="H212" s="54">
        <f t="shared" si="21"/>
        <v>-0.30157600880601942</v>
      </c>
      <c r="I212" s="50">
        <f t="shared" si="22"/>
        <v>0.63037762951813792</v>
      </c>
      <c r="J212" s="50">
        <f t="shared" si="23"/>
        <v>0.67119837928788162</v>
      </c>
      <c r="K212" s="228">
        <f>'EWMA &amp; GARCH Volatility Modelin'!G214^2</f>
        <v>3.5906963967200128E-7</v>
      </c>
      <c r="L212" s="51">
        <f>'EWMA &amp; GARCH Volatility Modelin'!L214</f>
        <v>8.975566169140349E-5</v>
      </c>
      <c r="M212" s="226" cm="1">
        <f t="array" ref="M212">MMULT(MMULT(H212:J212,TRANSPOSE($H$2:$J$2)),MMULT($H$2:$J$2,TRANSPOSE(H212:J212)))</f>
        <v>1.164357026451649</v>
      </c>
      <c r="N212" s="52">
        <f t="shared" si="24"/>
        <v>15801.39642956126</v>
      </c>
      <c r="O212" s="52">
        <f t="shared" si="25"/>
        <v>249825.66518729771</v>
      </c>
      <c r="R212" s="236">
        <v>-29386.400000000373</v>
      </c>
      <c r="S212" s="238">
        <f t="shared" si="26"/>
        <v>1</v>
      </c>
      <c r="T212" s="145">
        <f t="shared" si="27"/>
        <v>1</v>
      </c>
    </row>
    <row r="213" spans="2:20" x14ac:dyDescent="0.15">
      <c r="B213" s="48">
        <v>45196</v>
      </c>
      <c r="C213" s="223">
        <v>-3111000</v>
      </c>
      <c r="D213" s="148">
        <v>6575800</v>
      </c>
      <c r="E213" s="159">
        <v>7010628</v>
      </c>
      <c r="F213" s="160">
        <v>316069.59598469333</v>
      </c>
      <c r="H213" s="54">
        <f t="shared" si="21"/>
        <v>-0.29698070570481705</v>
      </c>
      <c r="I213" s="50">
        <f t="shared" si="22"/>
        <v>0.62773568774469168</v>
      </c>
      <c r="J213" s="50">
        <f t="shared" si="23"/>
        <v>0.66924501796012537</v>
      </c>
      <c r="K213" s="228">
        <f>'EWMA &amp; GARCH Volatility Modelin'!G215^2</f>
        <v>1.7505503012372822E-4</v>
      </c>
      <c r="L213" s="51">
        <f>'EWMA &amp; GARCH Volatility Modelin'!L215</f>
        <v>8.2770302199395264E-5</v>
      </c>
      <c r="M213" s="226" cm="1">
        <f t="array" ref="M213">MMULT(MMULT(H213:J213,TRANSPOSE($H$2:$J$2)),MMULT($H$2:$J$2,TRANSPOSE(H213:J213)))</f>
        <v>1.1617135223621642</v>
      </c>
      <c r="N213" s="52">
        <f t="shared" si="24"/>
        <v>347522.76094192127</v>
      </c>
      <c r="O213" s="52">
        <f t="shared" si="25"/>
        <v>238964.41145184965</v>
      </c>
      <c r="R213" s="236">
        <v>192979.19999999925</v>
      </c>
      <c r="S213" s="238">
        <f t="shared" si="26"/>
        <v>1</v>
      </c>
      <c r="T213" s="145">
        <f t="shared" si="27"/>
        <v>1</v>
      </c>
    </row>
    <row r="214" spans="2:20" x14ac:dyDescent="0.15">
      <c r="B214" s="48">
        <v>45197</v>
      </c>
      <c r="C214" s="223">
        <v>-3087000</v>
      </c>
      <c r="D214" s="148">
        <v>6650000</v>
      </c>
      <c r="E214" s="159">
        <v>7105407.1999999993</v>
      </c>
      <c r="F214" s="160">
        <v>320242.59980392689</v>
      </c>
      <c r="H214" s="54">
        <f t="shared" si="21"/>
        <v>-0.28935903383965322</v>
      </c>
      <c r="I214" s="50">
        <f t="shared" si="22"/>
        <v>0.62333578718292648</v>
      </c>
      <c r="J214" s="50">
        <f t="shared" si="23"/>
        <v>0.66602324665672674</v>
      </c>
      <c r="K214" s="228">
        <f>'EWMA &amp; GARCH Volatility Modelin'!G216^2</f>
        <v>2.0240485492063031E-5</v>
      </c>
      <c r="L214" s="51">
        <f>'EWMA &amp; GARCH Volatility Modelin'!L216</f>
        <v>9.0695101870287784E-5</v>
      </c>
      <c r="M214" s="226" cm="1">
        <f t="array" ref="M214">MMULT(MMULT(H214:J214,TRANSPOSE($H$2:$J$2)),MMULT($H$2:$J$2,TRANSPOSE(H214:J214)))</f>
        <v>1.1573274228510015</v>
      </c>
      <c r="N214" s="52">
        <f t="shared" si="24"/>
        <v>120119.30937792972</v>
      </c>
      <c r="O214" s="52">
        <f t="shared" si="25"/>
        <v>254269.50663091199</v>
      </c>
      <c r="R214" s="236">
        <v>-60668</v>
      </c>
      <c r="S214" s="238">
        <f t="shared" si="26"/>
        <v>1</v>
      </c>
      <c r="T214" s="145">
        <f t="shared" si="27"/>
        <v>1</v>
      </c>
    </row>
    <row r="215" spans="2:20" x14ac:dyDescent="0.15">
      <c r="B215" s="48">
        <v>45198</v>
      </c>
      <c r="C215" s="223">
        <v>-3112200</v>
      </c>
      <c r="D215" s="148">
        <v>6602399.9999999991</v>
      </c>
      <c r="E215" s="159">
        <v>7117539.2000000002</v>
      </c>
      <c r="F215" s="160">
        <v>318780.72406641574</v>
      </c>
      <c r="H215" s="54">
        <f t="shared" si="21"/>
        <v>-0.29338956598782145</v>
      </c>
      <c r="I215" s="50">
        <f t="shared" si="22"/>
        <v>0.62241349221707865</v>
      </c>
      <c r="J215" s="50">
        <f t="shared" si="23"/>
        <v>0.67097607377074286</v>
      </c>
      <c r="K215" s="228">
        <f>'EWMA &amp; GARCH Volatility Modelin'!G217^2</f>
        <v>1.5960034287371865E-4</v>
      </c>
      <c r="L215" s="51">
        <f>'EWMA &amp; GARCH Volatility Modelin'!L217</f>
        <v>8.5284806689765475E-5</v>
      </c>
      <c r="M215" s="226" cm="1">
        <f t="array" ref="M215">MMULT(MMULT(H215:J215,TRANSPOSE($H$2:$J$2)),MMULT($H$2:$J$2,TRANSPOSE(H215:J215)))</f>
        <v>1.1581559275214914</v>
      </c>
      <c r="N215" s="52">
        <f t="shared" si="24"/>
        <v>335504.16736370826</v>
      </c>
      <c r="O215" s="52">
        <f t="shared" si="25"/>
        <v>245254.42037556646</v>
      </c>
      <c r="R215" s="236">
        <v>-106512</v>
      </c>
      <c r="S215" s="238">
        <f t="shared" si="26"/>
        <v>1</v>
      </c>
      <c r="T215" s="145">
        <f t="shared" si="27"/>
        <v>1</v>
      </c>
    </row>
    <row r="216" spans="2:20" x14ac:dyDescent="0.15">
      <c r="B216" s="48">
        <v>45201</v>
      </c>
      <c r="C216" s="223">
        <v>-3082800</v>
      </c>
      <c r="D216" s="148">
        <v>6504400</v>
      </c>
      <c r="E216" s="159">
        <v>7079627.2000000002</v>
      </c>
      <c r="F216" s="160">
        <v>315139.55719437642</v>
      </c>
      <c r="H216" s="54">
        <f t="shared" si="21"/>
        <v>-0.29356568916059639</v>
      </c>
      <c r="I216" s="50">
        <f t="shared" si="22"/>
        <v>0.61939427422349269</v>
      </c>
      <c r="J216" s="50">
        <f t="shared" si="23"/>
        <v>0.67417141493710375</v>
      </c>
      <c r="K216" s="228">
        <f>'EWMA &amp; GARCH Volatility Modelin'!G218^2</f>
        <v>2.4100667827615005E-4</v>
      </c>
      <c r="L216" s="51">
        <f>'EWMA &amp; GARCH Volatility Modelin'!L218</f>
        <v>9.1717936886860697E-5</v>
      </c>
      <c r="M216" s="226" cm="1">
        <f t="array" ref="M216">MMULT(MMULT(H216:J216,TRANSPOSE($H$2:$J$2)),MMULT($H$2:$J$2,TRANSPOSE(H216:J216)))</f>
        <v>1.1568269032518199</v>
      </c>
      <c r="N216" s="52">
        <f t="shared" si="24"/>
        <v>407909.14453234168</v>
      </c>
      <c r="O216" s="52">
        <f t="shared" si="25"/>
        <v>251637.89380820724</v>
      </c>
      <c r="R216" s="236">
        <v>-146827.19999999925</v>
      </c>
      <c r="S216" s="238">
        <f t="shared" si="26"/>
        <v>1</v>
      </c>
      <c r="T216" s="145">
        <f t="shared" si="27"/>
        <v>1</v>
      </c>
    </row>
    <row r="217" spans="2:20" x14ac:dyDescent="0.15">
      <c r="B217" s="48">
        <v>45202</v>
      </c>
      <c r="C217" s="223">
        <v>-3079200</v>
      </c>
      <c r="D217" s="148">
        <v>6462399.9999999991</v>
      </c>
      <c r="E217" s="159">
        <v>6971200</v>
      </c>
      <c r="F217" s="160">
        <v>311915.46091049077</v>
      </c>
      <c r="H217" s="54">
        <f t="shared" si="21"/>
        <v>-0.29738082361121843</v>
      </c>
      <c r="I217" s="50">
        <f t="shared" si="22"/>
        <v>0.62412114656571116</v>
      </c>
      <c r="J217" s="50">
        <f t="shared" si="23"/>
        <v>0.67325967704550727</v>
      </c>
      <c r="K217" s="228">
        <f>'EWMA &amp; GARCH Volatility Modelin'!G219^2</f>
        <v>4.1313625334049857E-5</v>
      </c>
      <c r="L217" s="51">
        <f>'EWMA &amp; GARCH Volatility Modelin'!L219</f>
        <v>1.0413470412292222E-4</v>
      </c>
      <c r="M217" s="226" cm="1">
        <f t="array" ref="M217">MMULT(MMULT(H217:J217,TRANSPOSE($H$2:$J$2)),MMULT($H$2:$J$2,TRANSPOSE(H217:J217)))</f>
        <v>1.1601789082806007</v>
      </c>
      <c r="N217" s="52">
        <f t="shared" si="24"/>
        <v>166766.46868121828</v>
      </c>
      <c r="O217" s="52">
        <f t="shared" si="25"/>
        <v>264764.54212350643</v>
      </c>
      <c r="R217" s="236">
        <v>4200</v>
      </c>
      <c r="S217" s="238">
        <f t="shared" si="26"/>
        <v>1</v>
      </c>
      <c r="T217" s="145">
        <f t="shared" si="27"/>
        <v>1</v>
      </c>
    </row>
    <row r="218" spans="2:20" x14ac:dyDescent="0.15">
      <c r="B218" s="48">
        <v>45203</v>
      </c>
      <c r="C218" s="223">
        <v>-3085200</v>
      </c>
      <c r="D218" s="148">
        <v>6435800</v>
      </c>
      <c r="E218" s="159">
        <v>7008000</v>
      </c>
      <c r="F218" s="160">
        <v>311672.09355135536</v>
      </c>
      <c r="H218" s="54">
        <f t="shared" si="21"/>
        <v>-0.29783947637711661</v>
      </c>
      <c r="I218" s="50">
        <f t="shared" si="22"/>
        <v>0.62130017569941887</v>
      </c>
      <c r="J218" s="50">
        <f t="shared" si="23"/>
        <v>0.67653930067769774</v>
      </c>
      <c r="K218" s="228">
        <f>'EWMA &amp; GARCH Volatility Modelin'!G220^2</f>
        <v>2.853666840074591E-5</v>
      </c>
      <c r="L218" s="51">
        <f>'EWMA &amp; GARCH Volatility Modelin'!L220</f>
        <v>9.9168582668718975E-5</v>
      </c>
      <c r="M218" s="226" cm="1">
        <f t="array" ref="M218">MMULT(MMULT(H218:J218,TRANSPOSE($H$2:$J$2)),MMULT($H$2:$J$2,TRANSPOSE(H218:J218)))</f>
        <v>1.1590273894628995</v>
      </c>
      <c r="N218" s="52">
        <f t="shared" si="24"/>
        <v>138587.54611522338</v>
      </c>
      <c r="O218" s="52">
        <f t="shared" si="25"/>
        <v>258350.68883188092</v>
      </c>
      <c r="R218" s="236">
        <v>-13200</v>
      </c>
      <c r="S218" s="238">
        <f t="shared" si="26"/>
        <v>1</v>
      </c>
      <c r="T218" s="145">
        <f t="shared" si="27"/>
        <v>1</v>
      </c>
    </row>
    <row r="219" spans="2:20" x14ac:dyDescent="0.15">
      <c r="B219" s="48">
        <v>45204</v>
      </c>
      <c r="C219" s="223">
        <v>-3087000</v>
      </c>
      <c r="D219" s="148">
        <v>6454000</v>
      </c>
      <c r="E219" s="159">
        <v>6978400</v>
      </c>
      <c r="F219" s="160">
        <v>311727.92997916252</v>
      </c>
      <c r="H219" s="54">
        <f t="shared" si="21"/>
        <v>-0.29839348889361456</v>
      </c>
      <c r="I219" s="50">
        <f t="shared" si="22"/>
        <v>0.62385214684787438</v>
      </c>
      <c r="J219" s="50">
        <f t="shared" si="23"/>
        <v>0.67454134204574012</v>
      </c>
      <c r="K219" s="228">
        <f>'EWMA &amp; GARCH Volatility Modelin'!G221^2</f>
        <v>8.67765152586784E-5</v>
      </c>
      <c r="L219" s="51">
        <f>'EWMA &amp; GARCH Volatility Modelin'!L221</f>
        <v>9.3501112054597953E-5</v>
      </c>
      <c r="M219" s="226" cm="1">
        <f t="array" ref="M219">MMULT(MMULT(H219:J219,TRANSPOSE($H$2:$J$2)),MMULT($H$2:$J$2,TRANSPOSE(H219:J219)))</f>
        <v>1.1603701932031645</v>
      </c>
      <c r="N219" s="52">
        <f t="shared" si="24"/>
        <v>241502.33292789888</v>
      </c>
      <c r="O219" s="52">
        <f t="shared" si="25"/>
        <v>250685.15428783515</v>
      </c>
      <c r="R219" s="236">
        <v>297400</v>
      </c>
      <c r="S219" s="238">
        <f t="shared" si="26"/>
        <v>1</v>
      </c>
      <c r="T219" s="145">
        <f t="shared" si="27"/>
        <v>1</v>
      </c>
    </row>
    <row r="220" spans="2:20" x14ac:dyDescent="0.15">
      <c r="B220" s="48">
        <v>45205</v>
      </c>
      <c r="C220" s="223">
        <v>-3009000</v>
      </c>
      <c r="D220" s="148">
        <v>6581400</v>
      </c>
      <c r="E220" s="159">
        <v>7070400</v>
      </c>
      <c r="F220" s="160">
        <v>317874.84341528843</v>
      </c>
      <c r="H220" s="54">
        <f t="shared" si="21"/>
        <v>-0.28272635020859171</v>
      </c>
      <c r="I220" s="50">
        <f t="shared" si="22"/>
        <v>0.61838989739542227</v>
      </c>
      <c r="J220" s="50">
        <f t="shared" si="23"/>
        <v>0.66433645281316944</v>
      </c>
      <c r="K220" s="228">
        <f>'EWMA &amp; GARCH Volatility Modelin'!G222^2</f>
        <v>8.4173567690142896E-5</v>
      </c>
      <c r="L220" s="51">
        <f>'EWMA &amp; GARCH Volatility Modelin'!L222</f>
        <v>9.3016828758155071E-5</v>
      </c>
      <c r="M220" s="226" cm="1">
        <f t="array" ref="M220">MMULT(MMULT(H220:J220,TRANSPOSE($H$2:$J$2)),MMULT($H$2:$J$2,TRANSPOSE(H220:J220)))</f>
        <v>1.1530062710364295</v>
      </c>
      <c r="N220" s="52">
        <f t="shared" si="24"/>
        <v>243912.61444360841</v>
      </c>
      <c r="O220" s="52">
        <f t="shared" si="25"/>
        <v>256405.39461985207</v>
      </c>
      <c r="R220" s="236">
        <v>-11000</v>
      </c>
      <c r="S220" s="238">
        <f t="shared" si="26"/>
        <v>1</v>
      </c>
      <c r="T220" s="145">
        <f t="shared" si="27"/>
        <v>1</v>
      </c>
    </row>
    <row r="221" spans="2:20" x14ac:dyDescent="0.15">
      <c r="B221" s="48">
        <v>45208</v>
      </c>
      <c r="C221" s="223">
        <v>-3042000</v>
      </c>
      <c r="D221" s="148">
        <v>6623400</v>
      </c>
      <c r="E221" s="159">
        <v>7050400</v>
      </c>
      <c r="F221" s="160">
        <v>318685.56790966773</v>
      </c>
      <c r="H221" s="54">
        <f t="shared" si="21"/>
        <v>-0.28612276378411933</v>
      </c>
      <c r="I221" s="50">
        <f t="shared" si="22"/>
        <v>0.6229801162550086</v>
      </c>
      <c r="J221" s="50">
        <f t="shared" si="23"/>
        <v>0.66314264752911078</v>
      </c>
      <c r="K221" s="228">
        <f>'EWMA &amp; GARCH Volatility Modelin'!G223^2</f>
        <v>1.9265533830730027E-4</v>
      </c>
      <c r="L221" s="51">
        <f>'EWMA &amp; GARCH Volatility Modelin'!L223</f>
        <v>9.2594770629787551E-5</v>
      </c>
      <c r="M221" s="226" cm="1">
        <f t="array" ref="M221">MMULT(MMULT(H221:J221,TRANSPOSE($H$2:$J$2)),MMULT($H$2:$J$2,TRANSPOSE(H221:J221)))</f>
        <v>1.1561602420912127</v>
      </c>
      <c r="N221" s="52">
        <f t="shared" si="24"/>
        <v>369131.40486542316</v>
      </c>
      <c r="O221" s="52">
        <f t="shared" si="25"/>
        <v>255907.9052917533</v>
      </c>
      <c r="R221" s="236">
        <v>155200</v>
      </c>
      <c r="S221" s="238">
        <f t="shared" si="26"/>
        <v>1</v>
      </c>
      <c r="T221" s="145">
        <f t="shared" si="27"/>
        <v>1</v>
      </c>
    </row>
    <row r="222" spans="2:20" x14ac:dyDescent="0.15">
      <c r="B222" s="48">
        <v>45209</v>
      </c>
      <c r="C222" s="223">
        <v>-3099000</v>
      </c>
      <c r="D222" s="148">
        <v>6756400</v>
      </c>
      <c r="E222" s="159">
        <v>7129600</v>
      </c>
      <c r="F222" s="160">
        <v>324023.3717158566</v>
      </c>
      <c r="H222" s="54">
        <f t="shared" si="21"/>
        <v>-0.28729025679058123</v>
      </c>
      <c r="I222" s="50">
        <f t="shared" si="22"/>
        <v>0.62634652822842307</v>
      </c>
      <c r="J222" s="50">
        <f t="shared" si="23"/>
        <v>0.66094372856215811</v>
      </c>
      <c r="K222" s="228">
        <f>'EWMA &amp; GARCH Volatility Modelin'!G224^2</f>
        <v>5.0869290690092774E-6</v>
      </c>
      <c r="L222" s="51">
        <f>'EWMA &amp; GARCH Volatility Modelin'!L224</f>
        <v>1.0067268211109543E-4</v>
      </c>
      <c r="M222" s="226" cm="1">
        <f t="array" ref="M222">MMULT(MMULT(H222:J222,TRANSPOSE($H$2:$J$2)),MMULT($H$2:$J$2,TRANSPOSE(H222:J222)))</f>
        <v>1.1580651376121385</v>
      </c>
      <c r="N222" s="52">
        <f t="shared" si="24"/>
        <v>60907.345434988216</v>
      </c>
      <c r="O222" s="52">
        <f t="shared" si="25"/>
        <v>270955.29998030275</v>
      </c>
      <c r="R222" s="236">
        <v>42200</v>
      </c>
      <c r="S222" s="238">
        <f t="shared" si="26"/>
        <v>1</v>
      </c>
      <c r="T222" s="145">
        <f t="shared" si="27"/>
        <v>1</v>
      </c>
    </row>
    <row r="223" spans="2:20" x14ac:dyDescent="0.15">
      <c r="B223" s="48">
        <v>45210</v>
      </c>
      <c r="C223" s="223">
        <v>-3154800</v>
      </c>
      <c r="D223" s="148">
        <v>6809600</v>
      </c>
      <c r="E223" s="159">
        <v>7174400.0000000009</v>
      </c>
      <c r="F223" s="160">
        <v>326199.49841657432</v>
      </c>
      <c r="H223" s="54">
        <f t="shared" si="21"/>
        <v>-0.291323458796587</v>
      </c>
      <c r="I223" s="50">
        <f t="shared" si="22"/>
        <v>0.62881837993572931</v>
      </c>
      <c r="J223" s="50">
        <f t="shared" si="23"/>
        <v>0.66250507886085774</v>
      </c>
      <c r="K223" s="228">
        <f>'EWMA &amp; GARCH Volatility Modelin'!G225^2</f>
        <v>8.5105906016254664E-4</v>
      </c>
      <c r="L223" s="51">
        <f>'EWMA &amp; GARCH Volatility Modelin'!L225</f>
        <v>9.3010353747988901E-5</v>
      </c>
      <c r="M223" s="226" cm="1">
        <f t="array" ref="M223">MMULT(MMULT(H223:J223,TRANSPOSE($H$2:$J$2)),MMULT($H$2:$J$2,TRANSPOSE(H223:J223)))</f>
        <v>1.1604517227637132</v>
      </c>
      <c r="N223" s="52">
        <f t="shared" si="24"/>
        <v>791706.8841235952</v>
      </c>
      <c r="O223" s="52">
        <f t="shared" si="25"/>
        <v>261728.01994768265</v>
      </c>
      <c r="R223" s="236">
        <v>7400</v>
      </c>
      <c r="S223" s="238">
        <f t="shared" si="26"/>
        <v>1</v>
      </c>
      <c r="T223" s="145">
        <f t="shared" si="27"/>
        <v>1</v>
      </c>
    </row>
    <row r="224" spans="2:20" x14ac:dyDescent="0.15">
      <c r="B224" s="48">
        <v>45211</v>
      </c>
      <c r="C224" s="223">
        <v>-3102600</v>
      </c>
      <c r="D224" s="148">
        <v>6815200</v>
      </c>
      <c r="E224" s="159">
        <v>7124000</v>
      </c>
      <c r="F224" s="160">
        <v>325804.74732517207</v>
      </c>
      <c r="H224" s="54">
        <f t="shared" si="21"/>
        <v>-0.28630751342672056</v>
      </c>
      <c r="I224" s="50">
        <f t="shared" si="22"/>
        <v>0.62890574534448074</v>
      </c>
      <c r="J224" s="50">
        <f t="shared" si="23"/>
        <v>0.65740176808223982</v>
      </c>
      <c r="K224" s="228">
        <f>'EWMA &amp; GARCH Volatility Modelin'!G226^2</f>
        <v>1.1430506007741269E-4</v>
      </c>
      <c r="L224" s="51">
        <f>'EWMA &amp; GARCH Volatility Modelin'!L226</f>
        <v>1.5391672001094738E-4</v>
      </c>
      <c r="M224" s="226" cm="1">
        <f t="array" ref="M224">MMULT(MMULT(H224:J224,TRANSPOSE($H$2:$J$2)),MMULT($H$2:$J$2,TRANSPOSE(H224:J224)))</f>
        <v>1.1589333441137333</v>
      </c>
      <c r="N224" s="52">
        <f t="shared" si="24"/>
        <v>290154.73250948766</v>
      </c>
      <c r="O224" s="52">
        <f t="shared" si="25"/>
        <v>336697.45233917417</v>
      </c>
      <c r="R224" s="236">
        <v>-66000</v>
      </c>
      <c r="S224" s="238">
        <f t="shared" si="26"/>
        <v>1</v>
      </c>
      <c r="T224" s="145">
        <f t="shared" si="27"/>
        <v>1</v>
      </c>
    </row>
    <row r="225" spans="2:20" x14ac:dyDescent="0.15">
      <c r="B225" s="48">
        <v>45212</v>
      </c>
      <c r="C225" s="223">
        <v>-3092400</v>
      </c>
      <c r="D225" s="148">
        <v>6861400</v>
      </c>
      <c r="E225" s="159">
        <v>7001600</v>
      </c>
      <c r="F225" s="160">
        <v>325253.16748260258</v>
      </c>
      <c r="H225" s="54">
        <f t="shared" si="21"/>
        <v>-0.28711492395966798</v>
      </c>
      <c r="I225" s="50">
        <f t="shared" si="22"/>
        <v>0.63704900376952078</v>
      </c>
      <c r="J225" s="50">
        <f t="shared" si="23"/>
        <v>0.65006592019014731</v>
      </c>
      <c r="K225" s="228">
        <f>'EWMA &amp; GARCH Volatility Modelin'!G227^2</f>
        <v>6.825003215225779E-5</v>
      </c>
      <c r="L225" s="51">
        <f>'EWMA &amp; GARCH Volatility Modelin'!L227</f>
        <v>1.5015244333039818E-4</v>
      </c>
      <c r="M225" s="226" cm="1">
        <f t="array" ref="M225">MMULT(MMULT(H225:J225,TRANSPOSE($H$2:$J$2)),MMULT($H$2:$J$2,TRANSPOSE(H225:J225)))</f>
        <v>1.162921892737302</v>
      </c>
      <c r="N225" s="52">
        <f t="shared" si="24"/>
        <v>223224.19159044596</v>
      </c>
      <c r="O225" s="52">
        <f t="shared" si="25"/>
        <v>331097.59827858681</v>
      </c>
      <c r="R225" s="236">
        <v>-66800</v>
      </c>
      <c r="S225" s="238">
        <f t="shared" si="26"/>
        <v>1</v>
      </c>
      <c r="T225" s="145">
        <f t="shared" si="27"/>
        <v>1</v>
      </c>
    </row>
    <row r="226" spans="2:20" x14ac:dyDescent="0.15">
      <c r="B226" s="48">
        <v>45215</v>
      </c>
      <c r="C226" s="223">
        <v>-3084600</v>
      </c>
      <c r="D226" s="148">
        <v>6812399.9999999991</v>
      </c>
      <c r="E226" s="159">
        <v>6976000</v>
      </c>
      <c r="F226" s="160">
        <v>323267.71199012722</v>
      </c>
      <c r="H226" s="54">
        <f t="shared" si="21"/>
        <v>-0.28817803023225397</v>
      </c>
      <c r="I226" s="50">
        <f t="shared" si="22"/>
        <v>0.63644686933612349</v>
      </c>
      <c r="J226" s="50">
        <f t="shared" si="23"/>
        <v>0.65173116089613037</v>
      </c>
      <c r="K226" s="228">
        <f>'EWMA &amp; GARCH Volatility Modelin'!G228^2</f>
        <v>6.3117440163966459E-5</v>
      </c>
      <c r="L226" s="51">
        <f>'EWMA &amp; GARCH Volatility Modelin'!L228</f>
        <v>1.4300512244741598E-4</v>
      </c>
      <c r="M226" s="226" cm="1">
        <f t="array" ref="M226">MMULT(MMULT(H226:J226,TRANSPOSE($H$2:$J$2)),MMULT($H$2:$J$2,TRANSPOSE(H226:J226)))</f>
        <v>1.1629760583767585</v>
      </c>
      <c r="N226" s="52">
        <f t="shared" si="24"/>
        <v>213340.21060514255</v>
      </c>
      <c r="O226" s="52">
        <f t="shared" si="25"/>
        <v>321124.78615957109</v>
      </c>
      <c r="R226" s="236">
        <v>101000</v>
      </c>
      <c r="S226" s="238">
        <f t="shared" si="26"/>
        <v>1</v>
      </c>
      <c r="T226" s="145">
        <f t="shared" si="27"/>
        <v>1</v>
      </c>
    </row>
    <row r="227" spans="2:20" x14ac:dyDescent="0.15">
      <c r="B227" s="48">
        <v>45216</v>
      </c>
      <c r="C227" s="223">
        <v>-3083400</v>
      </c>
      <c r="D227" s="148">
        <v>6897800</v>
      </c>
      <c r="E227" s="159">
        <v>6990400</v>
      </c>
      <c r="F227" s="160">
        <v>326295.70361797739</v>
      </c>
      <c r="H227" s="54">
        <f t="shared" si="21"/>
        <v>-0.28537316748111952</v>
      </c>
      <c r="I227" s="50">
        <f t="shared" si="22"/>
        <v>0.63840145120687097</v>
      </c>
      <c r="J227" s="50">
        <f t="shared" si="23"/>
        <v>0.64697171627424843</v>
      </c>
      <c r="K227" s="228">
        <f>'EWMA &amp; GARCH Volatility Modelin'!G229^2</f>
        <v>1.9954943690653154E-5</v>
      </c>
      <c r="L227" s="51">
        <f>'EWMA &amp; GARCH Volatility Modelin'!L229</f>
        <v>1.3611972355289506E-4</v>
      </c>
      <c r="M227" s="226" cm="1">
        <f t="array" ref="M227">MMULT(MMULT(H227:J227,TRANSPOSE($H$2:$J$2)),MMULT($H$2:$J$2,TRANSPOSE(H227:J227)))</f>
        <v>1.1630012495871247</v>
      </c>
      <c r="N227" s="52">
        <f t="shared" si="24"/>
        <v>121089.56931229262</v>
      </c>
      <c r="O227" s="52">
        <f t="shared" si="25"/>
        <v>316258.35701120074</v>
      </c>
      <c r="R227" s="236">
        <v>-15400</v>
      </c>
      <c r="S227" s="238">
        <f t="shared" si="26"/>
        <v>1</v>
      </c>
      <c r="T227" s="145">
        <f t="shared" si="27"/>
        <v>1</v>
      </c>
    </row>
    <row r="228" spans="2:20" x14ac:dyDescent="0.15">
      <c r="B228" s="48">
        <v>45217</v>
      </c>
      <c r="C228" s="223">
        <v>-3067800</v>
      </c>
      <c r="D228" s="148">
        <v>6885200</v>
      </c>
      <c r="E228" s="159">
        <v>6972000</v>
      </c>
      <c r="F228" s="160">
        <v>325660.09905218676</v>
      </c>
      <c r="H228" s="54">
        <f t="shared" si="21"/>
        <v>-0.2843346247242664</v>
      </c>
      <c r="I228" s="50">
        <f t="shared" si="22"/>
        <v>0.63814484586724007</v>
      </c>
      <c r="J228" s="50">
        <f t="shared" si="23"/>
        <v>0.64618977885702633</v>
      </c>
      <c r="K228" s="228">
        <f>'EWMA &amp; GARCH Volatility Modelin'!G230^2</f>
        <v>2.8405215995335346E-5</v>
      </c>
      <c r="L228" s="51">
        <f>'EWMA &amp; GARCH Volatility Modelin'!L230</f>
        <v>1.2636823798139465E-4</v>
      </c>
      <c r="M228" s="226" cm="1">
        <f t="array" ref="M228">MMULT(MMULT(H228:J228,TRANSPOSE($H$2:$J$2)),MMULT($H$2:$J$2,TRANSPOSE(H228:J228)))</f>
        <v>1.1625602751900546</v>
      </c>
      <c r="N228" s="52">
        <f t="shared" si="24"/>
        <v>144237.68382016744</v>
      </c>
      <c r="O228" s="52">
        <f t="shared" si="25"/>
        <v>304227.63181329187</v>
      </c>
      <c r="R228" s="236">
        <v>-85300</v>
      </c>
      <c r="S228" s="238">
        <f t="shared" si="26"/>
        <v>0</v>
      </c>
      <c r="T228" s="145">
        <f t="shared" si="27"/>
        <v>1</v>
      </c>
    </row>
    <row r="229" spans="2:20" x14ac:dyDescent="0.15">
      <c r="B229" s="48">
        <v>45218</v>
      </c>
      <c r="C229" s="223">
        <v>-2962500</v>
      </c>
      <c r="D229" s="148">
        <v>6886600</v>
      </c>
      <c r="E229" s="159">
        <v>6780000</v>
      </c>
      <c r="F229" s="160">
        <v>323042.60599941912</v>
      </c>
      <c r="H229" s="54">
        <f t="shared" si="21"/>
        <v>-0.27676310946272925</v>
      </c>
      <c r="I229" s="50">
        <f t="shared" si="22"/>
        <v>0.64336095514802738</v>
      </c>
      <c r="J229" s="50">
        <f t="shared" si="23"/>
        <v>0.63340215431470182</v>
      </c>
      <c r="K229" s="228">
        <f>'EWMA &amp; GARCH Volatility Modelin'!G231^2</f>
        <v>6.9474455641101707E-7</v>
      </c>
      <c r="L229" s="51">
        <f>'EWMA &amp; GARCH Volatility Modelin'!L231</f>
        <v>1.1823514162233218E-4</v>
      </c>
      <c r="M229" s="226" cm="1">
        <f t="array" ref="M229">MMULT(MMULT(H229:J229,TRANSPOSE($H$2:$J$2)),MMULT($H$2:$J$2,TRANSPOSE(H229:J229)))</f>
        <v>1.1626006440235992</v>
      </c>
      <c r="N229" s="52">
        <f t="shared" si="24"/>
        <v>22379.618130042676</v>
      </c>
      <c r="O229" s="52">
        <f t="shared" si="25"/>
        <v>291953.29656638525</v>
      </c>
      <c r="R229" s="236">
        <v>-161500</v>
      </c>
      <c r="S229" s="238">
        <f t="shared" si="26"/>
        <v>0</v>
      </c>
      <c r="T229" s="145">
        <f t="shared" si="27"/>
        <v>1</v>
      </c>
    </row>
    <row r="230" spans="2:20" x14ac:dyDescent="0.15">
      <c r="B230" s="48">
        <v>45219</v>
      </c>
      <c r="C230" s="223">
        <v>-2954400</v>
      </c>
      <c r="D230" s="148">
        <v>6713000</v>
      </c>
      <c r="E230" s="159">
        <v>6784000</v>
      </c>
      <c r="F230" s="160">
        <v>317492.23637288599</v>
      </c>
      <c r="H230" s="54">
        <f t="shared" si="21"/>
        <v>-0.28023447726367312</v>
      </c>
      <c r="I230" s="50">
        <f t="shared" si="22"/>
        <v>0.63674994783070593</v>
      </c>
      <c r="J230" s="50">
        <f t="shared" si="23"/>
        <v>0.64348452943296719</v>
      </c>
      <c r="K230" s="228">
        <f>'EWMA &amp; GARCH Volatility Modelin'!G232^2</f>
        <v>7.8495561102146564E-6</v>
      </c>
      <c r="L230" s="51">
        <f>'EWMA &amp; GARCH Volatility Modelin'!L232</f>
        <v>1.085872501250765E-4</v>
      </c>
      <c r="M230" s="226" cm="1">
        <f t="array" ref="M230">MMULT(MMULT(H230:J230,TRANSPOSE($H$2:$J$2)),MMULT($H$2:$J$2,TRANSPOSE(H230:J230)))</f>
        <v>1.160644899745336</v>
      </c>
      <c r="N230" s="52">
        <f t="shared" si="24"/>
        <v>74027.762002898337</v>
      </c>
      <c r="O230" s="52">
        <f t="shared" si="25"/>
        <v>275335.04248575133</v>
      </c>
      <c r="R230" s="236">
        <v>-27200</v>
      </c>
      <c r="S230" s="238">
        <f t="shared" si="26"/>
        <v>1</v>
      </c>
      <c r="T230" s="145">
        <f t="shared" si="27"/>
        <v>1</v>
      </c>
    </row>
    <row r="231" spans="2:20" x14ac:dyDescent="0.15">
      <c r="B231" s="48">
        <v>45222</v>
      </c>
      <c r="C231" s="223">
        <v>-2931000</v>
      </c>
      <c r="D231" s="148">
        <v>6686400</v>
      </c>
      <c r="E231" s="159">
        <v>6760000</v>
      </c>
      <c r="F231" s="160">
        <v>316350.94033057406</v>
      </c>
      <c r="H231" s="54">
        <f t="shared" si="21"/>
        <v>-0.27873404720695361</v>
      </c>
      <c r="I231" s="50">
        <f t="shared" si="22"/>
        <v>0.63586739448808416</v>
      </c>
      <c r="J231" s="50">
        <f t="shared" si="23"/>
        <v>0.64286665271886945</v>
      </c>
      <c r="K231" s="228">
        <f>'EWMA &amp; GARCH Volatility Modelin'!G233^2</f>
        <v>9.8385372860254161E-5</v>
      </c>
      <c r="L231" s="51">
        <f>'EWMA &amp; GARCH Volatility Modelin'!L233</f>
        <v>1.0038855030210972E-4</v>
      </c>
      <c r="M231" s="226" cm="1">
        <f t="array" ref="M231">MMULT(MMULT(H231:J231,TRANSPOSE($H$2:$J$2)),MMULT($H$2:$J$2,TRANSPOSE(H231:J231)))</f>
        <v>1.1597736669998049</v>
      </c>
      <c r="N231" s="52">
        <f t="shared" si="24"/>
        <v>261307.78318444267</v>
      </c>
      <c r="O231" s="52">
        <f t="shared" si="25"/>
        <v>263954.55992563715</v>
      </c>
      <c r="R231" s="236">
        <v>121200</v>
      </c>
      <c r="S231" s="238">
        <f t="shared" si="26"/>
        <v>1</v>
      </c>
      <c r="T231" s="145">
        <f t="shared" si="27"/>
        <v>1</v>
      </c>
    </row>
    <row r="232" spans="2:20" x14ac:dyDescent="0.15">
      <c r="B232" s="48">
        <v>45223</v>
      </c>
      <c r="C232" s="223">
        <v>-2941200</v>
      </c>
      <c r="D232" s="148">
        <v>6769000</v>
      </c>
      <c r="E232" s="159">
        <v>6808800</v>
      </c>
      <c r="F232" s="160">
        <v>319816.22604368685</v>
      </c>
      <c r="H232" s="54">
        <f t="shared" si="21"/>
        <v>-0.27651693210236356</v>
      </c>
      <c r="I232" s="50">
        <f t="shared" si="22"/>
        <v>0.63638756745576597</v>
      </c>
      <c r="J232" s="50">
        <f t="shared" si="23"/>
        <v>0.64012936464659764</v>
      </c>
      <c r="K232" s="228">
        <f>'EWMA &amp; GARCH Volatility Modelin'!G234^2</f>
        <v>2.6885200971435707E-4</v>
      </c>
      <c r="L232" s="51">
        <f>'EWMA &amp; GARCH Volatility Modelin'!L234</f>
        <v>1.0017766668862026E-4</v>
      </c>
      <c r="M232" s="226" cm="1">
        <f t="array" ref="M232">MMULT(MMULT(H232:J232,TRANSPOSE($H$2:$J$2)),MMULT($H$2:$J$2,TRANSPOSE(H232:J232)))</f>
        <v>1.1593234559934646</v>
      </c>
      <c r="N232" s="52">
        <f t="shared" si="24"/>
        <v>436854.12474814057</v>
      </c>
      <c r="O232" s="52">
        <f t="shared" si="25"/>
        <v>266664.53033690568</v>
      </c>
      <c r="R232" s="236">
        <v>110100</v>
      </c>
      <c r="S232" s="238">
        <f t="shared" si="26"/>
        <v>1</v>
      </c>
      <c r="T232" s="145">
        <f t="shared" si="27"/>
        <v>1</v>
      </c>
    </row>
    <row r="233" spans="2:20" x14ac:dyDescent="0.15">
      <c r="B233" s="48">
        <v>45224</v>
      </c>
      <c r="C233" s="223">
        <v>-2956500</v>
      </c>
      <c r="D233" s="148">
        <v>6837600.0000000009</v>
      </c>
      <c r="E233" s="159">
        <v>6865599.9999999991</v>
      </c>
      <c r="F233" s="160">
        <v>322933.32397079514</v>
      </c>
      <c r="H233" s="54">
        <f t="shared" si="21"/>
        <v>-0.2751077074822969</v>
      </c>
      <c r="I233" s="50">
        <f t="shared" si="22"/>
        <v>0.63625112825332442</v>
      </c>
      <c r="J233" s="50">
        <f t="shared" si="23"/>
        <v>0.63885657922897254</v>
      </c>
      <c r="K233" s="228">
        <f>'EWMA &amp; GARCH Volatility Modelin'!G235^2</f>
        <v>5.8137451643531225E-5</v>
      </c>
      <c r="L233" s="51">
        <f>'EWMA &amp; GARCH Volatility Modelin'!L235</f>
        <v>1.1364404483930021E-4</v>
      </c>
      <c r="M233" s="226" cm="1">
        <f t="array" ref="M233">MMULT(MMULT(H233:J233,TRANSPOSE($H$2:$J$2)),MMULT($H$2:$J$2,TRANSPOSE(H233:J233)))</f>
        <v>1.1588231541529646</v>
      </c>
      <c r="N233" s="52">
        <f t="shared" si="24"/>
        <v>205204.2547761022</v>
      </c>
      <c r="O233" s="52">
        <f t="shared" si="25"/>
        <v>286900.76555798552</v>
      </c>
      <c r="R233" s="236">
        <v>-75300</v>
      </c>
      <c r="S233" s="238">
        <f t="shared" si="26"/>
        <v>1</v>
      </c>
      <c r="T233" s="145">
        <f t="shared" si="27"/>
        <v>1</v>
      </c>
    </row>
    <row r="234" spans="2:20" x14ac:dyDescent="0.15">
      <c r="B234" s="48">
        <v>45225</v>
      </c>
      <c r="C234" s="223">
        <v>-2966400</v>
      </c>
      <c r="D234" s="148">
        <v>6830600</v>
      </c>
      <c r="E234" s="159">
        <v>6807200</v>
      </c>
      <c r="F234" s="160">
        <v>321651.91466067563</v>
      </c>
      <c r="H234" s="54">
        <f t="shared" si="21"/>
        <v>-0.27797664786251103</v>
      </c>
      <c r="I234" s="50">
        <f t="shared" si="22"/>
        <v>0.64008471240886855</v>
      </c>
      <c r="J234" s="50">
        <f t="shared" si="23"/>
        <v>0.63789193545364242</v>
      </c>
      <c r="K234" s="228">
        <f>'EWMA &amp; GARCH Volatility Modelin'!G236^2</f>
        <v>8.0005233646661877E-5</v>
      </c>
      <c r="L234" s="51">
        <f>'EWMA &amp; GARCH Volatility Modelin'!L236</f>
        <v>1.0895798924905013E-4</v>
      </c>
      <c r="M234" s="226" cm="1">
        <f t="array" ref="M234">MMULT(MMULT(H234:J234,TRANSPOSE($H$2:$J$2)),MMULT($H$2:$J$2,TRANSPOSE(H234:J234)))</f>
        <v>1.1614736391890921</v>
      </c>
      <c r="N234" s="52">
        <f t="shared" si="24"/>
        <v>239309.49750756705</v>
      </c>
      <c r="O234" s="52">
        <f t="shared" si="25"/>
        <v>279273.85243884375</v>
      </c>
      <c r="R234" s="236">
        <v>-77800</v>
      </c>
      <c r="S234" s="238">
        <f t="shared" si="26"/>
        <v>0</v>
      </c>
      <c r="T234" s="145">
        <f t="shared" si="27"/>
        <v>1</v>
      </c>
    </row>
    <row r="235" spans="2:20" x14ac:dyDescent="0.15">
      <c r="B235" s="48">
        <v>45226</v>
      </c>
      <c r="C235" s="223">
        <v>-2923800</v>
      </c>
      <c r="D235" s="148">
        <v>6816600</v>
      </c>
      <c r="E235" s="159">
        <v>6700800</v>
      </c>
      <c r="F235" s="160">
        <v>319634.38706353295</v>
      </c>
      <c r="H235" s="54">
        <f t="shared" si="21"/>
        <v>-0.27599682827367467</v>
      </c>
      <c r="I235" s="50">
        <f t="shared" si="22"/>
        <v>0.64346397825101953</v>
      </c>
      <c r="J235" s="50">
        <f t="shared" si="23"/>
        <v>0.63253285002265514</v>
      </c>
      <c r="K235" s="228">
        <f>'EWMA &amp; GARCH Volatility Modelin'!G237^2</f>
        <v>1.0404119863210694E-6</v>
      </c>
      <c r="L235" s="51">
        <f>'EWMA &amp; GARCH Volatility Modelin'!L237</f>
        <v>1.066819603988602E-4</v>
      </c>
      <c r="M235" s="226" cm="1">
        <f t="array" ref="M235">MMULT(MMULT(H235:J235,TRANSPOSE($H$2:$J$2)),MMULT($H$2:$J$2,TRANSPOSE(H235:J235)))</f>
        <v>1.1624095888253396</v>
      </c>
      <c r="N235" s="52">
        <f t="shared" si="24"/>
        <v>27101.947151721946</v>
      </c>
      <c r="O235" s="52">
        <f t="shared" si="25"/>
        <v>274437.4115464596</v>
      </c>
      <c r="R235" s="236">
        <v>118400</v>
      </c>
      <c r="S235" s="238">
        <f t="shared" si="26"/>
        <v>1</v>
      </c>
      <c r="T235" s="145">
        <f t="shared" si="27"/>
        <v>1</v>
      </c>
    </row>
    <row r="236" spans="2:20" x14ac:dyDescent="0.15">
      <c r="B236" s="48">
        <v>45229</v>
      </c>
      <c r="C236" s="223">
        <v>-2931000</v>
      </c>
      <c r="D236" s="148">
        <v>6872600.0000000009</v>
      </c>
      <c r="E236" s="159">
        <v>6770400</v>
      </c>
      <c r="F236" s="160">
        <v>322604.28882498131</v>
      </c>
      <c r="H236" s="54">
        <f t="shared" si="21"/>
        <v>-0.2736183719193428</v>
      </c>
      <c r="I236" s="50">
        <f t="shared" si="22"/>
        <v>0.64157953696788661</v>
      </c>
      <c r="J236" s="50">
        <f t="shared" si="23"/>
        <v>0.6320388349514563</v>
      </c>
      <c r="K236" s="228">
        <f>'EWMA &amp; GARCH Volatility Modelin'!G238^2</f>
        <v>2.7418557084568587E-5</v>
      </c>
      <c r="L236" s="51">
        <f>'EWMA &amp; GARCH Volatility Modelin'!L238</f>
        <v>9.8162378077810595E-5</v>
      </c>
      <c r="M236" s="226" cm="1">
        <f t="array" ref="M236">MMULT(MMULT(H236:J236,TRANSPOSE($H$2:$J$2)),MMULT($H$2:$J$2,TRANSPOSE(H236:J236)))</f>
        <v>1.1608048269579645</v>
      </c>
      <c r="N236" s="52">
        <f t="shared" si="24"/>
        <v>140587.63425226317</v>
      </c>
      <c r="O236" s="52">
        <f t="shared" si="25"/>
        <v>266009.63075932075</v>
      </c>
      <c r="R236" s="236">
        <v>47800</v>
      </c>
      <c r="S236" s="238">
        <f t="shared" si="26"/>
        <v>1</v>
      </c>
      <c r="T236" s="145">
        <f t="shared" si="27"/>
        <v>1</v>
      </c>
    </row>
    <row r="237" spans="2:20" x14ac:dyDescent="0.15">
      <c r="B237" s="48">
        <v>45230</v>
      </c>
      <c r="C237" s="223">
        <v>-2941800</v>
      </c>
      <c r="D237" s="148">
        <v>6938400</v>
      </c>
      <c r="E237" s="159">
        <v>6763200.0000000009</v>
      </c>
      <c r="F237" s="160">
        <v>324574.46292856889</v>
      </c>
      <c r="H237" s="54">
        <f t="shared" si="21"/>
        <v>-0.2734065688953326</v>
      </c>
      <c r="I237" s="50">
        <f t="shared" si="22"/>
        <v>0.64484469971560809</v>
      </c>
      <c r="J237" s="50">
        <f t="shared" si="23"/>
        <v>0.62856186917972456</v>
      </c>
      <c r="K237" s="228">
        <f>'EWMA &amp; GARCH Volatility Modelin'!G239^2</f>
        <v>2.883735354620629E-4</v>
      </c>
      <c r="L237" s="51">
        <f>'EWMA &amp; GARCH Volatility Modelin'!L239</f>
        <v>9.2629714484860026E-5</v>
      </c>
      <c r="M237" s="226" cm="1">
        <f t="array" ref="M237">MMULT(MMULT(H237:J237,TRANSPOSE($H$2:$J$2)),MMULT($H$2:$J$2,TRANSPOSE(H237:J237)))</f>
        <v>1.162237979739194</v>
      </c>
      <c r="N237" s="52">
        <f t="shared" si="24"/>
        <v>458251.70510936022</v>
      </c>
      <c r="O237" s="52">
        <f t="shared" si="25"/>
        <v>259717.70188109973</v>
      </c>
      <c r="R237" s="236">
        <v>142100</v>
      </c>
      <c r="S237" s="238">
        <f t="shared" si="26"/>
        <v>1</v>
      </c>
      <c r="T237" s="145">
        <f t="shared" si="27"/>
        <v>1</v>
      </c>
    </row>
    <row r="238" spans="2:20" x14ac:dyDescent="0.15">
      <c r="B238" s="48">
        <v>45231</v>
      </c>
      <c r="C238" s="223">
        <v>-2981400</v>
      </c>
      <c r="D238" s="148">
        <v>7066500</v>
      </c>
      <c r="E238" s="159">
        <v>6816799.9999999991</v>
      </c>
      <c r="F238" s="160">
        <v>329451.33117618406</v>
      </c>
      <c r="H238" s="54">
        <f t="shared" si="21"/>
        <v>-0.27347526577935954</v>
      </c>
      <c r="I238" s="50">
        <f t="shared" si="22"/>
        <v>0.64818976508681969</v>
      </c>
      <c r="J238" s="50">
        <f t="shared" si="23"/>
        <v>0.62528550069253974</v>
      </c>
      <c r="K238" s="228">
        <f>'EWMA &amp; GARCH Volatility Modelin'!G240^2</f>
        <v>2.8161812563684882E-4</v>
      </c>
      <c r="L238" s="51">
        <f>'EWMA &amp; GARCH Volatility Modelin'!L240</f>
        <v>1.0837947303676696E-4</v>
      </c>
      <c r="M238" s="226" cm="1">
        <f t="array" ref="M238">MMULT(MMULT(H238:J238,TRANSPOSE($H$2:$J$2)),MMULT($H$2:$J$2,TRANSPOSE(H238:J238)))</f>
        <v>1.1637960374441911</v>
      </c>
      <c r="N238" s="52">
        <f t="shared" si="24"/>
        <v>459140.48758886615</v>
      </c>
      <c r="O238" s="52">
        <f t="shared" si="25"/>
        <v>284832.01799955132</v>
      </c>
      <c r="R238" s="236">
        <v>-116700</v>
      </c>
      <c r="S238" s="238">
        <f t="shared" si="26"/>
        <v>0</v>
      </c>
      <c r="T238" s="145">
        <f t="shared" si="27"/>
        <v>1</v>
      </c>
    </row>
    <row r="239" spans="2:20" x14ac:dyDescent="0.15">
      <c r="B239" s="48">
        <v>45232</v>
      </c>
      <c r="C239" s="223">
        <v>-3015600</v>
      </c>
      <c r="D239" s="148">
        <v>7028000</v>
      </c>
      <c r="E239" s="159">
        <v>6772800</v>
      </c>
      <c r="F239" s="160">
        <v>327252.5662437125</v>
      </c>
      <c r="H239" s="54">
        <f t="shared" si="21"/>
        <v>-0.27960538515743799</v>
      </c>
      <c r="I239" s="50">
        <f t="shared" si="22"/>
        <v>0.65163372028335131</v>
      </c>
      <c r="J239" s="50">
        <f t="shared" si="23"/>
        <v>0.62797166487408673</v>
      </c>
      <c r="K239" s="228">
        <f>'EWMA &amp; GARCH Volatility Modelin'!G241^2</f>
        <v>1.6584842244728875E-5</v>
      </c>
      <c r="L239" s="51">
        <f>'EWMA &amp; GARCH Volatility Modelin'!L241</f>
        <v>1.2209024129088901E-4</v>
      </c>
      <c r="M239" s="226" cm="1">
        <f t="array" ref="M239">MMULT(MMULT(H239:J239,TRANSPOSE($H$2:$J$2)),MMULT($H$2:$J$2,TRANSPOSE(H239:J239)))</f>
        <v>1.1672892934653976</v>
      </c>
      <c r="N239" s="52">
        <f t="shared" si="24"/>
        <v>110394.5884281606</v>
      </c>
      <c r="O239" s="52">
        <f t="shared" si="25"/>
        <v>299524.66304886068</v>
      </c>
      <c r="R239" s="236">
        <v>-162300</v>
      </c>
      <c r="S239" s="238">
        <f t="shared" si="26"/>
        <v>1</v>
      </c>
      <c r="T239" s="145">
        <f t="shared" si="27"/>
        <v>1</v>
      </c>
    </row>
    <row r="240" spans="2:20" x14ac:dyDescent="0.15">
      <c r="B240" s="48">
        <v>45233</v>
      </c>
      <c r="C240" s="223">
        <v>-2992500</v>
      </c>
      <c r="D240" s="148">
        <v>6948200</v>
      </c>
      <c r="E240" s="159">
        <v>6667200</v>
      </c>
      <c r="F240" s="160">
        <v>322993.33850760898</v>
      </c>
      <c r="H240" s="54">
        <f t="shared" si="21"/>
        <v>-0.28170273654086925</v>
      </c>
      <c r="I240" s="50">
        <f t="shared" si="22"/>
        <v>0.65407751179056561</v>
      </c>
      <c r="J240" s="50">
        <f t="shared" si="23"/>
        <v>0.62762522475030358</v>
      </c>
      <c r="K240" s="228">
        <f>'EWMA &amp; GARCH Volatility Modelin'!G242^2</f>
        <v>1.0453018520828262E-4</v>
      </c>
      <c r="L240" s="51">
        <f>'EWMA &amp; GARCH Volatility Modelin'!L242</f>
        <v>1.132963982817018E-4</v>
      </c>
      <c r="M240" s="226" cm="1">
        <f t="array" ref="M240">MMULT(MMULT(H240:J240,TRANSPOSE($H$2:$J$2)),MMULT($H$2:$J$2,TRANSPOSE(H240:J240)))</f>
        <v>1.1690684583045516</v>
      </c>
      <c r="N240" s="52">
        <f t="shared" si="24"/>
        <v>273186.09041208541</v>
      </c>
      <c r="O240" s="52">
        <f t="shared" si="25"/>
        <v>284410.59761655482</v>
      </c>
      <c r="R240" s="236">
        <v>57200</v>
      </c>
      <c r="S240" s="238">
        <f t="shared" si="26"/>
        <v>1</v>
      </c>
      <c r="T240" s="145">
        <f t="shared" si="27"/>
        <v>1</v>
      </c>
    </row>
    <row r="241" spans="2:20" x14ac:dyDescent="0.15">
      <c r="B241" s="48">
        <v>45236</v>
      </c>
      <c r="C241" s="223">
        <v>-2996100</v>
      </c>
      <c r="D241" s="148">
        <v>6937000</v>
      </c>
      <c r="E241" s="159">
        <v>6739200</v>
      </c>
      <c r="F241" s="160">
        <v>323812.75521726662</v>
      </c>
      <c r="H241" s="54">
        <f t="shared" si="21"/>
        <v>-0.28053108116965197</v>
      </c>
      <c r="I241" s="50">
        <f t="shared" si="22"/>
        <v>0.64952575350418063</v>
      </c>
      <c r="J241" s="50">
        <f t="shared" si="23"/>
        <v>0.63100532766547135</v>
      </c>
      <c r="K241" s="228">
        <f>'EWMA &amp; GARCH Volatility Modelin'!G243^2</f>
        <v>3.7721619123010814E-5</v>
      </c>
      <c r="L241" s="51">
        <f>'EWMA &amp; GARCH Volatility Modelin'!L243</f>
        <v>1.1259986559866344E-4</v>
      </c>
      <c r="M241" s="226" cm="1">
        <f t="array" ref="M241">MMULT(MMULT(H241:J241,TRANSPOSE($H$2:$J$2)),MMULT($H$2:$J$2,TRANSPOSE(H241:J241)))</f>
        <v>1.1666077957613188</v>
      </c>
      <c r="N241" s="52">
        <f t="shared" si="24"/>
        <v>164819.11475161917</v>
      </c>
      <c r="O241" s="52">
        <f t="shared" si="25"/>
        <v>284761.55146547215</v>
      </c>
      <c r="R241" s="236">
        <v>-15500</v>
      </c>
      <c r="S241" s="238">
        <f t="shared" si="26"/>
        <v>1</v>
      </c>
      <c r="T241" s="145">
        <f t="shared" si="27"/>
        <v>1</v>
      </c>
    </row>
    <row r="242" spans="2:20" x14ac:dyDescent="0.15">
      <c r="B242" s="48">
        <v>45237</v>
      </c>
      <c r="C242" s="223">
        <v>-2988600</v>
      </c>
      <c r="D242" s="148">
        <v>6918800</v>
      </c>
      <c r="E242" s="159">
        <v>6734400.0000000009</v>
      </c>
      <c r="F242" s="160">
        <v>323177.86763431976</v>
      </c>
      <c r="H242" s="54">
        <f t="shared" si="21"/>
        <v>-0.28023554563696718</v>
      </c>
      <c r="I242" s="50">
        <f t="shared" si="22"/>
        <v>0.64876319786958725</v>
      </c>
      <c r="J242" s="50">
        <f t="shared" si="23"/>
        <v>0.63147234776738004</v>
      </c>
      <c r="K242" s="228">
        <f>'EWMA &amp; GARCH Volatility Modelin'!G244^2</f>
        <v>2.6600048441264427E-5</v>
      </c>
      <c r="L242" s="51">
        <f>'EWMA &amp; GARCH Volatility Modelin'!L244</f>
        <v>1.0638605685599588E-4</v>
      </c>
      <c r="M242" s="226" cm="1">
        <f t="array" ref="M242">MMULT(MMULT(H242:J242,TRANSPOSE($H$2:$J$2)),MMULT($H$2:$J$2,TRANSPOSE(H242:J242)))</f>
        <v>1.1661648921323724</v>
      </c>
      <c r="N242" s="52">
        <f t="shared" si="24"/>
        <v>138178.48417360423</v>
      </c>
      <c r="O242" s="52">
        <f t="shared" si="25"/>
        <v>276338.60859159491</v>
      </c>
      <c r="R242" s="236">
        <v>62700</v>
      </c>
      <c r="S242" s="238">
        <f t="shared" si="26"/>
        <v>1</v>
      </c>
      <c r="T242" s="145">
        <f t="shared" si="27"/>
        <v>1</v>
      </c>
    </row>
    <row r="243" spans="2:20" x14ac:dyDescent="0.15">
      <c r="B243" s="48">
        <v>45238</v>
      </c>
      <c r="C243" s="223">
        <v>-2972100</v>
      </c>
      <c r="D243" s="148">
        <v>6909000</v>
      </c>
      <c r="E243" s="159">
        <v>6790400</v>
      </c>
      <c r="F243" s="160">
        <v>323896.30590715416</v>
      </c>
      <c r="H243" s="54">
        <f t="shared" si="21"/>
        <v>-0.27705946510305485</v>
      </c>
      <c r="I243" s="50">
        <f t="shared" si="22"/>
        <v>0.64405768459910695</v>
      </c>
      <c r="J243" s="50">
        <f t="shared" si="23"/>
        <v>0.63300178050394784</v>
      </c>
      <c r="K243" s="228">
        <f>'EWMA &amp; GARCH Volatility Modelin'!G245^2</f>
        <v>1.6724245044925443E-5</v>
      </c>
      <c r="L243" s="51">
        <f>'EWMA &amp; GARCH Volatility Modelin'!L245</f>
        <v>9.9878735566089654E-5</v>
      </c>
      <c r="M243" s="226" cm="1">
        <f t="array" ref="M243">MMULT(MMULT(H243:J243,TRANSPOSE($H$2:$J$2)),MMULT($H$2:$J$2,TRANSPOSE(H243:J243)))</f>
        <v>1.1630128856271811</v>
      </c>
      <c r="N243" s="52">
        <f t="shared" si="24"/>
        <v>110060.27885225917</v>
      </c>
      <c r="O243" s="52">
        <f t="shared" si="25"/>
        <v>268963.82078354753</v>
      </c>
      <c r="R243" s="236">
        <v>-95400</v>
      </c>
      <c r="S243" s="238">
        <f t="shared" si="26"/>
        <v>0</v>
      </c>
      <c r="T243" s="145">
        <f t="shared" si="27"/>
        <v>1</v>
      </c>
    </row>
    <row r="244" spans="2:20" x14ac:dyDescent="0.15">
      <c r="B244" s="48">
        <v>45239</v>
      </c>
      <c r="C244" s="223">
        <v>-2997300</v>
      </c>
      <c r="D244" s="148">
        <v>6885200</v>
      </c>
      <c r="E244" s="159">
        <v>6744000</v>
      </c>
      <c r="F244" s="160">
        <v>322189.56877339404</v>
      </c>
      <c r="H244" s="54">
        <f t="shared" si="21"/>
        <v>-0.28191574412851889</v>
      </c>
      <c r="I244" s="50">
        <f t="shared" si="22"/>
        <v>0.64759826559693001</v>
      </c>
      <c r="J244" s="50">
        <f t="shared" si="23"/>
        <v>0.63431747853158893</v>
      </c>
      <c r="K244" s="228">
        <f>'EWMA &amp; GARCH Volatility Modelin'!G246^2</f>
        <v>4.3818968526544112E-6</v>
      </c>
      <c r="L244" s="51">
        <f>'EWMA &amp; GARCH Volatility Modelin'!L246</f>
        <v>9.3307154227298351E-5</v>
      </c>
      <c r="M244" s="226" cm="1">
        <f t="array" ref="M244">MMULT(MMULT(H244:J244,TRANSPOSE($H$2:$J$2)),MMULT($H$2:$J$2,TRANSPOSE(H244:J244)))</f>
        <v>1.1661525054391193</v>
      </c>
      <c r="N244" s="52">
        <f t="shared" si="24"/>
        <v>55910.617816356615</v>
      </c>
      <c r="O244" s="52">
        <f t="shared" si="25"/>
        <v>258000.58349505597</v>
      </c>
      <c r="R244" s="236">
        <v>-47300</v>
      </c>
      <c r="S244" s="238">
        <f t="shared" si="26"/>
        <v>1</v>
      </c>
      <c r="T244" s="145">
        <f t="shared" si="27"/>
        <v>1</v>
      </c>
    </row>
    <row r="245" spans="2:20" x14ac:dyDescent="0.15">
      <c r="B245" s="48">
        <v>45240</v>
      </c>
      <c r="C245" s="223">
        <v>-2981400</v>
      </c>
      <c r="D245" s="148">
        <v>6857200</v>
      </c>
      <c r="E245" s="159">
        <v>6708800</v>
      </c>
      <c r="F245" s="160">
        <v>320769.24452974257</v>
      </c>
      <c r="H245" s="54">
        <f t="shared" si="21"/>
        <v>-0.28167337452525365</v>
      </c>
      <c r="I245" s="50">
        <f t="shared" si="22"/>
        <v>0.64784687187045331</v>
      </c>
      <c r="J245" s="50">
        <f t="shared" si="23"/>
        <v>0.63382650265480034</v>
      </c>
      <c r="K245" s="228">
        <f>'EWMA &amp; GARCH Volatility Modelin'!G247^2</f>
        <v>7.832030703846675E-5</v>
      </c>
      <c r="L245" s="51">
        <f>'EWMA &amp; GARCH Volatility Modelin'!L247</f>
        <v>8.6290117639582133E-5</v>
      </c>
      <c r="M245" s="226" cm="1">
        <f t="array" ref="M245">MMULT(MMULT(H245:J245,TRANSPOSE($H$2:$J$2)),MMULT($H$2:$J$2,TRANSPOSE(H245:J245)))</f>
        <v>1.1661913525961918</v>
      </c>
      <c r="N245" s="52">
        <f t="shared" si="24"/>
        <v>235326.70154298717</v>
      </c>
      <c r="O245" s="52">
        <f t="shared" si="25"/>
        <v>247010.00667633247</v>
      </c>
      <c r="R245" s="236">
        <v>162000</v>
      </c>
      <c r="S245" s="238">
        <f t="shared" si="26"/>
        <v>1</v>
      </c>
      <c r="T245" s="145">
        <f t="shared" si="27"/>
        <v>1</v>
      </c>
    </row>
    <row r="246" spans="2:20" x14ac:dyDescent="0.15">
      <c r="B246" s="48">
        <v>45243</v>
      </c>
      <c r="C246" s="223">
        <v>-2967000</v>
      </c>
      <c r="D246" s="148">
        <v>6944000</v>
      </c>
      <c r="E246" s="159">
        <v>6769600</v>
      </c>
      <c r="F246" s="160">
        <v>324720.47153728636</v>
      </c>
      <c r="H246" s="54">
        <f t="shared" si="21"/>
        <v>-0.27608732064094693</v>
      </c>
      <c r="I246" s="50">
        <f t="shared" si="22"/>
        <v>0.6461578545772616</v>
      </c>
      <c r="J246" s="50">
        <f t="shared" si="23"/>
        <v>0.62992946606368527</v>
      </c>
      <c r="K246" s="228">
        <f>'EWMA &amp; GARCH Volatility Modelin'!G248^2</f>
        <v>5.1919126321953083E-5</v>
      </c>
      <c r="L246" s="51">
        <f>'EWMA &amp; GARCH Volatility Modelin'!L248</f>
        <v>8.6031830533667288E-5</v>
      </c>
      <c r="M246" s="226" cm="1">
        <f t="array" ref="M246">MMULT(MMULT(H246:J246,TRANSPOSE($H$2:$J$2)),MMULT($H$2:$J$2,TRANSPOSE(H246:J246)))</f>
        <v>1.1636752935044079</v>
      </c>
      <c r="N246" s="52">
        <f t="shared" si="24"/>
        <v>194323.50585742484</v>
      </c>
      <c r="O246" s="52">
        <f t="shared" si="25"/>
        <v>250144.65709440035</v>
      </c>
      <c r="R246" s="236">
        <v>-26800</v>
      </c>
      <c r="S246" s="238">
        <f t="shared" si="26"/>
        <v>1</v>
      </c>
      <c r="T246" s="145">
        <f t="shared" si="27"/>
        <v>1</v>
      </c>
    </row>
    <row r="247" spans="2:20" x14ac:dyDescent="0.15">
      <c r="B247" s="48">
        <v>45244</v>
      </c>
      <c r="C247" s="223">
        <v>-2982000</v>
      </c>
      <c r="D247" s="148">
        <v>6937000</v>
      </c>
      <c r="E247" s="159">
        <v>6764800</v>
      </c>
      <c r="F247" s="160">
        <v>324324.08157758327</v>
      </c>
      <c r="H247" s="54">
        <f t="shared" si="21"/>
        <v>-0.27817683165730706</v>
      </c>
      <c r="I247" s="50">
        <f t="shared" si="22"/>
        <v>0.6471202820948152</v>
      </c>
      <c r="J247" s="50">
        <f t="shared" si="23"/>
        <v>0.6310565495624918</v>
      </c>
      <c r="K247" s="228">
        <f>'EWMA &amp; GARCH Volatility Modelin'!G249^2</f>
        <v>1.2002377458520501E-5</v>
      </c>
      <c r="L247" s="51">
        <f>'EWMA &amp; GARCH Volatility Modelin'!L249</f>
        <v>8.3474471150818522E-5</v>
      </c>
      <c r="M247" s="226" cm="1">
        <f t="array" ref="M247">MMULT(MMULT(H247:J247,TRANSPOSE($H$2:$J$2)),MMULT($H$2:$J$2,TRANSPOSE(H247:J247)))</f>
        <v>1.16476812841249</v>
      </c>
      <c r="N247" s="52">
        <f t="shared" si="24"/>
        <v>93242.674177449648</v>
      </c>
      <c r="O247" s="52">
        <f t="shared" si="25"/>
        <v>245899.65437718309</v>
      </c>
      <c r="R247" s="236">
        <v>-78400</v>
      </c>
      <c r="S247" s="238">
        <f t="shared" si="26"/>
        <v>1</v>
      </c>
      <c r="T247" s="145">
        <f t="shared" si="27"/>
        <v>1</v>
      </c>
    </row>
    <row r="248" spans="2:20" x14ac:dyDescent="0.15">
      <c r="B248" s="48">
        <v>45245</v>
      </c>
      <c r="C248" s="223">
        <v>-2988000</v>
      </c>
      <c r="D248" s="148">
        <v>6939800</v>
      </c>
      <c r="E248" s="159">
        <v>6689600</v>
      </c>
      <c r="F248" s="160">
        <v>323117.76490537752</v>
      </c>
      <c r="H248" s="54">
        <f t="shared" si="21"/>
        <v>-0.28079012160054129</v>
      </c>
      <c r="I248" s="50">
        <f t="shared" si="22"/>
        <v>0.65215103275884756</v>
      </c>
      <c r="J248" s="50">
        <f t="shared" si="23"/>
        <v>0.62863908884169373</v>
      </c>
      <c r="K248" s="228">
        <f>'EWMA &amp; GARCH Volatility Modelin'!G250^2</f>
        <v>5.0832918611477437E-5</v>
      </c>
      <c r="L248" s="51">
        <f>'EWMA &amp; GARCH Volatility Modelin'!L250</f>
        <v>7.8074049682849697E-5</v>
      </c>
      <c r="M248" s="226" cm="1">
        <f t="array" ref="M248">MMULT(MMULT(H248:J248,TRANSPOSE($H$2:$J$2)),MMULT($H$2:$J$2,TRANSPOSE(H248:J248)))</f>
        <v>1.1678967574377519</v>
      </c>
      <c r="N248" s="52">
        <f t="shared" si="24"/>
        <v>190742.80967313441</v>
      </c>
      <c r="O248" s="52">
        <f t="shared" si="25"/>
        <v>236389.94850314659</v>
      </c>
      <c r="R248" s="236">
        <v>-7700</v>
      </c>
      <c r="S248" s="238">
        <f t="shared" si="26"/>
        <v>1</v>
      </c>
      <c r="T248" s="145">
        <f t="shared" si="27"/>
        <v>1</v>
      </c>
    </row>
    <row r="249" spans="2:20" x14ac:dyDescent="0.15">
      <c r="B249" s="48">
        <v>45246</v>
      </c>
      <c r="C249" s="223">
        <v>-2958900</v>
      </c>
      <c r="D249" s="148">
        <v>6934200</v>
      </c>
      <c r="E249" s="159">
        <v>6658400</v>
      </c>
      <c r="F249" s="160">
        <v>322575.9665221101</v>
      </c>
      <c r="H249" s="54">
        <f t="shared" si="21"/>
        <v>-0.27825686261602267</v>
      </c>
      <c r="I249" s="50">
        <f t="shared" si="22"/>
        <v>0.65209663616615099</v>
      </c>
      <c r="J249" s="50">
        <f t="shared" si="23"/>
        <v>0.62616022644987168</v>
      </c>
      <c r="K249" s="228">
        <f>'EWMA &amp; GARCH Volatility Modelin'!G251^2</f>
        <v>5.0964653373671615E-5</v>
      </c>
      <c r="L249" s="51">
        <f>'EWMA &amp; GARCH Volatility Modelin'!L251</f>
        <v>7.6186507399845303E-5</v>
      </c>
      <c r="M249" s="226" cm="1">
        <f t="array" ref="M249">MMULT(MMULT(H249:J249,TRANSPOSE($H$2:$J$2)),MMULT($H$2:$J$2,TRANSPOSE(H249:J249)))</f>
        <v>1.1670819944350317</v>
      </c>
      <c r="N249" s="52">
        <f t="shared" si="24"/>
        <v>190785.0251962849</v>
      </c>
      <c r="O249" s="52">
        <f t="shared" si="25"/>
        <v>233264.56939655135</v>
      </c>
      <c r="R249" s="236">
        <v>123200</v>
      </c>
      <c r="S249" s="238">
        <f t="shared" si="26"/>
        <v>1</v>
      </c>
      <c r="T249" s="145">
        <f t="shared" si="27"/>
        <v>1</v>
      </c>
    </row>
    <row r="250" spans="2:20" x14ac:dyDescent="0.15">
      <c r="B250" s="48">
        <v>45247</v>
      </c>
      <c r="C250" s="223">
        <v>-2969700</v>
      </c>
      <c r="D250" s="148">
        <v>6998600</v>
      </c>
      <c r="E250" s="159">
        <v>6728000</v>
      </c>
      <c r="F250" s="160">
        <v>325797.05265633279</v>
      </c>
      <c r="H250" s="54">
        <f t="shared" si="21"/>
        <v>-0.2760739618291515</v>
      </c>
      <c r="I250" s="50">
        <f t="shared" si="22"/>
        <v>0.65061495412247028</v>
      </c>
      <c r="J250" s="50">
        <f t="shared" si="23"/>
        <v>0.62545900770668128</v>
      </c>
      <c r="K250" s="228">
        <f>'EWMA &amp; GARCH Volatility Modelin'!G252^2</f>
        <v>3.9295225806876678E-4</v>
      </c>
      <c r="L250" s="51">
        <f>'EWMA &amp; GARCH Volatility Modelin'!L252</f>
        <v>7.4488886063217111E-5</v>
      </c>
      <c r="M250" s="226" cm="1">
        <f t="array" ref="M250">MMULT(MMULT(H250:J250,TRANSPOSE($H$2:$J$2)),MMULT($H$2:$J$2,TRANSPOSE(H250:J250)))</f>
        <v>1.1657201510124293</v>
      </c>
      <c r="N250" s="52">
        <f t="shared" si="24"/>
        <v>535585.53081649623</v>
      </c>
      <c r="O250" s="52">
        <f t="shared" si="25"/>
        <v>233187.18581255138</v>
      </c>
      <c r="R250" s="236">
        <v>103300</v>
      </c>
      <c r="S250" s="238">
        <f t="shared" si="26"/>
        <v>1</v>
      </c>
      <c r="T250" s="145">
        <f t="shared" si="27"/>
        <v>1</v>
      </c>
    </row>
    <row r="251" spans="2:20" x14ac:dyDescent="0.15">
      <c r="B251" s="48">
        <v>45250</v>
      </c>
      <c r="C251" s="223">
        <v>-2948700</v>
      </c>
      <c r="D251" s="148">
        <v>7066500</v>
      </c>
      <c r="E251" s="159">
        <v>6742400</v>
      </c>
      <c r="F251" s="160">
        <v>328392.01873674238</v>
      </c>
      <c r="H251" s="54">
        <f t="shared" si="21"/>
        <v>-0.27151433675254599</v>
      </c>
      <c r="I251" s="50">
        <f t="shared" si="22"/>
        <v>0.65067862470304416</v>
      </c>
      <c r="J251" s="50">
        <f t="shared" si="23"/>
        <v>0.62083571204950183</v>
      </c>
      <c r="K251" s="228">
        <f>'EWMA &amp; GARCH Volatility Modelin'!G253^2</f>
        <v>3.5829789049127471E-7</v>
      </c>
      <c r="L251" s="51">
        <f>'EWMA &amp; GARCH Volatility Modelin'!L253</f>
        <v>1.0035533951624853E-4</v>
      </c>
      <c r="M251" s="226" cm="1">
        <f t="array" ref="M251">MMULT(MMULT(H251:J251,TRANSPOSE($H$2:$J$2)),MMULT($H$2:$J$2,TRANSPOSE(H251:J251)))</f>
        <v>1.1643294955148822</v>
      </c>
      <c r="N251" s="52">
        <f t="shared" si="24"/>
        <v>16318.211462218342</v>
      </c>
      <c r="O251" s="52">
        <f t="shared" si="25"/>
        <v>273099.35433024063</v>
      </c>
      <c r="R251" s="236">
        <v>61400</v>
      </c>
      <c r="S251" s="238">
        <f t="shared" si="26"/>
        <v>1</v>
      </c>
      <c r="T251" s="145">
        <f t="shared" si="27"/>
        <v>1</v>
      </c>
    </row>
    <row r="252" spans="2:20" x14ac:dyDescent="0.15">
      <c r="B252" s="48">
        <v>45251</v>
      </c>
      <c r="C252" s="223">
        <v>-2992500</v>
      </c>
      <c r="D252" s="148">
        <v>7108500</v>
      </c>
      <c r="E252" s="159">
        <v>6805599.9999999991</v>
      </c>
      <c r="F252" s="160">
        <v>330579.63093416998</v>
      </c>
      <c r="H252" s="54">
        <f t="shared" si="21"/>
        <v>-0.27399831526516261</v>
      </c>
      <c r="I252" s="50">
        <f t="shared" si="22"/>
        <v>0.65086617345443887</v>
      </c>
      <c r="J252" s="50">
        <f t="shared" si="23"/>
        <v>0.62313214181072363</v>
      </c>
      <c r="K252" s="228">
        <f>'EWMA &amp; GARCH Volatility Modelin'!G254^2</f>
        <v>1.3142180376146402E-4</v>
      </c>
      <c r="L252" s="51">
        <f>'EWMA &amp; GARCH Volatility Modelin'!L254</f>
        <v>9.236238393307665E-5</v>
      </c>
      <c r="M252" s="226" cm="1">
        <f t="array" ref="M252">MMULT(MMULT(H252:J252,TRANSPOSE($H$2:$J$2)),MMULT($H$2:$J$2,TRANSPOSE(H252:J252)))</f>
        <v>1.1651891747835423</v>
      </c>
      <c r="N252" s="52">
        <f t="shared" si="24"/>
        <v>314407.47088952671</v>
      </c>
      <c r="O252" s="52">
        <f t="shared" si="25"/>
        <v>263576.51546674111</v>
      </c>
      <c r="R252" s="236">
        <v>78900</v>
      </c>
      <c r="S252" s="238">
        <f t="shared" si="26"/>
        <v>1</v>
      </c>
      <c r="T252" s="145">
        <f t="shared" si="27"/>
        <v>1</v>
      </c>
    </row>
    <row r="253" spans="2:20" x14ac:dyDescent="0.15">
      <c r="B253" s="48">
        <v>45252</v>
      </c>
      <c r="C253" s="223">
        <v>-3009000</v>
      </c>
      <c r="D253" s="148">
        <v>7129500</v>
      </c>
      <c r="E253" s="159">
        <v>6880000</v>
      </c>
      <c r="F253" s="160">
        <v>332423.38936507329</v>
      </c>
      <c r="H253" s="54">
        <f t="shared" si="21"/>
        <v>-0.2735330212263079</v>
      </c>
      <c r="I253" s="50">
        <f t="shared" si="22"/>
        <v>0.64810690423162587</v>
      </c>
      <c r="J253" s="50">
        <f t="shared" si="23"/>
        <v>0.62542611699468209</v>
      </c>
      <c r="K253" s="228">
        <f>'EWMA &amp; GARCH Volatility Modelin'!G255^2</f>
        <v>5.8628971239180745E-6</v>
      </c>
      <c r="L253" s="51">
        <f>'EWMA &amp; GARCH Volatility Modelin'!L255</f>
        <v>9.5837818050039205E-5</v>
      </c>
      <c r="M253" s="226" cm="1">
        <f t="array" ref="M253">MMULT(MMULT(H253:J253,TRANSPOSE($H$2:$J$2)),MMULT($H$2:$J$2,TRANSPOSE(H253:J253)))</f>
        <v>1.163775935854529</v>
      </c>
      <c r="N253" s="52">
        <f t="shared" si="24"/>
        <v>66846.382047620122</v>
      </c>
      <c r="O253" s="52">
        <f t="shared" si="25"/>
        <v>270265.26233646635</v>
      </c>
      <c r="R253" s="236">
        <v>113800</v>
      </c>
      <c r="S253" s="238">
        <f t="shared" si="26"/>
        <v>1</v>
      </c>
      <c r="T253" s="145">
        <f t="shared" si="27"/>
        <v>1</v>
      </c>
    </row>
    <row r="254" spans="2:20" x14ac:dyDescent="0.15">
      <c r="B254" s="48">
        <v>45254</v>
      </c>
      <c r="C254" s="223">
        <v>-3014400</v>
      </c>
      <c r="D254" s="148">
        <v>7185500</v>
      </c>
      <c r="E254" s="159">
        <v>6943200.0000000009</v>
      </c>
      <c r="F254" s="160">
        <v>335294.30386097223</v>
      </c>
      <c r="H254" s="54">
        <f t="shared" si="21"/>
        <v>-0.27121816038796864</v>
      </c>
      <c r="I254" s="50">
        <f t="shared" si="22"/>
        <v>0.64650945178733699</v>
      </c>
      <c r="J254" s="50">
        <f t="shared" si="23"/>
        <v>0.62470870860063166</v>
      </c>
      <c r="K254" s="228">
        <f>'EWMA &amp; GARCH Volatility Modelin'!G256^2</f>
        <v>6.6027304536999225E-5</v>
      </c>
      <c r="L254" s="51">
        <f>'EWMA &amp; GARCH Volatility Modelin'!L256</f>
        <v>8.8695563665273951E-5</v>
      </c>
      <c r="M254" s="226" cm="1">
        <f t="array" ref="M254">MMULT(MMULT(H254:J254,TRANSPOSE($H$2:$J$2)),MMULT($H$2:$J$2,TRANSPOSE(H254:J254)))</f>
        <v>1.1623218072127537</v>
      </c>
      <c r="N254" s="52">
        <f t="shared" si="24"/>
        <v>226507.06384761349</v>
      </c>
      <c r="O254" s="52">
        <f t="shared" si="25"/>
        <v>262525.15004053636</v>
      </c>
      <c r="R254" s="236">
        <v>-29800</v>
      </c>
      <c r="S254" s="238">
        <f t="shared" si="26"/>
        <v>1</v>
      </c>
      <c r="T254" s="145">
        <f t="shared" si="27"/>
        <v>1</v>
      </c>
    </row>
    <row r="255" spans="2:20" x14ac:dyDescent="0.15">
      <c r="B255" s="48">
        <v>45257</v>
      </c>
      <c r="C255" s="223">
        <v>-3006600</v>
      </c>
      <c r="D255" s="148">
        <v>7213500</v>
      </c>
      <c r="E255" s="159">
        <v>6877600</v>
      </c>
      <c r="F255" s="160">
        <v>335158.57148382568</v>
      </c>
      <c r="H255" s="54">
        <f t="shared" si="21"/>
        <v>-0.27124362849023409</v>
      </c>
      <c r="I255" s="50">
        <f t="shared" si="22"/>
        <v>0.65077360277865492</v>
      </c>
      <c r="J255" s="50">
        <f t="shared" si="23"/>
        <v>0.62047002571157928</v>
      </c>
      <c r="K255" s="228">
        <f>'EWMA &amp; GARCH Volatility Modelin'!G257^2</f>
        <v>2.9373937824341079E-6</v>
      </c>
      <c r="L255" s="51">
        <f>'EWMA &amp; GARCH Volatility Modelin'!L257</f>
        <v>8.72091979549222E-5</v>
      </c>
      <c r="M255" s="226" cm="1">
        <f t="array" ref="M255">MMULT(MMULT(H255:J255,TRANSPOSE($H$2:$J$2)),MMULT($H$2:$J$2,TRANSPOSE(H255:J255)))</f>
        <v>1.1642888751400482</v>
      </c>
      <c r="N255" s="52">
        <f t="shared" si="24"/>
        <v>47687.2441658026</v>
      </c>
      <c r="O255" s="52">
        <f t="shared" si="25"/>
        <v>259837.77335521509</v>
      </c>
      <c r="R255" s="236">
        <v>-13100</v>
      </c>
      <c r="S255" s="238">
        <f t="shared" si="26"/>
        <v>1</v>
      </c>
      <c r="T255" s="145">
        <f t="shared" si="27"/>
        <v>1</v>
      </c>
    </row>
    <row r="256" spans="2:20" x14ac:dyDescent="0.15">
      <c r="B256" s="48">
        <v>45258</v>
      </c>
      <c r="C256" s="223">
        <v>-2982000</v>
      </c>
      <c r="D256" s="148">
        <v>7231000</v>
      </c>
      <c r="E256" s="159">
        <v>6822400</v>
      </c>
      <c r="F256" s="160">
        <v>334955.15699948499</v>
      </c>
      <c r="H256" s="54">
        <f t="shared" si="21"/>
        <v>-0.26934263056162727</v>
      </c>
      <c r="I256" s="50">
        <f t="shared" si="22"/>
        <v>0.65312426612713836</v>
      </c>
      <c r="J256" s="50">
        <f t="shared" si="23"/>
        <v>0.61621836443448885</v>
      </c>
      <c r="K256" s="228">
        <f>'EWMA &amp; GARCH Volatility Modelin'!G258^2</f>
        <v>1.3662236799227796E-4</v>
      </c>
      <c r="L256" s="51">
        <f>'EWMA &amp; GARCH Volatility Modelin'!L258</f>
        <v>8.0701919172202448E-5</v>
      </c>
      <c r="M256" s="226" cm="1">
        <f t="array" ref="M256">MMULT(MMULT(H256:J256,TRANSPOSE($H$2:$J$2)),MMULT($H$2:$J$2,TRANSPOSE(H256:J256)))</f>
        <v>1.1647775733501946</v>
      </c>
      <c r="N256" s="52">
        <f t="shared" si="24"/>
        <v>324907.4009965412</v>
      </c>
      <c r="O256" s="52">
        <f t="shared" si="25"/>
        <v>249712.70051246171</v>
      </c>
      <c r="R256" s="236">
        <v>-65600</v>
      </c>
      <c r="S256" s="238">
        <f t="shared" si="26"/>
        <v>1</v>
      </c>
      <c r="T256" s="145">
        <f t="shared" si="27"/>
        <v>1</v>
      </c>
    </row>
    <row r="257" spans="2:20" x14ac:dyDescent="0.15">
      <c r="B257" s="48">
        <v>45259</v>
      </c>
      <c r="C257" s="223">
        <v>-2973900</v>
      </c>
      <c r="D257" s="148">
        <v>7192500</v>
      </c>
      <c r="E257" s="159">
        <v>6787200</v>
      </c>
      <c r="F257" s="160">
        <v>333145.45458966773</v>
      </c>
      <c r="H257" s="54">
        <f t="shared" si="21"/>
        <v>-0.27021206999945485</v>
      </c>
      <c r="I257" s="50">
        <f t="shared" si="22"/>
        <v>0.65351905358992535</v>
      </c>
      <c r="J257" s="50">
        <f t="shared" si="23"/>
        <v>0.61669301640952956</v>
      </c>
      <c r="K257" s="228">
        <f>'EWMA &amp; GARCH Volatility Modelin'!G259^2</f>
        <v>1.2820381523603536E-5</v>
      </c>
      <c r="L257" s="51">
        <f>'EWMA &amp; GARCH Volatility Modelin'!L259</f>
        <v>8.5421879911890686E-5</v>
      </c>
      <c r="M257" s="226" cm="1">
        <f t="array" ref="M257">MMULT(MMULT(H257:J257,TRANSPOSE($H$2:$J$2)),MMULT($H$2:$J$2,TRANSPOSE(H257:J257)))</f>
        <v>1.1652298418395497</v>
      </c>
      <c r="N257" s="52">
        <f t="shared" si="24"/>
        <v>98958.373526487529</v>
      </c>
      <c r="O257" s="52">
        <f t="shared" si="25"/>
        <v>255438.66529230462</v>
      </c>
      <c r="R257" s="236">
        <v>50800</v>
      </c>
      <c r="S257" s="238">
        <f t="shared" si="26"/>
        <v>1</v>
      </c>
      <c r="T257" s="145">
        <f t="shared" si="27"/>
        <v>1</v>
      </c>
    </row>
    <row r="258" spans="2:20" x14ac:dyDescent="0.15">
      <c r="B258" s="48">
        <v>45260</v>
      </c>
      <c r="C258" s="223">
        <v>-2980500</v>
      </c>
      <c r="D258" s="148">
        <v>7227500</v>
      </c>
      <c r="E258" s="159">
        <v>6809600</v>
      </c>
      <c r="F258" s="160">
        <v>334634.9782796147</v>
      </c>
      <c r="H258" s="54">
        <f t="shared" si="21"/>
        <v>-0.26956749814590381</v>
      </c>
      <c r="I258" s="50">
        <f t="shared" si="22"/>
        <v>0.6536819637139808</v>
      </c>
      <c r="J258" s="50">
        <f t="shared" si="23"/>
        <v>0.61588553443192307</v>
      </c>
      <c r="K258" s="228">
        <f>'EWMA &amp; GARCH Volatility Modelin'!G260^2</f>
        <v>9.3957234683012376E-7</v>
      </c>
      <c r="L258" s="51">
        <f>'EWMA &amp; GARCH Volatility Modelin'!L260</f>
        <v>7.9816178046171525E-5</v>
      </c>
      <c r="M258" s="226" cm="1">
        <f t="array" ref="M258">MMULT(MMULT(H258:J258,TRANSPOSE($H$2:$J$2)),MMULT($H$2:$J$2,TRANSPOSE(H258:J258)))</f>
        <v>1.1651040091152554</v>
      </c>
      <c r="N258" s="52">
        <f t="shared" si="24"/>
        <v>26911.860183898352</v>
      </c>
      <c r="O258" s="52">
        <f t="shared" si="25"/>
        <v>248041.33988014038</v>
      </c>
      <c r="R258" s="236">
        <v>-310900</v>
      </c>
      <c r="S258" s="238">
        <f t="shared" si="26"/>
        <v>0</v>
      </c>
      <c r="T258" s="145">
        <f t="shared" si="27"/>
        <v>0</v>
      </c>
    </row>
    <row r="259" spans="2:20" x14ac:dyDescent="0.15">
      <c r="B259" s="48">
        <v>45261</v>
      </c>
      <c r="C259" s="223">
        <v>-2968500</v>
      </c>
      <c r="D259" s="148">
        <v>6883800</v>
      </c>
      <c r="E259" s="159">
        <v>6830400</v>
      </c>
      <c r="F259" s="160">
        <v>323771.42430553026</v>
      </c>
      <c r="H259" s="54">
        <f t="shared" si="21"/>
        <v>-0.27625003489768002</v>
      </c>
      <c r="I259" s="50">
        <f t="shared" si="22"/>
        <v>0.64060973226499907</v>
      </c>
      <c r="J259" s="50">
        <f t="shared" si="23"/>
        <v>0.63564030263268101</v>
      </c>
      <c r="K259" s="228">
        <f>'EWMA &amp; GARCH Volatility Modelin'!G261^2</f>
        <v>3.3130367970462783E-6</v>
      </c>
      <c r="L259" s="51">
        <f>'EWMA &amp; GARCH Volatility Modelin'!L261</f>
        <v>7.3841550625286767E-5</v>
      </c>
      <c r="M259" s="226" cm="1">
        <f t="array" ref="M259">MMULT(MMULT(H259:J259,TRANSPOSE($H$2:$J$2)),MMULT($H$2:$J$2,TRANSPOSE(H259:J259)))</f>
        <v>1.1611778147494023</v>
      </c>
      <c r="N259" s="52">
        <f t="shared" si="24"/>
        <v>49031.125719549047</v>
      </c>
      <c r="O259" s="52">
        <f t="shared" si="25"/>
        <v>231477.68945496579</v>
      </c>
      <c r="R259" s="236">
        <v>118400</v>
      </c>
      <c r="S259" s="238">
        <f t="shared" si="26"/>
        <v>1</v>
      </c>
      <c r="T259" s="145">
        <f t="shared" si="27"/>
        <v>1</v>
      </c>
    </row>
    <row r="260" spans="2:20" x14ac:dyDescent="0.15">
      <c r="B260" s="48">
        <v>45264</v>
      </c>
      <c r="C260" s="223">
        <v>-2999100</v>
      </c>
      <c r="D260" s="148">
        <v>6972000</v>
      </c>
      <c r="E260" s="159">
        <v>6891200</v>
      </c>
      <c r="F260" s="160">
        <v>327509.16774795763</v>
      </c>
      <c r="H260" s="54">
        <f t="shared" si="21"/>
        <v>-0.27605600095728133</v>
      </c>
      <c r="I260" s="50">
        <f t="shared" si="22"/>
        <v>0.64174667022578957</v>
      </c>
      <c r="J260" s="50">
        <f t="shared" si="23"/>
        <v>0.63430933073149176</v>
      </c>
      <c r="K260" s="228">
        <f>'EWMA &amp; GARCH Volatility Modelin'!G262^2</f>
        <v>4.3978527847310692E-5</v>
      </c>
      <c r="L260" s="51">
        <f>'EWMA &amp; GARCH Volatility Modelin'!L262</f>
        <v>6.8592005161885849E-5</v>
      </c>
      <c r="M260" s="226" cm="1">
        <f t="array" ref="M260">MMULT(MMULT(H260:J260,TRANSPOSE($H$2:$J$2)),MMULT($H$2:$J$2,TRANSPOSE(H260:J260)))</f>
        <v>1.1616394181861647</v>
      </c>
      <c r="N260" s="52">
        <f t="shared" si="24"/>
        <v>180644.36829555163</v>
      </c>
      <c r="O260" s="52">
        <f t="shared" si="25"/>
        <v>225600.90233402161</v>
      </c>
      <c r="R260" s="236">
        <v>-113700</v>
      </c>
      <c r="S260" s="238">
        <f t="shared" si="26"/>
        <v>0</v>
      </c>
      <c r="T260" s="145">
        <f t="shared" si="27"/>
        <v>1</v>
      </c>
    </row>
    <row r="261" spans="2:20" x14ac:dyDescent="0.15">
      <c r="B261" s="48">
        <v>45265</v>
      </c>
      <c r="C261" s="223">
        <v>-2988600</v>
      </c>
      <c r="D261" s="148">
        <v>6934200</v>
      </c>
      <c r="E261" s="159">
        <v>6804800</v>
      </c>
      <c r="F261" s="160">
        <v>324869.84345390712</v>
      </c>
      <c r="H261" s="54">
        <f t="shared" si="21"/>
        <v>-0.27799895817830034</v>
      </c>
      <c r="I261" s="50">
        <f t="shared" si="22"/>
        <v>0.64501785980056559</v>
      </c>
      <c r="J261" s="50">
        <f t="shared" si="23"/>
        <v>0.63298109837773475</v>
      </c>
      <c r="K261" s="228">
        <f>'EWMA &amp; GARCH Volatility Modelin'!G263^2</f>
        <v>2.7634908337374018E-7</v>
      </c>
      <c r="L261" s="51">
        <f>'EWMA &amp; GARCH Volatility Modelin'!L263</f>
        <v>6.7059521929271052E-5</v>
      </c>
      <c r="M261" s="226" cm="1">
        <f t="array" ref="M261">MMULT(MMULT(H261:J261,TRANSPOSE($H$2:$J$2)),MMULT($H$2:$J$2,TRANSPOSE(H261:J261)))</f>
        <v>1.1637464118866947</v>
      </c>
      <c r="N261" s="52">
        <f t="shared" si="24"/>
        <v>14182.652876476015</v>
      </c>
      <c r="O261" s="52">
        <f t="shared" si="25"/>
        <v>220932.03144812849</v>
      </c>
      <c r="R261" s="236">
        <v>-28000</v>
      </c>
      <c r="S261" s="238">
        <f t="shared" si="26"/>
        <v>1</v>
      </c>
      <c r="T261" s="145">
        <f t="shared" si="27"/>
        <v>1</v>
      </c>
    </row>
    <row r="262" spans="2:20" x14ac:dyDescent="0.15">
      <c r="B262" s="48">
        <v>45266</v>
      </c>
      <c r="C262" s="223">
        <v>-2982000</v>
      </c>
      <c r="D262" s="148">
        <v>6913200</v>
      </c>
      <c r="E262" s="159">
        <v>6791200</v>
      </c>
      <c r="F262" s="160">
        <v>323990.42230786808</v>
      </c>
      <c r="H262" s="54">
        <f t="shared" ref="H262:H325" si="28">C262/SUM(C262:E262)</f>
        <v>-0.27810937849735134</v>
      </c>
      <c r="I262" s="50">
        <f t="shared" ref="I262:I325" si="29">D262/SUM(C262:E262)</f>
        <v>0.64474371409385955</v>
      </c>
      <c r="J262" s="50">
        <f t="shared" ref="J262:J325" si="30">E262/SUM(C262:E262)</f>
        <v>0.63336566440349173</v>
      </c>
      <c r="K262" s="228">
        <f>'EWMA &amp; GARCH Volatility Modelin'!G264^2</f>
        <v>5.7108467845692806E-5</v>
      </c>
      <c r="L262" s="51">
        <f>'EWMA &amp; GARCH Volatility Modelin'!L264</f>
        <v>6.2238601576144431E-5</v>
      </c>
      <c r="M262" s="226" cm="1">
        <f t="array" ref="M262">MMULT(MMULT(H262:J262,TRANSPOSE($H$2:$J$2)),MMULT($H$2:$J$2,TRANSPOSE(H262:J262)))</f>
        <v>1.1636548024830011</v>
      </c>
      <c r="N262" s="52">
        <f t="shared" ref="N262:N325" si="31">_xlfn.NORM.S.INV(0.99)*SQRT(M262*K262)*SUM(C262:E262)</f>
        <v>203342.89399688577</v>
      </c>
      <c r="O262" s="52">
        <f t="shared" ref="O262:O325" si="32">_xlfn.NORM.S.INV(0.99)*SQRT(M262*L262)*SUM(C262:E262)</f>
        <v>212279.79465738096</v>
      </c>
      <c r="R262" s="236">
        <v>-36300</v>
      </c>
      <c r="S262" s="238">
        <f t="shared" ref="S262:S325" si="33">IF(-(N263)&lt;R262,1,0)</f>
        <v>1</v>
      </c>
      <c r="T262" s="145">
        <f t="shared" ref="T262:T325" si="34">IF(-(O263)&lt;R262,1,0)</f>
        <v>1</v>
      </c>
    </row>
    <row r="263" spans="2:20" x14ac:dyDescent="0.15">
      <c r="B263" s="48">
        <v>45267</v>
      </c>
      <c r="C263" s="223">
        <v>-2960100</v>
      </c>
      <c r="D263" s="148">
        <v>6906200</v>
      </c>
      <c r="E263" s="159">
        <v>6740000</v>
      </c>
      <c r="F263" s="160">
        <v>323022.00259174005</v>
      </c>
      <c r="H263" s="54">
        <f t="shared" si="28"/>
        <v>-0.27700470704934449</v>
      </c>
      <c r="I263" s="50">
        <f t="shared" si="29"/>
        <v>0.64627881079158911</v>
      </c>
      <c r="J263" s="50">
        <f t="shared" si="30"/>
        <v>0.63072589625775544</v>
      </c>
      <c r="K263" s="228">
        <f>'EWMA &amp; GARCH Volatility Modelin'!G265^2</f>
        <v>2.0338850606661246E-5</v>
      </c>
      <c r="L263" s="51">
        <f>'EWMA &amp; GARCH Volatility Modelin'!L265</f>
        <v>6.2541437830720297E-5</v>
      </c>
      <c r="M263" s="226" cm="1">
        <f t="array" ref="M263">MMULT(MMULT(H263:J263,TRANSPOSE($H$2:$J$2)),MMULT($H$2:$J$2,TRANSPOSE(H263:J263)))</f>
        <v>1.1640164213642834</v>
      </c>
      <c r="N263" s="52">
        <f t="shared" si="31"/>
        <v>120958.57139708055</v>
      </c>
      <c r="O263" s="52">
        <f t="shared" si="32"/>
        <v>212108.15994457289</v>
      </c>
      <c r="R263" s="236">
        <v>31700</v>
      </c>
      <c r="S263" s="238">
        <f t="shared" si="33"/>
        <v>1</v>
      </c>
      <c r="T263" s="145">
        <f t="shared" si="34"/>
        <v>1</v>
      </c>
    </row>
    <row r="264" spans="2:20" x14ac:dyDescent="0.15">
      <c r="B264" s="48">
        <v>45268</v>
      </c>
      <c r="C264" s="223">
        <v>-2981400</v>
      </c>
      <c r="D264" s="148">
        <v>6921600</v>
      </c>
      <c r="E264" s="159">
        <v>6777600</v>
      </c>
      <c r="F264" s="160">
        <v>324039.01392829622</v>
      </c>
      <c r="H264" s="54">
        <f t="shared" si="28"/>
        <v>-0.27817275933493812</v>
      </c>
      <c r="I264" s="50">
        <f t="shared" si="29"/>
        <v>0.64580417623019648</v>
      </c>
      <c r="J264" s="50">
        <f t="shared" si="30"/>
        <v>0.63236858310474164</v>
      </c>
      <c r="K264" s="228">
        <f>'EWMA &amp; GARCH Volatility Modelin'!G266^2</f>
        <v>9.8489537403910135E-5</v>
      </c>
      <c r="L264" s="51">
        <f>'EWMA &amp; GARCH Volatility Modelin'!L266</f>
        <v>5.9705103536191094E-5</v>
      </c>
      <c r="M264" s="226" cm="1">
        <f t="array" ref="M264">MMULT(MMULT(H264:J264,TRANSPOSE($H$2:$J$2)),MMULT($H$2:$J$2,TRANSPOSE(H264:J264)))</f>
        <v>1.1641618809724588</v>
      </c>
      <c r="N264" s="52">
        <f t="shared" si="31"/>
        <v>266982.03740346199</v>
      </c>
      <c r="O264" s="52">
        <f t="shared" si="32"/>
        <v>207870.43363816169</v>
      </c>
      <c r="R264" s="236">
        <v>95000</v>
      </c>
      <c r="S264" s="238">
        <f t="shared" si="33"/>
        <v>1</v>
      </c>
      <c r="T264" s="145">
        <f t="shared" si="34"/>
        <v>1</v>
      </c>
    </row>
    <row r="265" spans="2:20" x14ac:dyDescent="0.15">
      <c r="B265" s="48">
        <v>45271</v>
      </c>
      <c r="C265" s="223">
        <v>-2970600</v>
      </c>
      <c r="D265" s="148">
        <v>6937000</v>
      </c>
      <c r="E265" s="159">
        <v>6846400</v>
      </c>
      <c r="F265" s="160">
        <v>325769.76865541091</v>
      </c>
      <c r="H265" s="54">
        <f t="shared" si="28"/>
        <v>-0.27472994968925718</v>
      </c>
      <c r="I265" s="50">
        <f t="shared" si="29"/>
        <v>0.64155445398046762</v>
      </c>
      <c r="J265" s="50">
        <f t="shared" si="30"/>
        <v>0.63317549570878962</v>
      </c>
      <c r="K265" s="228">
        <f>'EWMA &amp; GARCH Volatility Modelin'!G267^2</f>
        <v>1.2713364141310558E-5</v>
      </c>
      <c r="L265" s="51">
        <f>'EWMA &amp; GARCH Volatility Modelin'!L267</f>
        <v>6.336967380917669E-5</v>
      </c>
      <c r="M265" s="226" cm="1">
        <f t="array" ref="M265">MMULT(MMULT(H265:J265,TRANSPOSE($H$2:$J$2)),MMULT($H$2:$J$2,TRANSPOSE(H265:J265)))</f>
        <v>1.1611388723077791</v>
      </c>
      <c r="N265" s="52">
        <f t="shared" si="31"/>
        <v>96646.282533803504</v>
      </c>
      <c r="O265" s="52">
        <f t="shared" si="32"/>
        <v>215772.2778428884</v>
      </c>
      <c r="R265" s="236">
        <v>89200</v>
      </c>
      <c r="S265" s="238">
        <f t="shared" si="33"/>
        <v>1</v>
      </c>
      <c r="T265" s="145">
        <f t="shared" si="34"/>
        <v>1</v>
      </c>
    </row>
    <row r="266" spans="2:20" x14ac:dyDescent="0.15">
      <c r="B266" s="48">
        <v>45272</v>
      </c>
      <c r="C266" s="223">
        <v>-2968200</v>
      </c>
      <c r="D266" s="148">
        <v>6995800</v>
      </c>
      <c r="E266" s="159">
        <v>6874400.0000000009</v>
      </c>
      <c r="F266" s="160">
        <v>328182.30349153501</v>
      </c>
      <c r="H266" s="54">
        <f t="shared" si="28"/>
        <v>-0.27226197028068244</v>
      </c>
      <c r="I266" s="50">
        <f t="shared" si="29"/>
        <v>0.64169877086773064</v>
      </c>
      <c r="J266" s="50">
        <f t="shared" si="30"/>
        <v>0.6305631994129518</v>
      </c>
      <c r="K266" s="228">
        <f>'EWMA &amp; GARCH Volatility Modelin'!G268^2</f>
        <v>9.5145138022709397E-8</v>
      </c>
      <c r="L266" s="51">
        <f>'EWMA &amp; GARCH Volatility Modelin'!L268</f>
        <v>5.9938821602238081E-5</v>
      </c>
      <c r="M266" s="226" cm="1">
        <f t="array" ref="M266">MMULT(MMULT(H266:J266,TRANSPOSE($H$2:$J$2)),MMULT($H$2:$J$2,TRANSPOSE(H266:J266)))</f>
        <v>1.1604379419505984</v>
      </c>
      <c r="N266" s="52">
        <f t="shared" si="31"/>
        <v>8427.2348335340976</v>
      </c>
      <c r="O266" s="52">
        <f t="shared" si="32"/>
        <v>211517.30099298173</v>
      </c>
      <c r="R266" s="236">
        <v>113400</v>
      </c>
      <c r="S266" s="238">
        <f t="shared" si="33"/>
        <v>1</v>
      </c>
      <c r="T266" s="145">
        <f t="shared" si="34"/>
        <v>1</v>
      </c>
    </row>
    <row r="267" spans="2:20" x14ac:dyDescent="0.15">
      <c r="B267" s="48">
        <v>45273</v>
      </c>
      <c r="C267" s="223">
        <v>-2952900</v>
      </c>
      <c r="D267" s="148">
        <v>7031500</v>
      </c>
      <c r="E267" s="159">
        <v>6936799.9999999991</v>
      </c>
      <c r="F267" s="160">
        <v>330499.76968866424</v>
      </c>
      <c r="H267" s="54">
        <f t="shared" si="28"/>
        <v>-0.26807015632659731</v>
      </c>
      <c r="I267" s="50">
        <f t="shared" si="29"/>
        <v>0.63833360567932163</v>
      </c>
      <c r="J267" s="50">
        <f t="shared" si="30"/>
        <v>0.62973655064727552</v>
      </c>
      <c r="K267" s="228">
        <f>'EWMA &amp; GARCH Volatility Modelin'!G269^2</f>
        <v>5.8123035753604639E-5</v>
      </c>
      <c r="L267" s="51">
        <f>'EWMA &amp; GARCH Volatility Modelin'!L269</f>
        <v>5.577749620444684E-5</v>
      </c>
      <c r="M267" s="226" cm="1">
        <f t="array" ref="M267">MMULT(MMULT(H267:J267,TRANSPOSE($H$2:$J$2)),MMULT($H$2:$J$2,TRANSPOSE(H267:J267)))</f>
        <v>1.1575926699764887</v>
      </c>
      <c r="N267" s="52">
        <f t="shared" si="31"/>
        <v>210197.21573848341</v>
      </c>
      <c r="O267" s="52">
        <f t="shared" si="32"/>
        <v>205912.31539776892</v>
      </c>
      <c r="R267" s="236">
        <v>-415600</v>
      </c>
      <c r="S267" s="238">
        <f t="shared" si="33"/>
        <v>0</v>
      </c>
      <c r="T267" s="145">
        <f t="shared" si="34"/>
        <v>0</v>
      </c>
    </row>
    <row r="268" spans="2:20" x14ac:dyDescent="0.15">
      <c r="B268" s="48">
        <v>45274</v>
      </c>
      <c r="C268" s="223">
        <v>-2931600</v>
      </c>
      <c r="D268" s="148">
        <v>6685000</v>
      </c>
      <c r="E268" s="159">
        <v>6846400</v>
      </c>
      <c r="F268" s="160">
        <v>317784.83152559825</v>
      </c>
      <c r="H268" s="54">
        <f t="shared" si="28"/>
        <v>-0.27657125606143512</v>
      </c>
      <c r="I268" s="50">
        <f t="shared" si="29"/>
        <v>0.63067227683541194</v>
      </c>
      <c r="J268" s="50">
        <f t="shared" si="30"/>
        <v>0.64589897922602313</v>
      </c>
      <c r="K268" s="228">
        <f>'EWMA &amp; GARCH Volatility Modelin'!G270^2</f>
        <v>8.0026108915231742E-5</v>
      </c>
      <c r="L268" s="51">
        <f>'EWMA &amp; GARCH Volatility Modelin'!L270</f>
        <v>5.6777057925450761E-5</v>
      </c>
      <c r="M268" s="226" cm="1">
        <f t="array" ref="M268">MMULT(MMULT(H268:J268,TRANSPOSE($H$2:$J$2)),MMULT($H$2:$J$2,TRANSPOSE(H268:J268)))</f>
        <v>1.156720430774264</v>
      </c>
      <c r="N268" s="52">
        <f t="shared" si="31"/>
        <v>237247.90316172611</v>
      </c>
      <c r="O268" s="52">
        <f t="shared" si="32"/>
        <v>199835.65327306435</v>
      </c>
      <c r="R268" s="236">
        <v>-65100</v>
      </c>
      <c r="S268" s="238">
        <f t="shared" si="33"/>
        <v>0</v>
      </c>
      <c r="T268" s="145">
        <f t="shared" si="34"/>
        <v>1</v>
      </c>
    </row>
    <row r="269" spans="2:20" x14ac:dyDescent="0.15">
      <c r="B269" s="48">
        <v>45275</v>
      </c>
      <c r="C269" s="223">
        <v>-2943300</v>
      </c>
      <c r="D269" s="148">
        <v>6694800</v>
      </c>
      <c r="E269" s="159">
        <v>6783200.0000000009</v>
      </c>
      <c r="F269" s="160">
        <v>316950.29081155104</v>
      </c>
      <c r="H269" s="54">
        <f t="shared" si="28"/>
        <v>-0.27939096509630079</v>
      </c>
      <c r="I269" s="50">
        <f t="shared" si="29"/>
        <v>0.63549982438987351</v>
      </c>
      <c r="J269" s="50">
        <f t="shared" si="30"/>
        <v>0.64389114070642739</v>
      </c>
      <c r="K269" s="228">
        <f>'EWMA &amp; GARCH Volatility Modelin'!G271^2</f>
        <v>2.4251387619688254E-7</v>
      </c>
      <c r="L269" s="51">
        <f>'EWMA &amp; GARCH Volatility Modelin'!L271</f>
        <v>5.9462731729718688E-5</v>
      </c>
      <c r="M269" s="226" cm="1">
        <f t="array" ref="M269">MMULT(MMULT(H269:J269,TRANSPOSE($H$2:$J$2)),MMULT($H$2:$J$2,TRANSPOSE(H269:J269)))</f>
        <v>1.1598091573259077</v>
      </c>
      <c r="N269" s="52">
        <f t="shared" si="31"/>
        <v>12997.457140963512</v>
      </c>
      <c r="O269" s="52">
        <f t="shared" si="32"/>
        <v>203522.54553277401</v>
      </c>
      <c r="R269" s="236">
        <v>62300</v>
      </c>
      <c r="S269" s="238">
        <f t="shared" si="33"/>
        <v>1</v>
      </c>
      <c r="T269" s="145">
        <f t="shared" si="34"/>
        <v>1</v>
      </c>
    </row>
    <row r="270" spans="2:20" x14ac:dyDescent="0.15">
      <c r="B270" s="48">
        <v>45278</v>
      </c>
      <c r="C270" s="223">
        <v>-2942400</v>
      </c>
      <c r="D270" s="148">
        <v>6718600</v>
      </c>
      <c r="E270" s="159">
        <v>6820800</v>
      </c>
      <c r="F270" s="160">
        <v>318373.95131703874</v>
      </c>
      <c r="H270" s="54">
        <f t="shared" si="28"/>
        <v>-0.27766348966688686</v>
      </c>
      <c r="I270" s="50">
        <f t="shared" si="29"/>
        <v>0.63400962536566952</v>
      </c>
      <c r="J270" s="50">
        <f t="shared" si="30"/>
        <v>0.64365386430121729</v>
      </c>
      <c r="K270" s="228">
        <f>'EWMA &amp; GARCH Volatility Modelin'!G272^2</f>
        <v>3.3584426342935459E-5</v>
      </c>
      <c r="L270" s="51">
        <f>'EWMA &amp; GARCH Volatility Modelin'!L272</f>
        <v>5.5360784114018505E-5</v>
      </c>
      <c r="M270" s="226" cm="1">
        <f t="array" ref="M270">MMULT(MMULT(H270:J270,TRANSPOSE($H$2:$J$2)),MMULT($H$2:$J$2,TRANSPOSE(H270:J270)))</f>
        <v>1.1585890892907933</v>
      </c>
      <c r="N270" s="52">
        <f t="shared" si="31"/>
        <v>153776.9620404412</v>
      </c>
      <c r="O270" s="52">
        <f t="shared" si="32"/>
        <v>197434.67355701901</v>
      </c>
      <c r="R270" s="236">
        <v>-7300</v>
      </c>
      <c r="S270" s="238">
        <f t="shared" si="33"/>
        <v>1</v>
      </c>
      <c r="T270" s="145">
        <f t="shared" si="34"/>
        <v>1</v>
      </c>
    </row>
    <row r="271" spans="2:20" x14ac:dyDescent="0.15">
      <c r="B271" s="48">
        <v>45279</v>
      </c>
      <c r="C271" s="223">
        <v>-2897100</v>
      </c>
      <c r="D271" s="148">
        <v>6717200</v>
      </c>
      <c r="E271" s="159">
        <v>6769600</v>
      </c>
      <c r="F271" s="160">
        <v>317715.61864543252</v>
      </c>
      <c r="H271" s="54">
        <f t="shared" si="28"/>
        <v>-0.27357715516020281</v>
      </c>
      <c r="I271" s="50">
        <f t="shared" si="29"/>
        <v>0.63431447538646046</v>
      </c>
      <c r="J271" s="50">
        <f t="shared" si="30"/>
        <v>0.6392626797737424</v>
      </c>
      <c r="K271" s="228">
        <f>'EWMA &amp; GARCH Volatility Modelin'!G273^2</f>
        <v>9.8077848356982157E-6</v>
      </c>
      <c r="L271" s="51">
        <f>'EWMA &amp; GARCH Volatility Modelin'!L273</f>
        <v>5.4258635024303454E-5</v>
      </c>
      <c r="M271" s="226" cm="1">
        <f t="array" ref="M271">MMULT(MMULT(H271:J271,TRANSPOSE($H$2:$J$2)),MMULT($H$2:$J$2,TRANSPOSE(H271:J271)))</f>
        <v>1.1574601206899422</v>
      </c>
      <c r="N271" s="52">
        <f t="shared" si="31"/>
        <v>83003.575053237029</v>
      </c>
      <c r="O271" s="52">
        <f t="shared" si="32"/>
        <v>195229.64542343072</v>
      </c>
      <c r="R271" s="236">
        <v>33100</v>
      </c>
      <c r="S271" s="238">
        <f t="shared" si="33"/>
        <v>1</v>
      </c>
      <c r="T271" s="145">
        <f t="shared" si="34"/>
        <v>1</v>
      </c>
    </row>
    <row r="272" spans="2:20" x14ac:dyDescent="0.15">
      <c r="B272" s="48">
        <v>45280</v>
      </c>
      <c r="C272" s="223">
        <v>-2897400</v>
      </c>
      <c r="D272" s="148">
        <v>6752200</v>
      </c>
      <c r="E272" s="159">
        <v>6768000</v>
      </c>
      <c r="F272" s="160">
        <v>318827.21684667788</v>
      </c>
      <c r="H272" s="54">
        <f t="shared" si="28"/>
        <v>-0.27275294649245019</v>
      </c>
      <c r="I272" s="50">
        <f t="shared" si="29"/>
        <v>0.63563278984825089</v>
      </c>
      <c r="J272" s="50">
        <f t="shared" si="30"/>
        <v>0.6371201566441993</v>
      </c>
      <c r="K272" s="228">
        <f>'EWMA &amp; GARCH Volatility Modelin'!G274^2</f>
        <v>8.7123814349555535E-5</v>
      </c>
      <c r="L272" s="51">
        <f>'EWMA &amp; GARCH Volatility Modelin'!L274</f>
        <v>5.1454387640436161E-5</v>
      </c>
      <c r="M272" s="226" cm="1">
        <f t="array" ref="M272">MMULT(MMULT(H272:J272,TRANSPOSE($H$2:$J$2)),MMULT($H$2:$J$2,TRANSPOSE(H272:J272)))</f>
        <v>1.1578084809437719</v>
      </c>
      <c r="N272" s="52">
        <f t="shared" si="31"/>
        <v>248199.25109190625</v>
      </c>
      <c r="O272" s="52">
        <f t="shared" si="32"/>
        <v>190740.63902608276</v>
      </c>
      <c r="R272" s="236">
        <v>-115500</v>
      </c>
      <c r="S272" s="238">
        <f t="shared" si="33"/>
        <v>0</v>
      </c>
      <c r="T272" s="145">
        <f t="shared" si="34"/>
        <v>1</v>
      </c>
    </row>
    <row r="273" spans="2:20" x14ac:dyDescent="0.15">
      <c r="B273" s="48">
        <v>45281</v>
      </c>
      <c r="C273" s="223">
        <v>-2909700</v>
      </c>
      <c r="D273" s="148">
        <v>6673800</v>
      </c>
      <c r="E273" s="159">
        <v>6743200.0000000009</v>
      </c>
      <c r="F273" s="160">
        <v>315776.77758386062</v>
      </c>
      <c r="H273" s="54">
        <f t="shared" si="28"/>
        <v>-0.27692175915791878</v>
      </c>
      <c r="I273" s="50">
        <f t="shared" si="29"/>
        <v>0.63515841367430259</v>
      </c>
      <c r="J273" s="50">
        <f t="shared" si="30"/>
        <v>0.64176334548361624</v>
      </c>
      <c r="K273" s="228">
        <f>'EWMA &amp; GARCH Volatility Modelin'!G275^2</f>
        <v>4.671685082660914E-6</v>
      </c>
      <c r="L273" s="51">
        <f>'EWMA &amp; GARCH Volatility Modelin'!L275</f>
        <v>5.4994571834908088E-5</v>
      </c>
      <c r="M273" s="226" cm="1">
        <f t="array" ref="M273">MMULT(MMULT(H273:J273,TRANSPOSE($H$2:$J$2)),MMULT($H$2:$J$2,TRANSPOSE(H273:J273)))</f>
        <v>1.1588854960321342</v>
      </c>
      <c r="N273" s="52">
        <f t="shared" si="31"/>
        <v>56875.186507576051</v>
      </c>
      <c r="O273" s="52">
        <f t="shared" si="32"/>
        <v>195139.84995002949</v>
      </c>
      <c r="R273" s="236">
        <v>62900</v>
      </c>
      <c r="S273" s="238">
        <f t="shared" si="33"/>
        <v>1</v>
      </c>
      <c r="T273" s="145">
        <f t="shared" si="34"/>
        <v>1</v>
      </c>
    </row>
    <row r="274" spans="2:20" x14ac:dyDescent="0.15">
      <c r="B274" s="48">
        <v>45282</v>
      </c>
      <c r="C274" s="223">
        <v>-2916000</v>
      </c>
      <c r="D274" s="148">
        <v>6699000</v>
      </c>
      <c r="E274" s="159">
        <v>6787200</v>
      </c>
      <c r="F274" s="160">
        <v>317314.00903957884</v>
      </c>
      <c r="H274" s="54">
        <f t="shared" si="28"/>
        <v>-0.2758698983935971</v>
      </c>
      <c r="I274" s="50">
        <f t="shared" si="29"/>
        <v>0.63376284270874728</v>
      </c>
      <c r="J274" s="50">
        <f t="shared" si="30"/>
        <v>0.64210705568484983</v>
      </c>
      <c r="K274" s="228">
        <f>'EWMA &amp; GARCH Volatility Modelin'!G276^2</f>
        <v>6.3189125754829593E-4</v>
      </c>
      <c r="L274" s="51">
        <f>'EWMA &amp; GARCH Volatility Modelin'!L276</f>
        <v>5.164181860275122E-5</v>
      </c>
      <c r="M274" s="226" cm="1">
        <f t="array" ref="M274">MMULT(MMULT(H274:J274,TRANSPOSE($H$2:$J$2)),MMULT($H$2:$J$2,TRANSPOSE(H274:J274)))</f>
        <v>1.157919028971097</v>
      </c>
      <c r="N274" s="52">
        <f t="shared" si="31"/>
        <v>665147.75838128268</v>
      </c>
      <c r="O274" s="52">
        <f t="shared" si="32"/>
        <v>190150.60972705073</v>
      </c>
      <c r="R274" s="236">
        <v>-81000</v>
      </c>
      <c r="S274" s="238">
        <f t="shared" si="33"/>
        <v>1</v>
      </c>
      <c r="T274" s="145">
        <f t="shared" si="34"/>
        <v>1</v>
      </c>
    </row>
    <row r="275" spans="2:20" x14ac:dyDescent="0.15">
      <c r="B275" s="48">
        <v>45287</v>
      </c>
      <c r="C275" s="223">
        <v>-2905200</v>
      </c>
      <c r="D275" s="148">
        <v>6658400</v>
      </c>
      <c r="E275" s="159">
        <v>6736000</v>
      </c>
      <c r="F275" s="160">
        <v>315178.38015219825</v>
      </c>
      <c r="H275" s="54">
        <f t="shared" si="28"/>
        <v>-0.27697059832971055</v>
      </c>
      <c r="I275" s="50">
        <f t="shared" si="29"/>
        <v>0.6347862563398543</v>
      </c>
      <c r="J275" s="50">
        <f t="shared" si="30"/>
        <v>0.64218434198985619</v>
      </c>
      <c r="K275" s="228">
        <f>'EWMA &amp; GARCH Volatility Modelin'!G277^2</f>
        <v>1.0177938292867533E-4</v>
      </c>
      <c r="L275" s="51">
        <f>'EWMA &amp; GARCH Volatility Modelin'!L277</f>
        <v>9.9483319048865028E-5</v>
      </c>
      <c r="M275" s="226" cm="1">
        <f t="array" ref="M275">MMULT(MMULT(H275:J275,TRANSPOSE($H$2:$J$2)),MMULT($H$2:$J$2,TRANSPOSE(H275:J275)))</f>
        <v>1.1587300096187214</v>
      </c>
      <c r="N275" s="52">
        <f t="shared" si="31"/>
        <v>264995.23122107773</v>
      </c>
      <c r="O275" s="52">
        <f t="shared" si="32"/>
        <v>261989.13735873101</v>
      </c>
      <c r="R275" s="236">
        <v>-77099.999999998137</v>
      </c>
      <c r="S275" s="238">
        <f t="shared" si="33"/>
        <v>0</v>
      </c>
      <c r="T275" s="145">
        <f t="shared" si="34"/>
        <v>1</v>
      </c>
    </row>
    <row r="276" spans="2:20" x14ac:dyDescent="0.15">
      <c r="B276" s="48">
        <v>45288</v>
      </c>
      <c r="C276" s="223">
        <v>-2903700</v>
      </c>
      <c r="D276" s="148">
        <v>6592600.0000000009</v>
      </c>
      <c r="E276" s="159">
        <v>6723200.0000000009</v>
      </c>
      <c r="F276" s="160">
        <v>312827.72158178361</v>
      </c>
      <c r="H276" s="54">
        <f t="shared" si="28"/>
        <v>-0.27887745987841067</v>
      </c>
      <c r="I276" s="50">
        <f t="shared" si="29"/>
        <v>0.63316718049192766</v>
      </c>
      <c r="J276" s="50">
        <f t="shared" si="30"/>
        <v>0.64571027938648295</v>
      </c>
      <c r="K276" s="228">
        <f>'EWMA &amp; GARCH Volatility Modelin'!G278^2</f>
        <v>7.0145125139189881E-8</v>
      </c>
      <c r="L276" s="51">
        <f>'EWMA &amp; GARCH Volatility Modelin'!L278</f>
        <v>9.9876457580483694E-5</v>
      </c>
      <c r="M276" s="226" cm="1">
        <f t="array" ref="M276">MMULT(MMULT(H276:J276,TRANSPOSE($H$2:$J$2)),MMULT($H$2:$J$2,TRANSPOSE(H276:J276)))</f>
        <v>1.1585798191004206</v>
      </c>
      <c r="N276" s="52">
        <f t="shared" si="31"/>
        <v>6905.1754137068037</v>
      </c>
      <c r="O276" s="52">
        <f t="shared" si="32"/>
        <v>260559.87280894024</v>
      </c>
      <c r="R276" s="236">
        <v>71399.999999998137</v>
      </c>
      <c r="S276" s="238">
        <f t="shared" si="33"/>
        <v>1</v>
      </c>
      <c r="T276" s="145">
        <f t="shared" si="34"/>
        <v>1</v>
      </c>
    </row>
    <row r="277" spans="2:20" x14ac:dyDescent="0.15">
      <c r="B277" s="48">
        <v>45289</v>
      </c>
      <c r="C277" s="223">
        <v>-2925300</v>
      </c>
      <c r="D277" s="148">
        <v>6619200</v>
      </c>
      <c r="E277" s="159">
        <v>6789600</v>
      </c>
      <c r="F277" s="160">
        <v>314707.70739828731</v>
      </c>
      <c r="H277" s="54">
        <f t="shared" si="28"/>
        <v>-0.27903848905422807</v>
      </c>
      <c r="I277" s="50">
        <f t="shared" si="29"/>
        <v>0.63139218772356565</v>
      </c>
      <c r="J277" s="50">
        <f t="shared" si="30"/>
        <v>0.64764630133066248</v>
      </c>
      <c r="K277" s="228">
        <f>'EWMA &amp; GARCH Volatility Modelin'!G279^2</f>
        <v>1.1205303528565484E-4</v>
      </c>
      <c r="L277" s="51">
        <f>'EWMA &amp; GARCH Volatility Modelin'!L279</f>
        <v>9.1909880053067818E-5</v>
      </c>
      <c r="M277" s="226" cm="1">
        <f t="array" ref="M277">MMULT(MMULT(H277:J277,TRANSPOSE($H$2:$J$2)),MMULT($H$2:$J$2,TRANSPOSE(H277:J277)))</f>
        <v>1.1578160993165632</v>
      </c>
      <c r="N277" s="52">
        <f t="shared" si="31"/>
        <v>277787.41239458881</v>
      </c>
      <c r="O277" s="52">
        <f t="shared" si="32"/>
        <v>251583.32314550885</v>
      </c>
      <c r="R277" s="236">
        <v>286300</v>
      </c>
      <c r="S277" s="238">
        <f t="shared" si="33"/>
        <v>1</v>
      </c>
      <c r="T277" s="145">
        <f t="shared" si="34"/>
        <v>1</v>
      </c>
    </row>
    <row r="278" spans="2:20" x14ac:dyDescent="0.15">
      <c r="B278" s="48">
        <v>45294</v>
      </c>
      <c r="C278" s="223">
        <v>-2979000</v>
      </c>
      <c r="D278" s="148">
        <v>6658400</v>
      </c>
      <c r="E278" s="159">
        <v>7090400</v>
      </c>
      <c r="F278" s="160">
        <v>320879.73571575549</v>
      </c>
      <c r="H278" s="54">
        <f t="shared" si="28"/>
        <v>-0.27660680792586678</v>
      </c>
      <c r="I278" s="50">
        <f t="shared" si="29"/>
        <v>0.61824732121302162</v>
      </c>
      <c r="J278" s="50">
        <f t="shared" si="30"/>
        <v>0.65835948671284517</v>
      </c>
      <c r="K278" s="228">
        <f>'EWMA &amp; GARCH Volatility Modelin'!G280^2</f>
        <v>3.0580558429565421E-4</v>
      </c>
      <c r="L278" s="51">
        <f>'EWMA &amp; GARCH Volatility Modelin'!L280</f>
        <v>9.3856837760435247E-5</v>
      </c>
      <c r="M278" s="226" cm="1">
        <f t="array" ref="M278">MMULT(MMULT(H278:J278,TRANSPOSE($H$2:$J$2)),MMULT($H$2:$J$2,TRANSPOSE(H278:J278)))</f>
        <v>1.1510460347749536</v>
      </c>
      <c r="N278" s="52">
        <f t="shared" si="31"/>
        <v>470057.89229879016</v>
      </c>
      <c r="O278" s="52">
        <f t="shared" si="32"/>
        <v>260412.36512123302</v>
      </c>
      <c r="R278" s="236">
        <v>170100</v>
      </c>
      <c r="S278" s="238">
        <f t="shared" si="33"/>
        <v>1</v>
      </c>
      <c r="T278" s="145">
        <f t="shared" si="34"/>
        <v>1</v>
      </c>
    </row>
    <row r="279" spans="2:20" x14ac:dyDescent="0.15">
      <c r="B279" s="48">
        <v>45295</v>
      </c>
      <c r="C279" s="223">
        <v>-2963100</v>
      </c>
      <c r="D279" s="148">
        <v>6715800</v>
      </c>
      <c r="E279" s="159">
        <v>7187200</v>
      </c>
      <c r="F279" s="160">
        <v>324520.02979485405</v>
      </c>
      <c r="H279" s="54">
        <f t="shared" si="28"/>
        <v>-0.27085256720810974</v>
      </c>
      <c r="I279" s="50">
        <f t="shared" si="29"/>
        <v>0.61388129690399362</v>
      </c>
      <c r="J279" s="50">
        <f t="shared" si="30"/>
        <v>0.65697127030411617</v>
      </c>
      <c r="K279" s="228">
        <f>'EWMA &amp; GARCH Volatility Modelin'!G281^2</f>
        <v>4.2797690324923049E-5</v>
      </c>
      <c r="L279" s="51">
        <f>'EWMA &amp; GARCH Volatility Modelin'!L281</f>
        <v>1.1088846541311338E-4</v>
      </c>
      <c r="M279" s="226" cm="1">
        <f t="array" ref="M279">MMULT(MMULT(H279:J279,TRANSPOSE($H$2:$J$2)),MMULT($H$2:$J$2,TRANSPOSE(H279:J279)))</f>
        <v>1.14727261491258</v>
      </c>
      <c r="N279" s="52">
        <f t="shared" si="31"/>
        <v>178332.9073590411</v>
      </c>
      <c r="O279" s="52">
        <f t="shared" si="32"/>
        <v>287054.59990237362</v>
      </c>
      <c r="R279" s="236">
        <v>55400</v>
      </c>
      <c r="S279" s="238">
        <f t="shared" si="33"/>
        <v>1</v>
      </c>
      <c r="T279" s="145">
        <f t="shared" si="34"/>
        <v>1</v>
      </c>
    </row>
    <row r="280" spans="2:20" x14ac:dyDescent="0.15">
      <c r="B280" s="48">
        <v>45296</v>
      </c>
      <c r="C280" s="223">
        <v>-2958900</v>
      </c>
      <c r="D280" s="148">
        <v>6721400</v>
      </c>
      <c r="E280" s="159">
        <v>7232800</v>
      </c>
      <c r="F280" s="160">
        <v>325527.61873588793</v>
      </c>
      <c r="H280" s="54">
        <f t="shared" si="28"/>
        <v>-0.26910589069875313</v>
      </c>
      <c r="I280" s="50">
        <f t="shared" si="29"/>
        <v>0.61129755440961142</v>
      </c>
      <c r="J280" s="50">
        <f t="shared" si="30"/>
        <v>0.6578083362891417</v>
      </c>
      <c r="K280" s="228">
        <f>'EWMA &amp; GARCH Volatility Modelin'!G282^2</f>
        <v>7.7743768003808194E-6</v>
      </c>
      <c r="L280" s="51">
        <f>'EWMA &amp; GARCH Volatility Modelin'!L282</f>
        <v>1.054013576218959E-4</v>
      </c>
      <c r="M280" s="226" cm="1">
        <f t="array" ref="M280">MMULT(MMULT(H280:J280,TRANSPOSE($H$2:$J$2)),MMULT($H$2:$J$2,TRANSPOSE(H280:J280)))</f>
        <v>1.1455546004920558</v>
      </c>
      <c r="N280" s="52">
        <f t="shared" si="31"/>
        <v>76334.775243859927</v>
      </c>
      <c r="O280" s="52">
        <f t="shared" si="32"/>
        <v>281068.86554680788</v>
      </c>
      <c r="R280" s="236">
        <v>85200</v>
      </c>
      <c r="S280" s="238">
        <f t="shared" si="33"/>
        <v>1</v>
      </c>
      <c r="T280" s="145">
        <f t="shared" si="34"/>
        <v>1</v>
      </c>
    </row>
    <row r="281" spans="2:20" x14ac:dyDescent="0.15">
      <c r="B281" s="48">
        <v>45299</v>
      </c>
      <c r="C281" s="223">
        <v>-2963700</v>
      </c>
      <c r="D281" s="148">
        <v>6780200</v>
      </c>
      <c r="E281" s="159">
        <v>7264000</v>
      </c>
      <c r="F281" s="160">
        <v>327939.28868629929</v>
      </c>
      <c r="H281" s="54">
        <f t="shared" si="28"/>
        <v>-0.26746987951807227</v>
      </c>
      <c r="I281" s="50">
        <f t="shared" si="29"/>
        <v>0.61190379495510128</v>
      </c>
      <c r="J281" s="50">
        <f t="shared" si="30"/>
        <v>0.65556608456297094</v>
      </c>
      <c r="K281" s="228">
        <f>'EWMA &amp; GARCH Volatility Modelin'!G283^2</f>
        <v>1.0218818164459756E-5</v>
      </c>
      <c r="L281" s="51">
        <f>'EWMA &amp; GARCH Volatility Modelin'!L283</f>
        <v>9.749959594194836E-5</v>
      </c>
      <c r="M281" s="226" cm="1">
        <f t="array" ref="M281">MMULT(MMULT(H281:J281,TRANSPOSE($H$2:$J$2)),MMULT($H$2:$J$2,TRANSPOSE(H281:J281)))</f>
        <v>1.1453258115625733</v>
      </c>
      <c r="N281" s="52">
        <f t="shared" si="31"/>
        <v>88185.844050966582</v>
      </c>
      <c r="O281" s="52">
        <f t="shared" si="32"/>
        <v>272395.51229357708</v>
      </c>
      <c r="R281" s="236">
        <v>8100</v>
      </c>
      <c r="S281" s="238">
        <f t="shared" si="33"/>
        <v>1</v>
      </c>
      <c r="T281" s="145">
        <f t="shared" si="34"/>
        <v>1</v>
      </c>
    </row>
    <row r="282" spans="2:20" x14ac:dyDescent="0.15">
      <c r="B282" s="48">
        <v>45300</v>
      </c>
      <c r="C282" s="223">
        <v>-2964600</v>
      </c>
      <c r="D282" s="148">
        <v>6762000</v>
      </c>
      <c r="E282" s="159">
        <v>7291200</v>
      </c>
      <c r="F282" s="160">
        <v>327827.44808499882</v>
      </c>
      <c r="H282" s="54">
        <f t="shared" si="28"/>
        <v>-0.26735566257237164</v>
      </c>
      <c r="I282" s="50">
        <f t="shared" si="29"/>
        <v>0.60981548617499048</v>
      </c>
      <c r="J282" s="50">
        <f t="shared" si="30"/>
        <v>0.65754017639738105</v>
      </c>
      <c r="K282" s="228">
        <f>'EWMA &amp; GARCH Volatility Modelin'!G284^2</f>
        <v>5.9984930938563161E-6</v>
      </c>
      <c r="L282" s="51">
        <f>'EWMA &amp; GARCH Volatility Modelin'!L284</f>
        <v>9.0540912980388485E-5</v>
      </c>
      <c r="M282" s="226" cm="1">
        <f t="array" ref="M282">MMULT(MMULT(H282:J282,TRANSPOSE($H$2:$J$2)),MMULT($H$2:$J$2,TRANSPOSE(H282:J282)))</f>
        <v>1.1443387379499192</v>
      </c>
      <c r="N282" s="52">
        <f t="shared" si="31"/>
        <v>67584.912689044184</v>
      </c>
      <c r="O282" s="52">
        <f t="shared" si="32"/>
        <v>262573.6312178566</v>
      </c>
      <c r="R282" s="236">
        <v>59100</v>
      </c>
      <c r="S282" s="238">
        <f t="shared" si="33"/>
        <v>1</v>
      </c>
      <c r="T282" s="145">
        <f t="shared" si="34"/>
        <v>1</v>
      </c>
    </row>
    <row r="283" spans="2:20" x14ac:dyDescent="0.15">
      <c r="B283" s="48">
        <v>45301</v>
      </c>
      <c r="C283" s="223">
        <v>-2948100</v>
      </c>
      <c r="D283" s="148">
        <v>6771800</v>
      </c>
      <c r="E283" s="159">
        <v>7324000</v>
      </c>
      <c r="F283" s="160">
        <v>328822.91568781307</v>
      </c>
      <c r="H283" s="54">
        <f t="shared" si="28"/>
        <v>-0.26445813934712992</v>
      </c>
      <c r="I283" s="50">
        <f t="shared" si="29"/>
        <v>0.60746162885617661</v>
      </c>
      <c r="J283" s="50">
        <f t="shared" si="30"/>
        <v>0.65699651049095331</v>
      </c>
      <c r="K283" s="228">
        <f>'EWMA &amp; GARCH Volatility Modelin'!G285^2</f>
        <v>1.7070486751736991E-5</v>
      </c>
      <c r="L283" s="51">
        <f>'EWMA &amp; GARCH Volatility Modelin'!L285</f>
        <v>8.397259285607741E-5</v>
      </c>
      <c r="M283" s="226" cm="1">
        <f t="array" ref="M283">MMULT(MMULT(H283:J283,TRANSPOSE($H$2:$J$2)),MMULT($H$2:$J$2,TRANSPOSE(H283:J283)))</f>
        <v>1.1423726854696428</v>
      </c>
      <c r="N283" s="52">
        <f t="shared" si="31"/>
        <v>114521.43691337209</v>
      </c>
      <c r="O283" s="52">
        <f t="shared" si="32"/>
        <v>253999.35731051414</v>
      </c>
      <c r="R283" s="236">
        <v>46100</v>
      </c>
      <c r="S283" s="238">
        <f t="shared" si="33"/>
        <v>1</v>
      </c>
      <c r="T283" s="145">
        <f t="shared" si="34"/>
        <v>1</v>
      </c>
    </row>
    <row r="284" spans="2:20" x14ac:dyDescent="0.15">
      <c r="B284" s="48">
        <v>45302</v>
      </c>
      <c r="C284" s="223">
        <v>-2900400</v>
      </c>
      <c r="D284" s="148">
        <v>6788600</v>
      </c>
      <c r="E284" s="159">
        <v>7305599.9999999991</v>
      </c>
      <c r="F284" s="160">
        <v>329334.2762857902</v>
      </c>
      <c r="H284" s="54">
        <f t="shared" si="28"/>
        <v>-0.25910772034519108</v>
      </c>
      <c r="I284" s="50">
        <f t="shared" si="29"/>
        <v>0.60646071932677015</v>
      </c>
      <c r="J284" s="50">
        <f t="shared" si="30"/>
        <v>0.65264700101842088</v>
      </c>
      <c r="K284" s="228">
        <f>'EWMA &amp; GARCH Volatility Modelin'!G286^2</f>
        <v>1.3888145939166223E-4</v>
      </c>
      <c r="L284" s="51">
        <f>'EWMA &amp; GARCH Volatility Modelin'!L286</f>
        <v>7.8840395178121628E-5</v>
      </c>
      <c r="M284" s="226" cm="1">
        <f t="array" ref="M284">MMULT(MMULT(H284:J284,TRANSPOSE($H$2:$J$2)),MMULT($H$2:$J$2,TRANSPOSE(H284:J284)))</f>
        <v>1.1402680324201124</v>
      </c>
      <c r="N284" s="52">
        <f t="shared" si="31"/>
        <v>327701.03381655208</v>
      </c>
      <c r="O284" s="52">
        <f t="shared" si="32"/>
        <v>246905.10640857407</v>
      </c>
      <c r="R284" s="236">
        <v>34400</v>
      </c>
      <c r="S284" s="238">
        <f t="shared" si="33"/>
        <v>1</v>
      </c>
      <c r="T284" s="145">
        <f t="shared" si="34"/>
        <v>1</v>
      </c>
    </row>
    <row r="285" spans="2:20" x14ac:dyDescent="0.15">
      <c r="B285" s="48">
        <v>45303</v>
      </c>
      <c r="C285" s="223">
        <v>-2932200</v>
      </c>
      <c r="D285" s="148">
        <v>6846000</v>
      </c>
      <c r="E285" s="159">
        <v>7314400.0000000009</v>
      </c>
      <c r="F285" s="160">
        <v>331139.00973276282</v>
      </c>
      <c r="H285" s="54">
        <f t="shared" si="28"/>
        <v>-0.26114604299887784</v>
      </c>
      <c r="I285" s="50">
        <f t="shared" si="29"/>
        <v>0.609714825172334</v>
      </c>
      <c r="J285" s="50">
        <f t="shared" si="30"/>
        <v>0.65143121782654401</v>
      </c>
      <c r="K285" s="228">
        <f>'EWMA &amp; GARCH Volatility Modelin'!G287^2</f>
        <v>5.3961545716658661E-4</v>
      </c>
      <c r="L285" s="51">
        <f>'EWMA &amp; GARCH Volatility Modelin'!L287</f>
        <v>8.4206175736149536E-5</v>
      </c>
      <c r="M285" s="226" cm="1">
        <f t="array" ref="M285">MMULT(MMULT(H285:J285,TRANSPOSE($H$2:$J$2)),MMULT($H$2:$J$2,TRANSPOSE(H285:J285)))</f>
        <v>1.1423771929715989</v>
      </c>
      <c r="N285" s="52">
        <f t="shared" si="31"/>
        <v>648532.50877289393</v>
      </c>
      <c r="O285" s="52">
        <f t="shared" si="32"/>
        <v>256189.62148450376</v>
      </c>
      <c r="R285" s="236">
        <v>137700</v>
      </c>
      <c r="S285" s="238">
        <f t="shared" si="33"/>
        <v>1</v>
      </c>
      <c r="T285" s="145">
        <f t="shared" si="34"/>
        <v>1</v>
      </c>
    </row>
    <row r="286" spans="2:20" x14ac:dyDescent="0.15">
      <c r="B286" s="48">
        <v>45307</v>
      </c>
      <c r="C286" s="223">
        <v>-2951700</v>
      </c>
      <c r="D286" s="148">
        <v>6893600</v>
      </c>
      <c r="E286" s="159">
        <v>7424000</v>
      </c>
      <c r="F286" s="160">
        <v>334483.36193253956</v>
      </c>
      <c r="H286" s="54">
        <f t="shared" si="28"/>
        <v>-0.25969786818465762</v>
      </c>
      <c r="I286" s="50">
        <f t="shared" si="29"/>
        <v>0.60651598201638235</v>
      </c>
      <c r="J286" s="50">
        <f t="shared" si="30"/>
        <v>0.65318188616827533</v>
      </c>
      <c r="K286" s="228">
        <f>'EWMA &amp; GARCH Volatility Modelin'!G288^2</f>
        <v>2.1676213423461123E-4</v>
      </c>
      <c r="L286" s="51">
        <f>'EWMA &amp; GARCH Volatility Modelin'!L288</f>
        <v>1.209256019287013E-4</v>
      </c>
      <c r="M286" s="226" cm="1">
        <f t="array" ref="M286">MMULT(MMULT(H286:J286,TRANSPOSE($H$2:$J$2)),MMULT($H$2:$J$2,TRANSPOSE(H286:J286)))</f>
        <v>1.1404749963618479</v>
      </c>
      <c r="N286" s="52">
        <f t="shared" si="31"/>
        <v>415731.64351921278</v>
      </c>
      <c r="O286" s="52">
        <f t="shared" si="32"/>
        <v>310513.51104126597</v>
      </c>
      <c r="R286" s="236">
        <v>18300</v>
      </c>
      <c r="S286" s="238">
        <f t="shared" si="33"/>
        <v>1</v>
      </c>
      <c r="T286" s="145">
        <f t="shared" si="34"/>
        <v>1</v>
      </c>
    </row>
    <row r="287" spans="2:20" x14ac:dyDescent="0.15">
      <c r="B287" s="48">
        <v>45308</v>
      </c>
      <c r="C287" s="223">
        <v>-2945400</v>
      </c>
      <c r="D287" s="148">
        <v>6837600.0000000009</v>
      </c>
      <c r="E287" s="159">
        <v>7492000</v>
      </c>
      <c r="F287" s="160">
        <v>333931.39388261992</v>
      </c>
      <c r="H287" s="54">
        <f t="shared" si="28"/>
        <v>-0.25872700760703432</v>
      </c>
      <c r="I287" s="50">
        <f t="shared" si="29"/>
        <v>0.60062191458337</v>
      </c>
      <c r="J287" s="50">
        <f t="shared" si="30"/>
        <v>0.65810509302366438</v>
      </c>
      <c r="K287" s="228">
        <f>'EWMA &amp; GARCH Volatility Modelin'!G289^2</f>
        <v>5.5346278135343446E-5</v>
      </c>
      <c r="L287" s="51">
        <f>'EWMA &amp; GARCH Volatility Modelin'!L289</f>
        <v>1.2824280550338116E-4</v>
      </c>
      <c r="M287" s="226" cm="1">
        <f t="array" ref="M287">MMULT(MMULT(H287:J287,TRANSPOSE($H$2:$J$2)),MMULT($H$2:$J$2,TRANSPOSE(H287:J287)))</f>
        <v>1.1374965113074149</v>
      </c>
      <c r="N287" s="52">
        <f t="shared" si="31"/>
        <v>210134.04585464645</v>
      </c>
      <c r="O287" s="52">
        <f t="shared" si="32"/>
        <v>319866.46951064683</v>
      </c>
      <c r="R287" s="236">
        <v>-75700</v>
      </c>
      <c r="S287" s="238">
        <f t="shared" si="33"/>
        <v>1</v>
      </c>
      <c r="T287" s="145">
        <f t="shared" si="34"/>
        <v>1</v>
      </c>
    </row>
    <row r="288" spans="2:20" x14ac:dyDescent="0.15">
      <c r="B288" s="48">
        <v>45309</v>
      </c>
      <c r="C288" s="223">
        <v>-2928300</v>
      </c>
      <c r="D288" s="148">
        <v>6787200</v>
      </c>
      <c r="E288" s="159">
        <v>7449600</v>
      </c>
      <c r="F288" s="160">
        <v>331669.29242141423</v>
      </c>
      <c r="H288" s="54">
        <f t="shared" si="28"/>
        <v>-0.2589468099217403</v>
      </c>
      <c r="I288" s="50">
        <f t="shared" si="29"/>
        <v>0.6001857010213556</v>
      </c>
      <c r="J288" s="50">
        <f t="shared" si="30"/>
        <v>0.65876110890038464</v>
      </c>
      <c r="K288" s="228">
        <f>'EWMA &amp; GARCH Volatility Modelin'!G290^2</f>
        <v>6.2114334726538298E-5</v>
      </c>
      <c r="L288" s="51">
        <f>'EWMA &amp; GARCH Volatility Modelin'!L290</f>
        <v>1.221282432673671E-4</v>
      </c>
      <c r="M288" s="226" cm="1">
        <f t="array" ref="M288">MMULT(MMULT(H288:J288,TRANSPOSE($H$2:$J$2)),MMULT($H$2:$J$2,TRANSPOSE(H288:J288)))</f>
        <v>1.1373659705286288</v>
      </c>
      <c r="N288" s="52">
        <f t="shared" si="31"/>
        <v>221118.81316692461</v>
      </c>
      <c r="O288" s="52">
        <f t="shared" si="32"/>
        <v>310054.35134943173</v>
      </c>
      <c r="R288" s="236">
        <v>115800</v>
      </c>
      <c r="S288" s="238">
        <f t="shared" si="33"/>
        <v>1</v>
      </c>
      <c r="T288" s="145">
        <f t="shared" si="34"/>
        <v>1</v>
      </c>
    </row>
    <row r="289" spans="2:20" x14ac:dyDescent="0.15">
      <c r="B289" s="48">
        <v>45310</v>
      </c>
      <c r="C289" s="223">
        <v>-2922900</v>
      </c>
      <c r="D289" s="148">
        <v>6843200</v>
      </c>
      <c r="E289" s="159">
        <v>7504000</v>
      </c>
      <c r="F289" s="160">
        <v>334467.03408012958</v>
      </c>
      <c r="H289" s="54">
        <f t="shared" si="28"/>
        <v>-0.25584937370342165</v>
      </c>
      <c r="I289" s="50">
        <f t="shared" si="29"/>
        <v>0.59900387769929009</v>
      </c>
      <c r="J289" s="50">
        <f t="shared" si="30"/>
        <v>0.65684549600413156</v>
      </c>
      <c r="K289" s="228">
        <f>'EWMA &amp; GARCH Volatility Modelin'!G291^2</f>
        <v>3.7262368142128683E-5</v>
      </c>
      <c r="L289" s="51">
        <f>'EWMA &amp; GARCH Volatility Modelin'!L291</f>
        <v>1.1695305790305922E-4</v>
      </c>
      <c r="M289" s="226" cm="1">
        <f t="array" ref="M289">MMULT(MMULT(H289:J289,TRANSPOSE($H$2:$J$2)),MMULT($H$2:$J$2,TRANSPOSE(H289:J289)))</f>
        <v>1.1358764979291693</v>
      </c>
      <c r="N289" s="52">
        <f t="shared" si="31"/>
        <v>172903.9999105426</v>
      </c>
      <c r="O289" s="52">
        <f t="shared" si="32"/>
        <v>306320.1774205261</v>
      </c>
      <c r="R289" s="236">
        <v>158200</v>
      </c>
      <c r="S289" s="238">
        <f t="shared" si="33"/>
        <v>1</v>
      </c>
      <c r="T289" s="145">
        <f t="shared" si="34"/>
        <v>1</v>
      </c>
    </row>
    <row r="290" spans="2:20" x14ac:dyDescent="0.15">
      <c r="B290" s="48">
        <v>45313</v>
      </c>
      <c r="C290" s="223">
        <v>-2924700</v>
      </c>
      <c r="D290" s="148">
        <v>6955200</v>
      </c>
      <c r="E290" s="159">
        <v>7552000</v>
      </c>
      <c r="F290" s="160">
        <v>338902.76031129021</v>
      </c>
      <c r="H290" s="54">
        <f t="shared" si="28"/>
        <v>-0.25251025253615367</v>
      </c>
      <c r="I290" s="50">
        <f t="shared" si="29"/>
        <v>0.60049212173537669</v>
      </c>
      <c r="J290" s="50">
        <f t="shared" si="30"/>
        <v>0.65201813080077708</v>
      </c>
      <c r="K290" s="228">
        <f>'EWMA &amp; GARCH Volatility Modelin'!G292^2</f>
        <v>2.0221029284613442E-5</v>
      </c>
      <c r="L290" s="51">
        <f>'EWMA &amp; GARCH Volatility Modelin'!L292</f>
        <v>1.102889121730525E-4</v>
      </c>
      <c r="M290" s="226" cm="1">
        <f t="array" ref="M290">MMULT(MMULT(H290:J290,TRANSPOSE($H$2:$J$2)),MMULT($H$2:$J$2,TRANSPOSE(H290:J290)))</f>
        <v>1.1355254243369475</v>
      </c>
      <c r="N290" s="52">
        <f t="shared" si="31"/>
        <v>129115.09744293384</v>
      </c>
      <c r="O290" s="52">
        <f t="shared" si="32"/>
        <v>301537.49651373079</v>
      </c>
      <c r="R290" s="236">
        <v>-101300</v>
      </c>
      <c r="S290" s="238">
        <f t="shared" si="33"/>
        <v>1</v>
      </c>
      <c r="T290" s="145">
        <f t="shared" si="34"/>
        <v>1</v>
      </c>
    </row>
    <row r="291" spans="2:20" x14ac:dyDescent="0.15">
      <c r="B291" s="48">
        <v>45314</v>
      </c>
      <c r="C291" s="223">
        <v>-2877000</v>
      </c>
      <c r="D291" s="148">
        <v>6878200</v>
      </c>
      <c r="E291" s="159">
        <v>7480000</v>
      </c>
      <c r="F291" s="160">
        <v>335455.5691124443</v>
      </c>
      <c r="H291" s="54">
        <f t="shared" si="28"/>
        <v>-0.25058356269379506</v>
      </c>
      <c r="I291" s="50">
        <f t="shared" si="29"/>
        <v>0.59908371947183225</v>
      </c>
      <c r="J291" s="50">
        <f t="shared" si="30"/>
        <v>0.65149984322196286</v>
      </c>
      <c r="K291" s="228">
        <f>'EWMA &amp; GARCH Volatility Modelin'!G293^2</f>
        <v>5.6438680391683062E-5</v>
      </c>
      <c r="L291" s="51">
        <f>'EWMA &amp; GARCH Volatility Modelin'!L293</f>
        <v>1.0301455271848742E-4</v>
      </c>
      <c r="M291" s="226" cm="1">
        <f t="array" ref="M291">MMULT(MMULT(H291:J291,TRANSPOSE($H$2:$J$2)),MMULT($H$2:$J$2,TRANSPOSE(H291:J291)))</f>
        <v>1.1342940949278884</v>
      </c>
      <c r="N291" s="52">
        <f t="shared" si="31"/>
        <v>213704.2708089996</v>
      </c>
      <c r="O291" s="52">
        <f t="shared" si="32"/>
        <v>288718.13696991088</v>
      </c>
      <c r="R291" s="236">
        <v>54800</v>
      </c>
      <c r="S291" s="238">
        <f t="shared" si="33"/>
        <v>1</v>
      </c>
      <c r="T291" s="145">
        <f t="shared" si="34"/>
        <v>1</v>
      </c>
    </row>
    <row r="292" spans="2:20" x14ac:dyDescent="0.15">
      <c r="B292" s="48">
        <v>45315</v>
      </c>
      <c r="C292" s="223">
        <v>-2859600</v>
      </c>
      <c r="D292" s="148">
        <v>6913200</v>
      </c>
      <c r="E292" s="159">
        <v>7482400</v>
      </c>
      <c r="F292" s="160">
        <v>336734.74527059449</v>
      </c>
      <c r="H292" s="54">
        <f t="shared" si="28"/>
        <v>-0.24788488210818307</v>
      </c>
      <c r="I292" s="50">
        <f t="shared" si="29"/>
        <v>0.59927184466019412</v>
      </c>
      <c r="J292" s="50">
        <f t="shared" si="30"/>
        <v>0.64861303744798893</v>
      </c>
      <c r="K292" s="228">
        <f>'EWMA &amp; GARCH Volatility Modelin'!G294^2</f>
        <v>1.3825822974616627E-5</v>
      </c>
      <c r="L292" s="51">
        <f>'EWMA &amp; GARCH Volatility Modelin'!L294</f>
        <v>9.920335551372636E-5</v>
      </c>
      <c r="M292" s="226" cm="1">
        <f t="array" ref="M292">MMULT(MMULT(H292:J292,TRANSPOSE($H$2:$J$2)),MMULT($H$2:$J$2,TRANSPOSE(H292:J292)))</f>
        <v>1.1335503171387036</v>
      </c>
      <c r="N292" s="52">
        <f t="shared" si="31"/>
        <v>106241.89363095912</v>
      </c>
      <c r="O292" s="52">
        <f t="shared" si="32"/>
        <v>284585.97153295449</v>
      </c>
      <c r="R292" s="236">
        <v>-83200</v>
      </c>
      <c r="S292" s="238">
        <f t="shared" si="33"/>
        <v>0</v>
      </c>
      <c r="T292" s="145">
        <f t="shared" si="34"/>
        <v>1</v>
      </c>
    </row>
    <row r="293" spans="2:20" x14ac:dyDescent="0.15">
      <c r="B293" s="48">
        <v>45316</v>
      </c>
      <c r="C293" s="223">
        <v>-2886000</v>
      </c>
      <c r="D293" s="148">
        <v>6918800</v>
      </c>
      <c r="E293" s="159">
        <v>7420000</v>
      </c>
      <c r="F293" s="160">
        <v>335638.32905125781</v>
      </c>
      <c r="H293" s="54">
        <f t="shared" si="28"/>
        <v>-0.2519907795473596</v>
      </c>
      <c r="I293" s="50">
        <f t="shared" si="29"/>
        <v>0.60411427773120985</v>
      </c>
      <c r="J293" s="50">
        <f t="shared" si="30"/>
        <v>0.64787650181614975</v>
      </c>
      <c r="K293" s="228">
        <f>'EWMA &amp; GARCH Volatility Modelin'!G295^2</f>
        <v>6.891271031334852E-8</v>
      </c>
      <c r="L293" s="51">
        <f>'EWMA &amp; GARCH Volatility Modelin'!L295</f>
        <v>9.2367005457661007E-5</v>
      </c>
      <c r="M293" s="226" cm="1">
        <f t="array" ref="M293">MMULT(MMULT(H293:J293,TRANSPOSE($H$2:$J$2)),MMULT($H$2:$J$2,TRANSPOSE(H293:J293)))</f>
        <v>1.1370103905796809</v>
      </c>
      <c r="N293" s="52">
        <f t="shared" si="31"/>
        <v>7457.9285283332692</v>
      </c>
      <c r="O293" s="52">
        <f t="shared" si="32"/>
        <v>273040.44533530594</v>
      </c>
      <c r="R293" s="236">
        <v>-62500</v>
      </c>
      <c r="S293" s="238">
        <f t="shared" si="33"/>
        <v>1</v>
      </c>
      <c r="T293" s="145">
        <f t="shared" si="34"/>
        <v>1</v>
      </c>
    </row>
    <row r="294" spans="2:20" x14ac:dyDescent="0.15">
      <c r="B294" s="48">
        <v>45317</v>
      </c>
      <c r="C294" s="223">
        <v>-2954700</v>
      </c>
      <c r="D294" s="148">
        <v>6948200</v>
      </c>
      <c r="E294" s="159">
        <v>7396799.9999999991</v>
      </c>
      <c r="F294" s="160">
        <v>335743.03960474662</v>
      </c>
      <c r="H294" s="54">
        <f t="shared" si="28"/>
        <v>-0.2594049322669289</v>
      </c>
      <c r="I294" s="50">
        <f t="shared" si="29"/>
        <v>0.61001027189801849</v>
      </c>
      <c r="J294" s="50">
        <f t="shared" si="30"/>
        <v>0.64939466036891036</v>
      </c>
      <c r="K294" s="228">
        <f>'EWMA &amp; GARCH Volatility Modelin'!G296^2</f>
        <v>9.699772679491526E-5</v>
      </c>
      <c r="L294" s="51">
        <f>'EWMA &amp; GARCH Volatility Modelin'!L296</f>
        <v>8.5114160639605688E-5</v>
      </c>
      <c r="M294" s="226" cm="1">
        <f t="array" ref="M294">MMULT(MMULT(H294:J294,TRANSPOSE($H$2:$J$2)),MMULT($H$2:$J$2,TRANSPOSE(H294:J294)))</f>
        <v>1.141974833416185</v>
      </c>
      <c r="N294" s="52">
        <f t="shared" si="31"/>
        <v>278880.96059778851</v>
      </c>
      <c r="O294" s="52">
        <f t="shared" si="32"/>
        <v>261239.592601532</v>
      </c>
      <c r="R294" s="236">
        <v>10400</v>
      </c>
      <c r="S294" s="238">
        <f t="shared" si="33"/>
        <v>1</v>
      </c>
      <c r="T294" s="145">
        <f t="shared" si="34"/>
        <v>1</v>
      </c>
    </row>
    <row r="295" spans="2:20" x14ac:dyDescent="0.15">
      <c r="B295" s="48">
        <v>45320</v>
      </c>
      <c r="C295" s="223">
        <v>-2981700</v>
      </c>
      <c r="D295" s="148">
        <v>6949600</v>
      </c>
      <c r="E295" s="159">
        <v>7432800</v>
      </c>
      <c r="F295" s="160">
        <v>336254.12790079718</v>
      </c>
      <c r="H295" s="54">
        <f t="shared" si="28"/>
        <v>-0.26153657231573502</v>
      </c>
      <c r="I295" s="50">
        <f t="shared" si="29"/>
        <v>0.60957660494531041</v>
      </c>
      <c r="J295" s="50">
        <f t="shared" si="30"/>
        <v>0.65195996737042461</v>
      </c>
      <c r="K295" s="228">
        <f>'EWMA &amp; GARCH Volatility Modelin'!G297^2</f>
        <v>9.6219824799863521E-6</v>
      </c>
      <c r="L295" s="51">
        <f>'EWMA &amp; GARCH Volatility Modelin'!L297</f>
        <v>8.6244208740451718E-5</v>
      </c>
      <c r="M295" s="226" cm="1">
        <f t="array" ref="M295">MMULT(MMULT(H295:J295,TRANSPOSE($H$2:$J$2)),MMULT($H$2:$J$2,TRANSPOSE(H295:J295)))</f>
        <v>1.1424346912695484</v>
      </c>
      <c r="N295" s="52">
        <f t="shared" si="31"/>
        <v>87933.457146891087</v>
      </c>
      <c r="O295" s="52">
        <f t="shared" si="32"/>
        <v>263261.18881686701</v>
      </c>
      <c r="R295" s="236">
        <v>-27400</v>
      </c>
      <c r="S295" s="238">
        <f t="shared" si="33"/>
        <v>1</v>
      </c>
      <c r="T295" s="145">
        <f t="shared" si="34"/>
        <v>1</v>
      </c>
    </row>
    <row r="296" spans="2:20" x14ac:dyDescent="0.15">
      <c r="B296" s="48">
        <v>45321</v>
      </c>
      <c r="C296" s="223">
        <v>-2970900</v>
      </c>
      <c r="D296" s="148">
        <v>6937000</v>
      </c>
      <c r="E296" s="159">
        <v>7407200</v>
      </c>
      <c r="F296" s="160">
        <v>335464.42789551959</v>
      </c>
      <c r="H296" s="54">
        <f t="shared" si="28"/>
        <v>-0.26121706101131598</v>
      </c>
      <c r="I296" s="50">
        <f t="shared" si="29"/>
        <v>0.60993730931216095</v>
      </c>
      <c r="J296" s="50">
        <f t="shared" si="30"/>
        <v>0.65127975169915509</v>
      </c>
      <c r="K296" s="228">
        <f>'EWMA &amp; GARCH Volatility Modelin'!G298^2</f>
        <v>8.9683242083136592E-5</v>
      </c>
      <c r="L296" s="51">
        <f>'EWMA &amp; GARCH Volatility Modelin'!L298</f>
        <v>8.0384268272881592E-5</v>
      </c>
      <c r="M296" s="226" cm="1">
        <f t="array" ref="M296">MMULT(MMULT(H296:J296,TRANSPOSE($H$2:$J$2)),MMULT($H$2:$J$2,TRANSPOSE(H296:J296)))</f>
        <v>1.1425003918434604</v>
      </c>
      <c r="N296" s="52">
        <f t="shared" si="31"/>
        <v>267821.21862607717</v>
      </c>
      <c r="O296" s="52">
        <f t="shared" si="32"/>
        <v>253556.56715233522</v>
      </c>
      <c r="R296" s="236">
        <v>-241100</v>
      </c>
      <c r="S296" s="238">
        <f t="shared" si="33"/>
        <v>0</v>
      </c>
      <c r="T296" s="145">
        <f t="shared" si="34"/>
        <v>1</v>
      </c>
    </row>
    <row r="297" spans="2:20" x14ac:dyDescent="0.15">
      <c r="B297" s="48">
        <v>45322</v>
      </c>
      <c r="C297" s="223">
        <v>-2956800</v>
      </c>
      <c r="D297" s="148">
        <v>6937000</v>
      </c>
      <c r="E297" s="159">
        <v>7152000</v>
      </c>
      <c r="F297" s="160">
        <v>331092.57583915791</v>
      </c>
      <c r="H297" s="54">
        <f t="shared" si="28"/>
        <v>-0.26560787625087584</v>
      </c>
      <c r="I297" s="50">
        <f t="shared" si="29"/>
        <v>0.6231472664882054</v>
      </c>
      <c r="J297" s="50">
        <f t="shared" si="30"/>
        <v>0.6424606097626705</v>
      </c>
      <c r="K297" s="228">
        <f>'EWMA &amp; GARCH Volatility Modelin'!G299^2</f>
        <v>1.0249250004287877E-5</v>
      </c>
      <c r="L297" s="51">
        <f>'EWMA &amp; GARCH Volatility Modelin'!L299</f>
        <v>8.16105716096504E-5</v>
      </c>
      <c r="M297" s="226" cm="1">
        <f t="array" ref="M297">MMULT(MMULT(H297:J297,TRANSPOSE($H$2:$J$2)),MMULT($H$2:$J$2,TRANSPOSE(H297:J297)))</f>
        <v>1.1498810830487944</v>
      </c>
      <c r="N297" s="52">
        <f t="shared" si="31"/>
        <v>88905.405357702737</v>
      </c>
      <c r="O297" s="52">
        <f t="shared" si="32"/>
        <v>250873.81430258468</v>
      </c>
      <c r="R297" s="236">
        <v>3700</v>
      </c>
      <c r="S297" s="238">
        <f t="shared" si="33"/>
        <v>1</v>
      </c>
      <c r="T297" s="145">
        <f t="shared" si="34"/>
        <v>1</v>
      </c>
    </row>
    <row r="298" spans="2:20" x14ac:dyDescent="0.15">
      <c r="B298" s="48">
        <v>45323</v>
      </c>
      <c r="C298" s="223">
        <v>-2950500</v>
      </c>
      <c r="D298" s="148">
        <v>6843200</v>
      </c>
      <c r="E298" s="159">
        <v>7243200.0000000009</v>
      </c>
      <c r="F298" s="160">
        <v>329685.24016479735</v>
      </c>
      <c r="H298" s="54">
        <f t="shared" si="28"/>
        <v>-0.26495388787614832</v>
      </c>
      <c r="I298" s="50">
        <f t="shared" si="29"/>
        <v>0.61451701254501212</v>
      </c>
      <c r="J298" s="50">
        <f t="shared" si="30"/>
        <v>0.65043687533113637</v>
      </c>
      <c r="K298" s="228">
        <f>'EWMA &amp; GARCH Volatility Modelin'!G300^2</f>
        <v>9.7018234298450499E-5</v>
      </c>
      <c r="L298" s="51">
        <f>'EWMA &amp; GARCH Volatility Modelin'!L300</f>
        <v>7.6164598074284404E-5</v>
      </c>
      <c r="M298" s="226" cm="1">
        <f t="array" ref="M298">MMULT(MMULT(H298:J298,TRANSPOSE($H$2:$J$2)),MMULT($H$2:$J$2,TRANSPOSE(H298:J298)))</f>
        <v>1.1457403022179455</v>
      </c>
      <c r="N298" s="52">
        <f t="shared" si="31"/>
        <v>273130.22258597292</v>
      </c>
      <c r="O298" s="52">
        <f t="shared" si="32"/>
        <v>242002.38872763261</v>
      </c>
      <c r="R298" s="236">
        <v>-15400</v>
      </c>
      <c r="S298" s="238">
        <f t="shared" si="33"/>
        <v>0</v>
      </c>
      <c r="T298" s="145">
        <f t="shared" si="34"/>
        <v>1</v>
      </c>
    </row>
    <row r="299" spans="2:20" x14ac:dyDescent="0.15">
      <c r="B299" s="48">
        <v>45324</v>
      </c>
      <c r="C299" s="223">
        <v>-2957100</v>
      </c>
      <c r="D299" s="148">
        <v>6893600</v>
      </c>
      <c r="E299" s="159">
        <v>7184000</v>
      </c>
      <c r="F299" s="160">
        <v>330240.15406927589</v>
      </c>
      <c r="H299" s="54">
        <f t="shared" si="28"/>
        <v>-0.26591430241445979</v>
      </c>
      <c r="I299" s="50">
        <f t="shared" si="29"/>
        <v>0.61990018434422911</v>
      </c>
      <c r="J299" s="50">
        <f t="shared" si="30"/>
        <v>0.64601411807023068</v>
      </c>
      <c r="K299" s="228">
        <f>'EWMA &amp; GARCH Volatility Modelin'!G301^2</f>
        <v>3.091572842505454E-12</v>
      </c>
      <c r="L299" s="51">
        <f>'EWMA &amp; GARCH Volatility Modelin'!L301</f>
        <v>7.8146977688938062E-5</v>
      </c>
      <c r="M299" s="226" cm="1">
        <f t="array" ref="M299">MMULT(MMULT(H299:J299,TRANSPOSE($H$2:$J$2)),MMULT($H$2:$J$2,TRANSPOSE(H299:J299)))</f>
        <v>1.148493082431411</v>
      </c>
      <c r="N299" s="52">
        <f t="shared" si="31"/>
        <v>48.747562667623427</v>
      </c>
      <c r="O299" s="52">
        <f t="shared" si="32"/>
        <v>245086.42541228261</v>
      </c>
      <c r="R299" s="236">
        <v>110000</v>
      </c>
      <c r="S299" s="238">
        <f t="shared" si="33"/>
        <v>1</v>
      </c>
      <c r="T299" s="145">
        <f t="shared" si="34"/>
        <v>1</v>
      </c>
    </row>
    <row r="300" spans="2:20" x14ac:dyDescent="0.15">
      <c r="B300" s="48">
        <v>45327</v>
      </c>
      <c r="C300" s="223">
        <v>-3001800</v>
      </c>
      <c r="D300" s="148">
        <v>7003500</v>
      </c>
      <c r="E300" s="159">
        <v>7228800</v>
      </c>
      <c r="F300" s="160">
        <v>334308.71386879601</v>
      </c>
      <c r="H300" s="54">
        <f t="shared" si="28"/>
        <v>-0.26728996928008547</v>
      </c>
      <c r="I300" s="50">
        <f t="shared" si="29"/>
        <v>0.62361426472552428</v>
      </c>
      <c r="J300" s="50">
        <f t="shared" si="30"/>
        <v>0.64367570455456125</v>
      </c>
      <c r="K300" s="228">
        <f>'EWMA &amp; GARCH Volatility Modelin'!G302^2</f>
        <v>1.7915764046024942E-8</v>
      </c>
      <c r="L300" s="51">
        <f>'EWMA &amp; GARCH Volatility Modelin'!L302</f>
        <v>7.2243436890495928E-5</v>
      </c>
      <c r="M300" s="226" cm="1">
        <f t="array" ref="M300">MMULT(MMULT(H300:J300,TRANSPOSE($H$2:$J$2)),MMULT($H$2:$J$2,TRANSPOSE(H300:J300)))</f>
        <v>1.1506149298958972</v>
      </c>
      <c r="N300" s="52">
        <f t="shared" si="31"/>
        <v>3751.0808059404908</v>
      </c>
      <c r="O300" s="52">
        <f t="shared" si="32"/>
        <v>238197.91309414868</v>
      </c>
      <c r="R300" s="236">
        <v>149000</v>
      </c>
      <c r="S300" s="238">
        <f t="shared" si="33"/>
        <v>1</v>
      </c>
      <c r="T300" s="145">
        <f t="shared" si="34"/>
        <v>1</v>
      </c>
    </row>
    <row r="301" spans="2:20" x14ac:dyDescent="0.15">
      <c r="B301" s="48">
        <v>45328</v>
      </c>
      <c r="C301" s="223">
        <v>-2981700</v>
      </c>
      <c r="D301" s="148">
        <v>7154000</v>
      </c>
      <c r="E301" s="159">
        <v>7207200</v>
      </c>
      <c r="F301" s="160">
        <v>338950.29771865113</v>
      </c>
      <c r="H301" s="54">
        <f t="shared" si="28"/>
        <v>-0.26202381475460257</v>
      </c>
      <c r="I301" s="50">
        <f t="shared" si="29"/>
        <v>0.62867437057867215</v>
      </c>
      <c r="J301" s="50">
        <f t="shared" si="30"/>
        <v>0.63334944417593042</v>
      </c>
      <c r="K301" s="228">
        <f>'EWMA &amp; GARCH Volatility Modelin'!G303^2</f>
        <v>5.8463874307969792E-5</v>
      </c>
      <c r="L301" s="51">
        <f>'EWMA &amp; GARCH Volatility Modelin'!L303</f>
        <v>6.6904151754585306E-5</v>
      </c>
      <c r="M301" s="226" cm="1">
        <f t="array" ref="M301">MMULT(MMULT(H301:J301,TRANSPOSE($H$2:$J$2)),MMULT($H$2:$J$2,TRANSPOSE(H301:J301)))</f>
        <v>1.1512973761444245</v>
      </c>
      <c r="N301" s="52">
        <f t="shared" si="31"/>
        <v>217187.78278839271</v>
      </c>
      <c r="O301" s="52">
        <f t="shared" si="32"/>
        <v>232336.86778427617</v>
      </c>
      <c r="R301" s="236">
        <v>91500</v>
      </c>
      <c r="S301" s="238">
        <f t="shared" si="33"/>
        <v>1</v>
      </c>
      <c r="T301" s="145">
        <f t="shared" si="34"/>
        <v>1</v>
      </c>
    </row>
    <row r="302" spans="2:20" x14ac:dyDescent="0.15">
      <c r="B302" s="48">
        <v>45329</v>
      </c>
      <c r="C302" s="223">
        <v>-2958900</v>
      </c>
      <c r="D302" s="148">
        <v>7171500</v>
      </c>
      <c r="E302" s="159">
        <v>7258400</v>
      </c>
      <c r="F302" s="160">
        <v>340541.32172270975</v>
      </c>
      <c r="H302" s="54">
        <f t="shared" si="28"/>
        <v>-0.25794612501089703</v>
      </c>
      <c r="I302" s="50">
        <f t="shared" si="29"/>
        <v>0.62518524976026502</v>
      </c>
      <c r="J302" s="50">
        <f t="shared" si="30"/>
        <v>0.63276087525063207</v>
      </c>
      <c r="K302" s="228">
        <f>'EWMA &amp; GARCH Volatility Modelin'!G304^2</f>
        <v>1.6946742163427863E-6</v>
      </c>
      <c r="L302" s="51">
        <f>'EWMA &amp; GARCH Volatility Modelin'!L304</f>
        <v>6.6873818221108172E-5</v>
      </c>
      <c r="M302" s="226" cm="1">
        <f t="array" ref="M302">MMULT(MMULT(H302:J302,TRANSPOSE($H$2:$J$2)),MMULT($H$2:$J$2,TRANSPOSE(H302:J302)))</f>
        <v>1.1484420391860954</v>
      </c>
      <c r="N302" s="52">
        <f t="shared" si="31"/>
        <v>37228.33297921779</v>
      </c>
      <c r="O302" s="52">
        <f t="shared" si="32"/>
        <v>233861.39658977851</v>
      </c>
      <c r="R302" s="236">
        <v>-369600</v>
      </c>
      <c r="S302" s="238">
        <f t="shared" si="33"/>
        <v>0</v>
      </c>
      <c r="T302" s="145">
        <f t="shared" si="34"/>
        <v>0</v>
      </c>
    </row>
    <row r="303" spans="2:20" x14ac:dyDescent="0.15">
      <c r="B303" s="48">
        <v>45330</v>
      </c>
      <c r="C303" s="223">
        <v>-2950200</v>
      </c>
      <c r="D303" s="148">
        <v>7014000</v>
      </c>
      <c r="E303" s="159">
        <v>7037600</v>
      </c>
      <c r="F303" s="160">
        <v>331665.09888638149</v>
      </c>
      <c r="H303" s="54">
        <f t="shared" si="28"/>
        <v>-0.26575026573224997</v>
      </c>
      <c r="I303" s="50">
        <f t="shared" si="29"/>
        <v>0.63181220386617909</v>
      </c>
      <c r="J303" s="50">
        <f t="shared" si="30"/>
        <v>0.63393806186607093</v>
      </c>
      <c r="K303" s="228">
        <f>'EWMA &amp; GARCH Volatility Modelin'!G305^2</f>
        <v>1.7455127298821127E-5</v>
      </c>
      <c r="L303" s="51">
        <f>'EWMA &amp; GARCH Volatility Modelin'!L305</f>
        <v>6.2162508687844999E-5</v>
      </c>
      <c r="M303" s="226" cm="1">
        <f t="array" ref="M303">MMULT(MMULT(H303:J303,TRANSPOSE($H$2:$J$2)),MMULT($H$2:$J$2,TRANSPOSE(H303:J303)))</f>
        <v>1.1538866434361146</v>
      </c>
      <c r="N303" s="52">
        <f t="shared" si="31"/>
        <v>115903.21762901093</v>
      </c>
      <c r="O303" s="52">
        <f t="shared" si="32"/>
        <v>218724.91124829921</v>
      </c>
      <c r="R303" s="236">
        <v>85700</v>
      </c>
      <c r="S303" s="238">
        <f t="shared" si="33"/>
        <v>1</v>
      </c>
      <c r="T303" s="145">
        <f t="shared" si="34"/>
        <v>1</v>
      </c>
    </row>
    <row r="304" spans="2:20" x14ac:dyDescent="0.15">
      <c r="B304" s="48">
        <v>45331</v>
      </c>
      <c r="C304" s="223">
        <v>-2862300</v>
      </c>
      <c r="D304" s="148">
        <v>6984600</v>
      </c>
      <c r="E304" s="159">
        <v>7064800</v>
      </c>
      <c r="F304" s="160">
        <v>331709.95097882266</v>
      </c>
      <c r="H304" s="54">
        <f t="shared" si="28"/>
        <v>-0.25585719265940232</v>
      </c>
      <c r="I304" s="50">
        <f t="shared" si="29"/>
        <v>0.62434411062741912</v>
      </c>
      <c r="J304" s="50">
        <f t="shared" si="30"/>
        <v>0.63151308203198331</v>
      </c>
      <c r="K304" s="228">
        <f>'EWMA &amp; GARCH Volatility Modelin'!G306^2</f>
        <v>6.802931697917687E-5</v>
      </c>
      <c r="L304" s="51">
        <f>'EWMA &amp; GARCH Volatility Modelin'!L306</f>
        <v>5.9133875840152808E-5</v>
      </c>
      <c r="M304" s="226" cm="1">
        <f t="array" ref="M304">MMULT(MMULT(H304:J304,TRANSPOSE($H$2:$J$2)),MMULT($H$2:$J$2,TRANSPOSE(H304:J304)))</f>
        <v>1.1474124135659309</v>
      </c>
      <c r="N304" s="52">
        <f t="shared" si="31"/>
        <v>229932.31172341312</v>
      </c>
      <c r="O304" s="52">
        <f t="shared" si="32"/>
        <v>214373.01841455599</v>
      </c>
      <c r="R304" s="236">
        <v>-45200</v>
      </c>
      <c r="S304" s="238">
        <f t="shared" si="33"/>
        <v>1</v>
      </c>
      <c r="T304" s="145">
        <f t="shared" si="34"/>
        <v>1</v>
      </c>
    </row>
    <row r="305" spans="2:20" x14ac:dyDescent="0.15">
      <c r="B305" s="48">
        <v>45334</v>
      </c>
      <c r="C305" s="223">
        <v>-2904000</v>
      </c>
      <c r="D305" s="148">
        <v>7031500</v>
      </c>
      <c r="E305" s="159">
        <v>7014400.0000000009</v>
      </c>
      <c r="F305" s="160">
        <v>332117.30576430244</v>
      </c>
      <c r="H305" s="54">
        <f t="shared" si="28"/>
        <v>-0.26063777273176031</v>
      </c>
      <c r="I305" s="50">
        <f t="shared" si="29"/>
        <v>0.63108625997361312</v>
      </c>
      <c r="J305" s="50">
        <f t="shared" si="30"/>
        <v>0.62955151275814725</v>
      </c>
      <c r="K305" s="228">
        <f>'EWMA &amp; GARCH Volatility Modelin'!G307^2</f>
        <v>5.6528989375839839E-5</v>
      </c>
      <c r="L305" s="51">
        <f>'EWMA &amp; GARCH Volatility Modelin'!L307</f>
        <v>6.0620285057111507E-5</v>
      </c>
      <c r="M305" s="226" cm="1">
        <f t="array" ref="M305">MMULT(MMULT(H305:J305,TRANSPOSE($H$2:$J$2)),MMULT($H$2:$J$2,TRANSPOSE(H305:J305)))</f>
        <v>1.1519707888898156</v>
      </c>
      <c r="N305" s="52">
        <f t="shared" si="31"/>
        <v>209165.59886895068</v>
      </c>
      <c r="O305" s="52">
        <f t="shared" si="32"/>
        <v>216602.58476934338</v>
      </c>
      <c r="R305" s="236">
        <v>144200</v>
      </c>
      <c r="S305" s="238">
        <f t="shared" si="33"/>
        <v>1</v>
      </c>
      <c r="T305" s="145">
        <f t="shared" si="34"/>
        <v>1</v>
      </c>
    </row>
    <row r="306" spans="2:20" x14ac:dyDescent="0.15">
      <c r="B306" s="48">
        <v>45335</v>
      </c>
      <c r="C306" s="223">
        <v>-2892000</v>
      </c>
      <c r="D306" s="148">
        <v>7136500</v>
      </c>
      <c r="E306" s="159">
        <v>7041600</v>
      </c>
      <c r="F306" s="160">
        <v>336087.92389749549</v>
      </c>
      <c r="H306" s="54">
        <f t="shared" si="28"/>
        <v>-0.25624440683672839</v>
      </c>
      <c r="I306" s="50">
        <f t="shared" si="29"/>
        <v>0.63232649010730013</v>
      </c>
      <c r="J306" s="50">
        <f t="shared" si="30"/>
        <v>0.6239179167294282</v>
      </c>
      <c r="K306" s="228">
        <f>'EWMA &amp; GARCH Volatility Modelin'!G308^2</f>
        <v>1.2483143113878343E-6</v>
      </c>
      <c r="L306" s="51">
        <f>'EWMA &amp; GARCH Volatility Modelin'!L308</f>
        <v>6.1029784116712683E-5</v>
      </c>
      <c r="M306" s="226" cm="1">
        <f t="array" ref="M306">MMULT(MMULT(H306:J306,TRANSPOSE($H$2:$J$2)),MMULT($H$2:$J$2,TRANSPOSE(H306:J306)))</f>
        <v>1.1511774920132174</v>
      </c>
      <c r="N306" s="52">
        <f t="shared" si="31"/>
        <v>31473.980522955739</v>
      </c>
      <c r="O306" s="52">
        <f t="shared" si="32"/>
        <v>220069.88363613741</v>
      </c>
      <c r="R306" s="236">
        <v>8000</v>
      </c>
      <c r="S306" s="238">
        <f t="shared" si="33"/>
        <v>1</v>
      </c>
      <c r="T306" s="145">
        <f t="shared" si="34"/>
        <v>1</v>
      </c>
    </row>
    <row r="307" spans="2:20" x14ac:dyDescent="0.15">
      <c r="B307" s="48">
        <v>45336</v>
      </c>
      <c r="C307" s="223">
        <v>-2904900</v>
      </c>
      <c r="D307" s="148">
        <v>7175000</v>
      </c>
      <c r="E307" s="159">
        <v>7024000</v>
      </c>
      <c r="F307" s="160">
        <v>336969.79915128247</v>
      </c>
      <c r="H307" s="54">
        <f t="shared" si="28"/>
        <v>-0.25720508938295217</v>
      </c>
      <c r="I307" s="50">
        <f t="shared" si="29"/>
        <v>0.63528745096997552</v>
      </c>
      <c r="J307" s="50">
        <f t="shared" si="30"/>
        <v>0.62191763841297665</v>
      </c>
      <c r="K307" s="228">
        <f>'EWMA &amp; GARCH Volatility Modelin'!G309^2</f>
        <v>2.069921412586312E-4</v>
      </c>
      <c r="L307" s="51">
        <f>'EWMA &amp; GARCH Volatility Modelin'!L309</f>
        <v>5.6867565385172561E-5</v>
      </c>
      <c r="M307" s="226" cm="1">
        <f t="array" ref="M307">MMULT(MMULT(H307:J307,TRANSPOSE($H$2:$J$2)),MMULT($H$2:$J$2,TRANSPOSE(H307:J307)))</f>
        <v>1.1528287590763395</v>
      </c>
      <c r="N307" s="52">
        <f t="shared" si="31"/>
        <v>405868.75239594566</v>
      </c>
      <c r="O307" s="52">
        <f t="shared" si="32"/>
        <v>212736.00815459498</v>
      </c>
      <c r="R307" s="236">
        <v>51400</v>
      </c>
      <c r="S307" s="238">
        <f t="shared" si="33"/>
        <v>1</v>
      </c>
      <c r="T307" s="145">
        <f t="shared" si="34"/>
        <v>1</v>
      </c>
    </row>
    <row r="308" spans="2:20" x14ac:dyDescent="0.15">
      <c r="B308" s="48">
        <v>45337</v>
      </c>
      <c r="C308" s="223">
        <v>-2943300</v>
      </c>
      <c r="D308" s="148">
        <v>7252000</v>
      </c>
      <c r="E308" s="159">
        <v>7036799.9999999991</v>
      </c>
      <c r="F308" s="160">
        <v>339479.62844408036</v>
      </c>
      <c r="H308" s="54">
        <f t="shared" si="28"/>
        <v>-0.25942444140848797</v>
      </c>
      <c r="I308" s="50">
        <f t="shared" si="29"/>
        <v>0.63919615706667843</v>
      </c>
      <c r="J308" s="50">
        <f t="shared" si="30"/>
        <v>0.62022828434180943</v>
      </c>
      <c r="K308" s="228">
        <f>'EWMA &amp; GARCH Volatility Modelin'!G310^2</f>
        <v>3.3956135088160389E-5</v>
      </c>
      <c r="L308" s="51">
        <f>'EWMA &amp; GARCH Volatility Modelin'!L310</f>
        <v>6.949056692938587E-5</v>
      </c>
      <c r="M308" s="226" cm="1">
        <f t="array" ref="M308">MMULT(MMULT(H308:J308,TRANSPOSE($H$2:$J$2)),MMULT($H$2:$J$2,TRANSPOSE(H308:J308)))</f>
        <v>1.1553053281704262</v>
      </c>
      <c r="N308" s="52">
        <f t="shared" si="31"/>
        <v>165312.54531750554</v>
      </c>
      <c r="O308" s="52">
        <f t="shared" si="32"/>
        <v>236488.27521575755</v>
      </c>
      <c r="R308" s="236">
        <v>-118300</v>
      </c>
      <c r="S308" s="238">
        <f t="shared" si="33"/>
        <v>1</v>
      </c>
      <c r="T308" s="145">
        <f t="shared" si="34"/>
        <v>1</v>
      </c>
    </row>
    <row r="309" spans="2:20" x14ac:dyDescent="0.15">
      <c r="B309" s="48">
        <v>45338</v>
      </c>
      <c r="C309" s="223">
        <v>-2914500</v>
      </c>
      <c r="D309" s="148">
        <v>7066500</v>
      </c>
      <c r="E309" s="159">
        <v>7075200</v>
      </c>
      <c r="F309" s="160">
        <v>334238.3467217508</v>
      </c>
      <c r="H309" s="54">
        <f t="shared" si="28"/>
        <v>-0.2595927746900385</v>
      </c>
      <c r="I309" s="50">
        <f t="shared" si="29"/>
        <v>0.62940893544249676</v>
      </c>
      <c r="J309" s="50">
        <f t="shared" si="30"/>
        <v>0.63018383924754173</v>
      </c>
      <c r="K309" s="228">
        <f>'EWMA &amp; GARCH Volatility Modelin'!G311^2</f>
        <v>1.915574031137462E-5</v>
      </c>
      <c r="L309" s="51">
        <f>'EWMA &amp; GARCH Volatility Modelin'!L311</f>
        <v>6.7217298996251373E-5</v>
      </c>
      <c r="M309" s="226" cm="1">
        <f t="array" ref="M309">MMULT(MMULT(H309:J309,TRANSPOSE($H$2:$J$2)),MMULT($H$2:$J$2,TRANSPOSE(H309:J309)))</f>
        <v>1.1508805735898673</v>
      </c>
      <c r="N309" s="52">
        <f t="shared" si="31"/>
        <v>122633.95013206048</v>
      </c>
      <c r="O309" s="52">
        <f t="shared" si="32"/>
        <v>229721.56993140467</v>
      </c>
      <c r="R309" s="236">
        <v>238900</v>
      </c>
      <c r="S309" s="238">
        <f t="shared" si="33"/>
        <v>1</v>
      </c>
      <c r="T309" s="145">
        <f t="shared" si="34"/>
        <v>1</v>
      </c>
    </row>
    <row r="310" spans="2:20" x14ac:dyDescent="0.15">
      <c r="B310" s="48">
        <v>45342</v>
      </c>
      <c r="C310" s="223">
        <v>-2988000</v>
      </c>
      <c r="D310" s="148">
        <v>7192500</v>
      </c>
      <c r="E310" s="159">
        <v>7261600</v>
      </c>
      <c r="F310" s="160">
        <v>341102.27263435815</v>
      </c>
      <c r="H310" s="54">
        <f t="shared" si="28"/>
        <v>-0.26059427355421633</v>
      </c>
      <c r="I310" s="50">
        <f t="shared" si="29"/>
        <v>0.62728390647212218</v>
      </c>
      <c r="J310" s="50">
        <f t="shared" si="30"/>
        <v>0.63331036708209421</v>
      </c>
      <c r="K310" s="228">
        <f>'EWMA &amp; GARCH Volatility Modelin'!G312^2</f>
        <v>1.4252925513577267E-5</v>
      </c>
      <c r="L310" s="51">
        <f>'EWMA &amp; GARCH Volatility Modelin'!L312</f>
        <v>6.3949759614897398E-5</v>
      </c>
      <c r="M310" s="226" cm="1">
        <f t="array" ref="M310">MMULT(MMULT(H310:J310,TRANSPOSE($H$2:$J$2)),MMULT($H$2:$J$2,TRANSPOSE(H310:J310)))</f>
        <v>1.1502195440918532</v>
      </c>
      <c r="N310" s="52">
        <f t="shared" si="31"/>
        <v>108002.2398398848</v>
      </c>
      <c r="O310" s="52">
        <f t="shared" si="32"/>
        <v>228770.60080813157</v>
      </c>
      <c r="R310" s="236">
        <v>-103500</v>
      </c>
      <c r="S310" s="238">
        <f t="shared" si="33"/>
        <v>1</v>
      </c>
      <c r="T310" s="145">
        <f t="shared" si="34"/>
        <v>1</v>
      </c>
    </row>
    <row r="311" spans="2:20" x14ac:dyDescent="0.15">
      <c r="B311" s="48">
        <v>45343</v>
      </c>
      <c r="C311" s="223">
        <v>-2973600</v>
      </c>
      <c r="D311" s="148">
        <v>7133000</v>
      </c>
      <c r="E311" s="159">
        <v>7203200.0000000009</v>
      </c>
      <c r="F311" s="160">
        <v>338246.46313959156</v>
      </c>
      <c r="H311" s="54">
        <f t="shared" si="28"/>
        <v>-0.26170066710083961</v>
      </c>
      <c r="I311" s="50">
        <f t="shared" si="29"/>
        <v>0.6277612518261666</v>
      </c>
      <c r="J311" s="50">
        <f t="shared" si="30"/>
        <v>0.63393941527467312</v>
      </c>
      <c r="K311" s="228">
        <f>'EWMA &amp; GARCH Volatility Modelin'!G313^2</f>
        <v>2.6959224066664945E-5</v>
      </c>
      <c r="L311" s="51">
        <f>'EWMA &amp; GARCH Volatility Modelin'!L313</f>
        <v>6.0498124751252476E-5</v>
      </c>
      <c r="M311" s="226" cm="1">
        <f t="array" ref="M311">MMULT(MMULT(H311:J311,TRANSPOSE($H$2:$J$2)),MMULT($H$2:$J$2,TRANSPOSE(H311:J311)))</f>
        <v>1.1507800392747511</v>
      </c>
      <c r="N311" s="52">
        <f t="shared" si="31"/>
        <v>147232.00652116135</v>
      </c>
      <c r="O311" s="52">
        <f t="shared" si="32"/>
        <v>220556.31304927936</v>
      </c>
      <c r="R311" s="236">
        <v>332300</v>
      </c>
      <c r="S311" s="238">
        <f t="shared" si="33"/>
        <v>1</v>
      </c>
      <c r="T311" s="145">
        <f t="shared" si="34"/>
        <v>1</v>
      </c>
    </row>
    <row r="312" spans="2:20" x14ac:dyDescent="0.15">
      <c r="B312" s="48">
        <v>45344</v>
      </c>
      <c r="C312" s="223">
        <v>-2827200</v>
      </c>
      <c r="D312" s="148">
        <v>7276500</v>
      </c>
      <c r="E312" s="159">
        <v>7245599.9999999991</v>
      </c>
      <c r="F312" s="160">
        <v>344572.49457319686</v>
      </c>
      <c r="H312" s="54">
        <f t="shared" si="28"/>
        <v>-0.24174640227791602</v>
      </c>
      <c r="I312" s="50">
        <f t="shared" si="29"/>
        <v>0.62219428981863889</v>
      </c>
      <c r="J312" s="50">
        <f t="shared" si="30"/>
        <v>0.61955211245927699</v>
      </c>
      <c r="K312" s="228">
        <f>'EWMA &amp; GARCH Volatility Modelin'!G314^2</f>
        <v>6.0516428469604314E-5</v>
      </c>
      <c r="L312" s="51">
        <f>'EWMA &amp; GARCH Volatility Modelin'!L314</f>
        <v>5.8508047357053828E-5</v>
      </c>
      <c r="M312" s="226" cm="1">
        <f t="array" ref="M312">MMULT(MMULT(H312:J312,TRANSPOSE($H$2:$J$2)),MMULT($H$2:$J$2,TRANSPOSE(H312:J312)))</f>
        <v>1.1420767237951031</v>
      </c>
      <c r="N312" s="52">
        <f t="shared" si="31"/>
        <v>226180.65402999325</v>
      </c>
      <c r="O312" s="52">
        <f t="shared" si="32"/>
        <v>222395.81632882307</v>
      </c>
      <c r="R312" s="236">
        <v>230000</v>
      </c>
      <c r="S312" s="238">
        <f t="shared" si="33"/>
        <v>1</v>
      </c>
      <c r="T312" s="145">
        <f t="shared" si="34"/>
        <v>1</v>
      </c>
    </row>
    <row r="313" spans="2:20" x14ac:dyDescent="0.15">
      <c r="B313" s="48">
        <v>45345</v>
      </c>
      <c r="C313" s="223">
        <v>-2860500</v>
      </c>
      <c r="D313" s="148">
        <v>7455000</v>
      </c>
      <c r="E313" s="159">
        <v>7330400</v>
      </c>
      <c r="F313" s="160">
        <v>351657.73830827919</v>
      </c>
      <c r="H313" s="54">
        <f t="shared" si="28"/>
        <v>-0.239876225377152</v>
      </c>
      <c r="I313" s="50">
        <f t="shared" si="29"/>
        <v>0.62516247515702439</v>
      </c>
      <c r="J313" s="50">
        <f t="shared" si="30"/>
        <v>0.61471375022012764</v>
      </c>
      <c r="K313" s="228">
        <f>'EWMA &amp; GARCH Volatility Modelin'!G315^2</f>
        <v>5.0218234906005955E-5</v>
      </c>
      <c r="L313" s="51">
        <f>'EWMA &amp; GARCH Volatility Modelin'!L315</f>
        <v>5.9442819976131087E-5</v>
      </c>
      <c r="M313" s="226" cm="1">
        <f t="array" ref="M313">MMULT(MMULT(H313:J313,TRANSPOSE($H$2:$J$2)),MMULT($H$2:$J$2,TRANSPOSE(H313:J313)))</f>
        <v>1.1428514383036061</v>
      </c>
      <c r="N313" s="52">
        <f t="shared" si="31"/>
        <v>210162.39813936429</v>
      </c>
      <c r="O313" s="52">
        <f t="shared" si="32"/>
        <v>228651.46888122833</v>
      </c>
      <c r="R313" s="236">
        <v>-35300</v>
      </c>
      <c r="S313" s="238">
        <f t="shared" si="33"/>
        <v>1</v>
      </c>
      <c r="T313" s="145">
        <f t="shared" si="34"/>
        <v>1</v>
      </c>
    </row>
    <row r="314" spans="2:20" x14ac:dyDescent="0.15">
      <c r="B314" s="48">
        <v>45348</v>
      </c>
      <c r="C314" s="223">
        <v>-2828700</v>
      </c>
      <c r="D314" s="148">
        <v>7409500</v>
      </c>
      <c r="E314" s="159">
        <v>7308800</v>
      </c>
      <c r="F314" s="160">
        <v>350001.14850277698</v>
      </c>
      <c r="H314" s="54">
        <f t="shared" si="28"/>
        <v>-0.23791380702462656</v>
      </c>
      <c r="I314" s="50">
        <f t="shared" si="29"/>
        <v>0.62319169694522947</v>
      </c>
      <c r="J314" s="50">
        <f t="shared" si="30"/>
        <v>0.61472211007939714</v>
      </c>
      <c r="K314" s="228">
        <f>'EWMA &amp; GARCH Volatility Modelin'!G316^2</f>
        <v>4.0547706280100529E-6</v>
      </c>
      <c r="L314" s="51">
        <f>'EWMA &amp; GARCH Volatility Modelin'!L316</f>
        <v>5.9277247127458222E-5</v>
      </c>
      <c r="M314" s="226" cm="1">
        <f t="array" ref="M314">MMULT(MMULT(H314:J314,TRANSPOSE($H$2:$J$2)),MMULT($H$2:$J$2,TRANSPOSE(H314:J314)))</f>
        <v>1.1413491829572084</v>
      </c>
      <c r="N314" s="52">
        <f t="shared" si="31"/>
        <v>59502.376852139212</v>
      </c>
      <c r="O314" s="52">
        <f t="shared" si="32"/>
        <v>227507.2188728911</v>
      </c>
      <c r="R314" s="236">
        <v>-98000</v>
      </c>
      <c r="S314" s="238">
        <f t="shared" si="33"/>
        <v>1</v>
      </c>
      <c r="T314" s="145">
        <f t="shared" si="34"/>
        <v>1</v>
      </c>
    </row>
    <row r="315" spans="2:20" x14ac:dyDescent="0.15">
      <c r="B315" s="48">
        <v>45349</v>
      </c>
      <c r="C315" s="223">
        <v>-2810400</v>
      </c>
      <c r="D315" s="148">
        <v>7350000</v>
      </c>
      <c r="E315" s="159">
        <v>7252000</v>
      </c>
      <c r="F315" s="160">
        <v>347194.61223312444</v>
      </c>
      <c r="H315" s="54">
        <f t="shared" si="28"/>
        <v>-0.23833915668781167</v>
      </c>
      <c r="I315" s="50">
        <f t="shared" si="29"/>
        <v>0.6233250788697039</v>
      </c>
      <c r="J315" s="50">
        <f t="shared" si="30"/>
        <v>0.6150140778181078</v>
      </c>
      <c r="K315" s="228">
        <f>'EWMA &amp; GARCH Volatility Modelin'!G317^2</f>
        <v>1.3166988248697784E-5</v>
      </c>
      <c r="L315" s="51">
        <f>'EWMA &amp; GARCH Volatility Modelin'!L317</f>
        <v>5.5469502485064673E-5</v>
      </c>
      <c r="M315" s="226" cm="1">
        <f t="array" ref="M315">MMULT(MMULT(H315:J315,TRANSPOSE($H$2:$J$2)),MMULT($H$2:$J$2,TRANSPOSE(H315:J315)))</f>
        <v>1.1415409985400933</v>
      </c>
      <c r="N315" s="52">
        <f t="shared" si="31"/>
        <v>106349.72652745761</v>
      </c>
      <c r="O315" s="52">
        <f t="shared" si="32"/>
        <v>218283.18842014598</v>
      </c>
      <c r="R315" s="236">
        <v>52900</v>
      </c>
      <c r="S315" s="238">
        <f t="shared" si="33"/>
        <v>1</v>
      </c>
      <c r="T315" s="145">
        <f t="shared" si="34"/>
        <v>1</v>
      </c>
    </row>
    <row r="316" spans="2:20" x14ac:dyDescent="0.15">
      <c r="B316" s="48">
        <v>45350</v>
      </c>
      <c r="C316" s="223">
        <v>-2761500</v>
      </c>
      <c r="D316" s="148">
        <v>7406000</v>
      </c>
      <c r="E316" s="159">
        <v>7200000</v>
      </c>
      <c r="F316" s="160">
        <v>348454.89665803168</v>
      </c>
      <c r="H316" s="54">
        <f t="shared" si="28"/>
        <v>-0.23314618599349909</v>
      </c>
      <c r="I316" s="50">
        <f t="shared" si="29"/>
        <v>0.6252691122461902</v>
      </c>
      <c r="J316" s="50">
        <f t="shared" si="30"/>
        <v>0.60787707374730893</v>
      </c>
      <c r="K316" s="228">
        <f>'EWMA &amp; GARCH Volatility Modelin'!G318^2</f>
        <v>4.757588469436157E-5</v>
      </c>
      <c r="L316" s="51">
        <f>'EWMA &amp; GARCH Volatility Modelin'!L318</f>
        <v>5.2738236321017411E-5</v>
      </c>
      <c r="M316" s="226" cm="1">
        <f t="array" ref="M316">MMULT(MMULT(H316:J316,TRANSPOSE($H$2:$J$2)),MMULT($H$2:$J$2,TRANSPOSE(H316:J316)))</f>
        <v>1.1408251114857233</v>
      </c>
      <c r="N316" s="52">
        <f t="shared" si="31"/>
        <v>202999.21709235225</v>
      </c>
      <c r="O316" s="52">
        <f t="shared" si="32"/>
        <v>213729.13470293835</v>
      </c>
      <c r="R316" s="236">
        <v>23900</v>
      </c>
      <c r="S316" s="238">
        <f t="shared" si="33"/>
        <v>1</v>
      </c>
      <c r="T316" s="145">
        <f t="shared" si="34"/>
        <v>1</v>
      </c>
    </row>
    <row r="317" spans="2:20" x14ac:dyDescent="0.15">
      <c r="B317" s="48">
        <v>45351</v>
      </c>
      <c r="C317" s="223">
        <v>-2752800</v>
      </c>
      <c r="D317" s="148">
        <v>7462000</v>
      </c>
      <c r="E317" s="159">
        <v>7159200</v>
      </c>
      <c r="F317" s="160">
        <v>349655.32851390954</v>
      </c>
      <c r="H317" s="54">
        <f t="shared" si="28"/>
        <v>-0.2319436486805298</v>
      </c>
      <c r="I317" s="50">
        <f t="shared" si="29"/>
        <v>0.62872838798827135</v>
      </c>
      <c r="J317" s="50">
        <f t="shared" si="30"/>
        <v>0.60321526069225839</v>
      </c>
      <c r="K317" s="228">
        <f>'EWMA &amp; GARCH Volatility Modelin'!G319^2</f>
        <v>3.005590255592547E-5</v>
      </c>
      <c r="L317" s="51">
        <f>'EWMA &amp; GARCH Volatility Modelin'!L319</f>
        <v>5.3167916553153958E-5</v>
      </c>
      <c r="M317" s="226" cm="1">
        <f t="array" ref="M317">MMULT(MMULT(H317:J317,TRANSPOSE($H$2:$J$2)),MMULT($H$2:$J$2,TRANSPOSE(H317:J317)))</f>
        <v>1.1420287672504266</v>
      </c>
      <c r="N317" s="52">
        <f t="shared" si="31"/>
        <v>161759.66615442155</v>
      </c>
      <c r="O317" s="52">
        <f t="shared" si="32"/>
        <v>215144.46428755246</v>
      </c>
      <c r="R317" s="236">
        <v>7600</v>
      </c>
      <c r="S317" s="238">
        <f t="shared" si="33"/>
        <v>1</v>
      </c>
      <c r="T317" s="145">
        <f t="shared" si="34"/>
        <v>1</v>
      </c>
    </row>
    <row r="318" spans="2:20" x14ac:dyDescent="0.15">
      <c r="B318" s="48">
        <v>45352</v>
      </c>
      <c r="C318" s="223">
        <v>-2776200</v>
      </c>
      <c r="D318" s="148">
        <v>7441000</v>
      </c>
      <c r="E318" s="159">
        <v>7211200</v>
      </c>
      <c r="F318" s="160">
        <v>349700.40227650118</v>
      </c>
      <c r="H318" s="54">
        <f t="shared" si="28"/>
        <v>-0.23376557763556752</v>
      </c>
      <c r="I318" s="50">
        <f t="shared" si="29"/>
        <v>0.62655776355675308</v>
      </c>
      <c r="J318" s="50">
        <f t="shared" si="30"/>
        <v>0.60720781407881441</v>
      </c>
      <c r="K318" s="228">
        <f>'EWMA &amp; GARCH Volatility Modelin'!G320^2</f>
        <v>5.2825619001197962E-6</v>
      </c>
      <c r="L318" s="51">
        <f>'EWMA &amp; GARCH Volatility Modelin'!L320</f>
        <v>5.199369959510622E-5</v>
      </c>
      <c r="M318" s="226" cm="1">
        <f t="array" ref="M318">MMULT(MMULT(H318:J318,TRANSPOSE($H$2:$J$2)),MMULT($H$2:$J$2,TRANSPOSE(H318:J318)))</f>
        <v>1.1416024329826073</v>
      </c>
      <c r="N318" s="52">
        <f t="shared" si="31"/>
        <v>67846.052998170431</v>
      </c>
      <c r="O318" s="52">
        <f t="shared" si="32"/>
        <v>212851.95832547641</v>
      </c>
      <c r="R318" s="236">
        <v>43300</v>
      </c>
      <c r="S318" s="238">
        <f t="shared" si="33"/>
        <v>1</v>
      </c>
      <c r="T318" s="145">
        <f t="shared" si="34"/>
        <v>1</v>
      </c>
    </row>
    <row r="319" spans="2:20" x14ac:dyDescent="0.15">
      <c r="B319" s="48">
        <v>45355</v>
      </c>
      <c r="C319" s="223">
        <v>-2760600</v>
      </c>
      <c r="D319" s="148">
        <v>7465500</v>
      </c>
      <c r="E319" s="159">
        <v>7214400.0000000009</v>
      </c>
      <c r="F319" s="160">
        <v>350661.56832432467</v>
      </c>
      <c r="H319" s="54">
        <f t="shared" si="28"/>
        <v>-0.23160756084669401</v>
      </c>
      <c r="I319" s="50">
        <f t="shared" si="29"/>
        <v>0.62633711711258211</v>
      </c>
      <c r="J319" s="50">
        <f t="shared" si="30"/>
        <v>0.60527044373411198</v>
      </c>
      <c r="K319" s="228">
        <f>'EWMA &amp; GARCH Volatility Modelin'!G321^2</f>
        <v>2.582785152676712E-6</v>
      </c>
      <c r="L319" s="51">
        <f>'EWMA &amp; GARCH Volatility Modelin'!L321</f>
        <v>4.897374256811877E-5</v>
      </c>
      <c r="M319" s="226" cm="1">
        <f t="array" ref="M319">MMULT(MMULT(H319:J319,TRANSPOSE($H$2:$J$2)),MMULT($H$2:$J$2,TRANSPOSE(H319:J319)))</f>
        <v>1.1408368901007562</v>
      </c>
      <c r="N319" s="52">
        <f t="shared" si="31"/>
        <v>47597.191486829499</v>
      </c>
      <c r="O319" s="52">
        <f t="shared" si="32"/>
        <v>207261.59404658392</v>
      </c>
      <c r="R319" s="236">
        <v>77000</v>
      </c>
      <c r="S319" s="238">
        <f t="shared" si="33"/>
        <v>1</v>
      </c>
      <c r="T319" s="145">
        <f t="shared" si="34"/>
        <v>1</v>
      </c>
    </row>
    <row r="320" spans="2:20" x14ac:dyDescent="0.15">
      <c r="B320" s="48">
        <v>45356</v>
      </c>
      <c r="C320" s="223">
        <v>-2757900</v>
      </c>
      <c r="D320" s="148">
        <v>7511000</v>
      </c>
      <c r="E320" s="159">
        <v>7243200.0000000009</v>
      </c>
      <c r="F320" s="160">
        <v>352667.08682507457</v>
      </c>
      <c r="H320" s="54">
        <f t="shared" si="28"/>
        <v>-0.22989588456440735</v>
      </c>
      <c r="I320" s="50">
        <f t="shared" si="29"/>
        <v>0.62610971716279185</v>
      </c>
      <c r="J320" s="50">
        <f t="shared" si="30"/>
        <v>0.60378616740161561</v>
      </c>
      <c r="K320" s="228">
        <f>'EWMA &amp; GARCH Volatility Modelin'!G322^2</f>
        <v>2.1620541170382354E-5</v>
      </c>
      <c r="L320" s="51">
        <f>'EWMA &amp; GARCH Volatility Modelin'!L322</f>
        <v>4.6031740955420968E-5</v>
      </c>
      <c r="M320" s="226" cm="1">
        <f t="array" ref="M320">MMULT(MMULT(H320:J320,TRANSPOSE($H$2:$J$2)),MMULT($H$2:$J$2,TRANSPOSE(H320:J320)))</f>
        <v>1.1402060362175173</v>
      </c>
      <c r="N320" s="52">
        <f t="shared" si="31"/>
        <v>138562.88722965974</v>
      </c>
      <c r="O320" s="52">
        <f t="shared" si="32"/>
        <v>202181.93294447672</v>
      </c>
      <c r="R320" s="236">
        <v>70600</v>
      </c>
      <c r="S320" s="238">
        <f t="shared" si="33"/>
        <v>1</v>
      </c>
      <c r="T320" s="145">
        <f t="shared" si="34"/>
        <v>1</v>
      </c>
    </row>
    <row r="321" spans="2:20" x14ac:dyDescent="0.15">
      <c r="B321" s="48">
        <v>45357</v>
      </c>
      <c r="C321" s="223">
        <v>-2784900</v>
      </c>
      <c r="D321" s="148">
        <v>7567000</v>
      </c>
      <c r="E321" s="159">
        <v>7284800</v>
      </c>
      <c r="F321" s="160">
        <v>355042.58493383304</v>
      </c>
      <c r="H321" s="54">
        <f t="shared" si="28"/>
        <v>-0.23078835492131367</v>
      </c>
      <c r="I321" s="50">
        <f t="shared" si="29"/>
        <v>0.62708732151588231</v>
      </c>
      <c r="J321" s="50">
        <f t="shared" si="30"/>
        <v>0.60370103340543135</v>
      </c>
      <c r="K321" s="228">
        <f>'EWMA &amp; GARCH Volatility Modelin'!G323^2</f>
        <v>3.4409731949560216E-5</v>
      </c>
      <c r="L321" s="51">
        <f>'EWMA &amp; GARCH Volatility Modelin'!L323</f>
        <v>4.4979926433606917E-5</v>
      </c>
      <c r="M321" s="226" cm="1">
        <f t="array" ref="M321">MMULT(MMULT(H321:J321,TRANSPOSE($H$2:$J$2)),MMULT($H$2:$J$2,TRANSPOSE(H321:J321)))</f>
        <v>1.1409257747758823</v>
      </c>
      <c r="N321" s="52">
        <f t="shared" si="31"/>
        <v>175889.41817626619</v>
      </c>
      <c r="O321" s="52">
        <f t="shared" si="32"/>
        <v>201098.317912792</v>
      </c>
      <c r="R321" s="236">
        <v>-213800</v>
      </c>
      <c r="S321" s="238">
        <f t="shared" si="33"/>
        <v>0</v>
      </c>
      <c r="T321" s="145">
        <f t="shared" si="34"/>
        <v>0</v>
      </c>
    </row>
    <row r="322" spans="2:20" x14ac:dyDescent="0.15">
      <c r="B322" s="48">
        <v>45358</v>
      </c>
      <c r="C322" s="223">
        <v>-2799300</v>
      </c>
      <c r="D322" s="148">
        <v>7630000</v>
      </c>
      <c r="E322" s="159">
        <v>7022400</v>
      </c>
      <c r="F322" s="160">
        <v>352597.22889991017</v>
      </c>
      <c r="H322" s="54">
        <f t="shared" si="28"/>
        <v>-0.23616606626114686</v>
      </c>
      <c r="I322" s="50">
        <f t="shared" si="29"/>
        <v>0.64371345892635679</v>
      </c>
      <c r="J322" s="50">
        <f t="shared" si="30"/>
        <v>0.5924526073347901</v>
      </c>
      <c r="K322" s="228">
        <f>'EWMA &amp; GARCH Volatility Modelin'!G324^2</f>
        <v>1.1645810946641425E-5</v>
      </c>
      <c r="L322" s="51">
        <f>'EWMA &amp; GARCH Volatility Modelin'!L324</f>
        <v>4.5073518228211409E-5</v>
      </c>
      <c r="M322" s="226" cm="1">
        <f t="array" ref="M322">MMULT(MMULT(H322:J322,TRANSPOSE($H$2:$J$2)),MMULT($H$2:$J$2,TRANSPOSE(H322:J322)))</f>
        <v>1.1501666547698397</v>
      </c>
      <c r="N322" s="52">
        <f t="shared" si="31"/>
        <v>100918.74953954834</v>
      </c>
      <c r="O322" s="52">
        <f t="shared" si="32"/>
        <v>198539.86489060189</v>
      </c>
      <c r="R322" s="236">
        <v>11400</v>
      </c>
      <c r="S322" s="238">
        <f t="shared" si="33"/>
        <v>1</v>
      </c>
      <c r="T322" s="145">
        <f t="shared" si="34"/>
        <v>1</v>
      </c>
    </row>
    <row r="323" spans="2:20" x14ac:dyDescent="0.15">
      <c r="B323" s="48">
        <v>45359</v>
      </c>
      <c r="C323" s="223">
        <v>-2814300</v>
      </c>
      <c r="D323" s="148">
        <v>7630000</v>
      </c>
      <c r="E323" s="159">
        <v>7048800</v>
      </c>
      <c r="F323" s="160">
        <v>352943.95989076438</v>
      </c>
      <c r="H323" s="54">
        <f t="shared" si="28"/>
        <v>-0.23720342197311306</v>
      </c>
      <c r="I323" s="50">
        <f t="shared" si="29"/>
        <v>0.6430949471111298</v>
      </c>
      <c r="J323" s="50">
        <f t="shared" si="30"/>
        <v>0.59410847486198326</v>
      </c>
      <c r="K323" s="228">
        <f>'EWMA &amp; GARCH Volatility Modelin'!G325^2</f>
        <v>1.1741550804461899E-4</v>
      </c>
      <c r="L323" s="51">
        <f>'EWMA &amp; GARCH Volatility Modelin'!L325</f>
        <v>4.3210493865277329E-5</v>
      </c>
      <c r="M323" s="226" cm="1">
        <f t="array" ref="M323">MMULT(MMULT(H323:J323,TRANSPOSE($H$2:$J$2)),MMULT($H$2:$J$2,TRANSPOSE(H323:J323)))</f>
        <v>1.150205072557833</v>
      </c>
      <c r="N323" s="52">
        <f t="shared" si="31"/>
        <v>320755.76361819706</v>
      </c>
      <c r="O323" s="52">
        <f t="shared" si="32"/>
        <v>194583.65335222209</v>
      </c>
      <c r="R323" s="236">
        <v>109300</v>
      </c>
      <c r="S323" s="238">
        <f t="shared" si="33"/>
        <v>1</v>
      </c>
      <c r="T323" s="145">
        <f t="shared" si="34"/>
        <v>1</v>
      </c>
    </row>
    <row r="324" spans="2:20" x14ac:dyDescent="0.15">
      <c r="B324" s="48">
        <v>45362</v>
      </c>
      <c r="C324" s="223">
        <v>-2819700</v>
      </c>
      <c r="D324" s="148">
        <v>7689500</v>
      </c>
      <c r="E324" s="159">
        <v>7104000</v>
      </c>
      <c r="F324" s="160">
        <v>355805.00357696653</v>
      </c>
      <c r="H324" s="54">
        <f t="shared" si="28"/>
        <v>-0.23548915131370157</v>
      </c>
      <c r="I324" s="50">
        <f t="shared" si="29"/>
        <v>0.64219378977434061</v>
      </c>
      <c r="J324" s="50">
        <f t="shared" si="30"/>
        <v>0.59329536153936091</v>
      </c>
      <c r="K324" s="228">
        <f>'EWMA &amp; GARCH Volatility Modelin'!G326^2</f>
        <v>1.4503632518116861E-5</v>
      </c>
      <c r="L324" s="51">
        <f>'EWMA &amp; GARCH Volatility Modelin'!L326</f>
        <v>5.0221695410775248E-5</v>
      </c>
      <c r="M324" s="226" cm="1">
        <f t="array" ref="M324">MMULT(MMULT(H324:J324,TRANSPOSE($H$2:$J$2)),MMULT($H$2:$J$2,TRANSPOSE(H324:J324)))</f>
        <v>1.1492631298089264</v>
      </c>
      <c r="N324" s="52">
        <f t="shared" si="31"/>
        <v>113724.69707236263</v>
      </c>
      <c r="O324" s="52">
        <f t="shared" si="32"/>
        <v>211622.61657808538</v>
      </c>
      <c r="R324" s="236">
        <v>-59700</v>
      </c>
      <c r="S324" s="238">
        <f t="shared" si="33"/>
        <v>1</v>
      </c>
      <c r="T324" s="145">
        <f t="shared" si="34"/>
        <v>1</v>
      </c>
    </row>
    <row r="325" spans="2:20" x14ac:dyDescent="0.15">
      <c r="B325" s="48">
        <v>45363</v>
      </c>
      <c r="C325" s="223">
        <v>-2828100</v>
      </c>
      <c r="D325" s="148">
        <v>7735000</v>
      </c>
      <c r="E325" s="159">
        <v>7007200</v>
      </c>
      <c r="F325" s="160">
        <v>355647.66130408127</v>
      </c>
      <c r="H325" s="54">
        <f t="shared" si="28"/>
        <v>-0.2373742036746376</v>
      </c>
      <c r="I325" s="50">
        <f t="shared" si="29"/>
        <v>0.64923074340487319</v>
      </c>
      <c r="J325" s="50">
        <f t="shared" si="30"/>
        <v>0.58814346026976438</v>
      </c>
      <c r="K325" s="228">
        <f>'EWMA &amp; GARCH Volatility Modelin'!G327^2</f>
        <v>9.807741306661973E-5</v>
      </c>
      <c r="L325" s="51">
        <f>'EWMA &amp; GARCH Volatility Modelin'!L327</f>
        <v>4.8187839466492946E-5</v>
      </c>
      <c r="M325" s="226" cm="1">
        <f t="array" ref="M325">MMULT(MMULT(H325:J325,TRANSPOSE($H$2:$J$2)),MMULT($H$2:$J$2,TRANSPOSE(H325:J325)))</f>
        <v>1.1530628327644274</v>
      </c>
      <c r="N325" s="52">
        <f t="shared" si="31"/>
        <v>294745.29893144907</v>
      </c>
      <c r="O325" s="52">
        <f t="shared" si="32"/>
        <v>206600.37874283618</v>
      </c>
      <c r="R325" s="236">
        <v>17900</v>
      </c>
      <c r="S325" s="238">
        <f t="shared" si="33"/>
        <v>1</v>
      </c>
      <c r="T325" s="145">
        <f t="shared" si="34"/>
        <v>1</v>
      </c>
    </row>
    <row r="326" spans="2:20" x14ac:dyDescent="0.15">
      <c r="B326" s="48">
        <v>45364</v>
      </c>
      <c r="C326" s="223">
        <v>-2864400</v>
      </c>
      <c r="D326" s="148">
        <v>7826000</v>
      </c>
      <c r="E326" s="159">
        <v>6970400</v>
      </c>
      <c r="F326" s="160">
        <v>357841.70685338881</v>
      </c>
      <c r="H326" s="54">
        <f t="shared" ref="H326:H389" si="35">C326/SUM(C326:E326)</f>
        <v>-0.24006034193764667</v>
      </c>
      <c r="I326" s="50">
        <f t="shared" ref="I326:I389" si="36">D326/SUM(C326:E326)</f>
        <v>0.65588333892054973</v>
      </c>
      <c r="J326" s="50">
        <f t="shared" ref="J326:J389" si="37">E326/SUM(C326:E326)</f>
        <v>0.58417700301709685</v>
      </c>
      <c r="K326" s="228">
        <f>'EWMA &amp; GARCH Volatility Modelin'!G328^2</f>
        <v>4.8203558903624178E-6</v>
      </c>
      <c r="L326" s="51">
        <f>'EWMA &amp; GARCH Volatility Modelin'!L328</f>
        <v>5.291421635603472E-5</v>
      </c>
      <c r="M326" s="226" cm="1">
        <f t="array" ref="M326">MMULT(MMULT(H326:J326,TRANSPOSE($H$2:$J$2)),MMULT($H$2:$J$2,TRANSPOSE(H326:J326)))</f>
        <v>1.1569413000611513</v>
      </c>
      <c r="N326" s="52">
        <f t="shared" ref="N326:N389" si="38">_xlfn.NORM.S.INV(0.99)*SQRT(M326*K326)*SUM(C326:E326)</f>
        <v>65551.572903479871</v>
      </c>
      <c r="O326" s="52">
        <f t="shared" ref="O326:O389" si="39">_xlfn.NORM.S.INV(0.99)*SQRT(M326*L326)*SUM(C326:E326)</f>
        <v>217184.96117077357</v>
      </c>
      <c r="R326" s="236">
        <v>80100</v>
      </c>
      <c r="S326" s="238">
        <f t="shared" ref="S326:S389" si="40">IF(-(N327)&lt;R326,1,0)</f>
        <v>1</v>
      </c>
      <c r="T326" s="145">
        <f t="shared" ref="T326:T389" si="41">IF(-(O327)&lt;R326,1,0)</f>
        <v>1</v>
      </c>
    </row>
    <row r="327" spans="2:20" x14ac:dyDescent="0.15">
      <c r="B327" s="48">
        <v>45365</v>
      </c>
      <c r="C327" s="223">
        <v>-2852400</v>
      </c>
      <c r="D327" s="148">
        <v>7920500</v>
      </c>
      <c r="E327" s="159">
        <v>6944000</v>
      </c>
      <c r="F327" s="160">
        <v>360636.21635118627</v>
      </c>
      <c r="H327" s="54">
        <f t="shared" si="35"/>
        <v>-0.23746056060139359</v>
      </c>
      <c r="I327" s="50">
        <f t="shared" si="36"/>
        <v>0.65937679506497615</v>
      </c>
      <c r="J327" s="50">
        <f t="shared" si="37"/>
        <v>0.57808376553641749</v>
      </c>
      <c r="K327" s="228">
        <f>'EWMA &amp; GARCH Volatility Modelin'!G329^2</f>
        <v>1.4659467555287689E-5</v>
      </c>
      <c r="L327" s="51">
        <f>'EWMA &amp; GARCH Volatility Modelin'!L329</f>
        <v>4.9770772309866307E-5</v>
      </c>
      <c r="M327" s="226" cm="1">
        <f t="array" ref="M327">MMULT(MMULT(H327:J327,TRANSPOSE($H$2:$J$2)),MMULT($H$2:$J$2,TRANSPOSE(H327:J327)))</f>
        <v>1.1577352965912886</v>
      </c>
      <c r="N327" s="52">
        <f t="shared" si="38"/>
        <v>115121.7366700267</v>
      </c>
      <c r="O327" s="52">
        <f t="shared" si="39"/>
        <v>212121.85881074844</v>
      </c>
      <c r="R327" s="236">
        <v>-55300</v>
      </c>
      <c r="S327" s="238">
        <f t="shared" si="40"/>
        <v>1</v>
      </c>
      <c r="T327" s="145">
        <f t="shared" si="41"/>
        <v>1</v>
      </c>
    </row>
    <row r="328" spans="2:20" x14ac:dyDescent="0.15">
      <c r="B328" s="48">
        <v>45366</v>
      </c>
      <c r="C328" s="223">
        <v>-2856900</v>
      </c>
      <c r="D328" s="148">
        <v>7962500</v>
      </c>
      <c r="E328" s="159">
        <v>6851200</v>
      </c>
      <c r="F328" s="160">
        <v>360501.33720003511</v>
      </c>
      <c r="H328" s="54">
        <f t="shared" si="35"/>
        <v>-0.23893516659975914</v>
      </c>
      <c r="I328" s="50">
        <f t="shared" si="36"/>
        <v>0.66593904723671882</v>
      </c>
      <c r="J328" s="50">
        <f t="shared" si="37"/>
        <v>0.57299611936304029</v>
      </c>
      <c r="K328" s="228">
        <f>'EWMA &amp; GARCH Volatility Modelin'!G330^2</f>
        <v>5.5661243836673036E-5</v>
      </c>
      <c r="L328" s="51">
        <f>'EWMA &amp; GARCH Volatility Modelin'!L330</f>
        <v>4.7792585092771276E-5</v>
      </c>
      <c r="M328" s="226" cm="1">
        <f t="array" ref="M328">MMULT(MMULT(H328:J328,TRANSPOSE($H$2:$J$2)),MMULT($H$2:$J$2,TRANSPOSE(H328:J328)))</f>
        <v>1.1612034310080055</v>
      </c>
      <c r="N328" s="52">
        <f t="shared" si="38"/>
        <v>223624.93729106916</v>
      </c>
      <c r="O328" s="52">
        <f t="shared" si="39"/>
        <v>207216.35940006716</v>
      </c>
      <c r="R328" s="236">
        <v>66900</v>
      </c>
      <c r="S328" s="238">
        <f t="shared" si="40"/>
        <v>1</v>
      </c>
      <c r="T328" s="145">
        <f t="shared" si="41"/>
        <v>1</v>
      </c>
    </row>
    <row r="329" spans="2:20" x14ac:dyDescent="0.15">
      <c r="B329" s="48">
        <v>45369</v>
      </c>
      <c r="C329" s="223">
        <v>-2840700</v>
      </c>
      <c r="D329" s="148">
        <v>8022000</v>
      </c>
      <c r="E329" s="159">
        <v>6842400</v>
      </c>
      <c r="F329" s="160">
        <v>362453.7117758657</v>
      </c>
      <c r="H329" s="54">
        <f t="shared" si="35"/>
        <v>-0.23625838968038124</v>
      </c>
      <c r="I329" s="50">
        <f t="shared" si="36"/>
        <v>0.66718231492801716</v>
      </c>
      <c r="J329" s="50">
        <f t="shared" si="37"/>
        <v>0.5690760747523641</v>
      </c>
      <c r="K329" s="228">
        <f>'EWMA &amp; GARCH Volatility Modelin'!G331^2</f>
        <v>1.2312690370281499E-5</v>
      </c>
      <c r="L329" s="51">
        <f>'EWMA &amp; GARCH Volatility Modelin'!L331</f>
        <v>4.9350776661566596E-5</v>
      </c>
      <c r="M329" s="226" cm="1">
        <f t="array" ref="M329">MMULT(MMULT(H329:J329,TRANSPOSE($H$2:$J$2)),MMULT($H$2:$J$2,TRANSPOSE(H329:J329)))</f>
        <v>1.160941925468129</v>
      </c>
      <c r="N329" s="52">
        <f t="shared" si="38"/>
        <v>105753.44328381658</v>
      </c>
      <c r="O329" s="52">
        <f t="shared" si="39"/>
        <v>211721.53472936005</v>
      </c>
      <c r="R329" s="236">
        <v>123600</v>
      </c>
      <c r="S329" s="238">
        <f t="shared" si="40"/>
        <v>1</v>
      </c>
      <c r="T329" s="145">
        <f t="shared" si="41"/>
        <v>1</v>
      </c>
    </row>
    <row r="330" spans="2:20" x14ac:dyDescent="0.15">
      <c r="B330" s="48">
        <v>45370</v>
      </c>
      <c r="C330" s="223">
        <v>-2814300</v>
      </c>
      <c r="D330" s="148">
        <v>8120000</v>
      </c>
      <c r="E330" s="159">
        <v>6841600</v>
      </c>
      <c r="F330" s="160">
        <v>365896.30172986188</v>
      </c>
      <c r="H330" s="54">
        <f t="shared" si="35"/>
        <v>-0.23168111432170113</v>
      </c>
      <c r="I330" s="50">
        <f t="shared" si="36"/>
        <v>0.66846130415812566</v>
      </c>
      <c r="J330" s="50">
        <f t="shared" si="37"/>
        <v>0.56321981016357547</v>
      </c>
      <c r="K330" s="228">
        <f>'EWMA &amp; GARCH Volatility Modelin'!G332^2</f>
        <v>4.8032119949939782E-5</v>
      </c>
      <c r="L330" s="51">
        <f>'EWMA &amp; GARCH Volatility Modelin'!L332</f>
        <v>4.7219497940798813E-5</v>
      </c>
      <c r="M330" s="226" cm="1">
        <f t="array" ref="M330">MMULT(MMULT(H330:J330,TRANSPOSE($H$2:$J$2)),MMULT($H$2:$J$2,TRANSPOSE(H330:J330)))</f>
        <v>1.1601061770076226</v>
      </c>
      <c r="N330" s="52">
        <f t="shared" si="38"/>
        <v>210944.96445492379</v>
      </c>
      <c r="O330" s="52">
        <f t="shared" si="39"/>
        <v>209152.9370842308</v>
      </c>
      <c r="R330" s="236">
        <v>-48000</v>
      </c>
      <c r="S330" s="238">
        <f t="shared" si="40"/>
        <v>1</v>
      </c>
      <c r="T330" s="145">
        <f t="shared" si="41"/>
        <v>1</v>
      </c>
    </row>
    <row r="331" spans="2:20" x14ac:dyDescent="0.15">
      <c r="B331" s="48">
        <v>45371</v>
      </c>
      <c r="C331" s="223">
        <v>-2836500</v>
      </c>
      <c r="D331" s="148">
        <v>8127000</v>
      </c>
      <c r="E331" s="159">
        <v>6808800</v>
      </c>
      <c r="F331" s="160">
        <v>365466.29127422435</v>
      </c>
      <c r="H331" s="54">
        <f t="shared" si="35"/>
        <v>-0.23443504996156803</v>
      </c>
      <c r="I331" s="50">
        <f t="shared" si="36"/>
        <v>0.67169175076244081</v>
      </c>
      <c r="J331" s="50">
        <f t="shared" si="37"/>
        <v>0.56274329919912724</v>
      </c>
      <c r="K331" s="228">
        <f>'EWMA &amp; GARCH Volatility Modelin'!G333^2</f>
        <v>2.8116344740939731E-4</v>
      </c>
      <c r="L331" s="51">
        <f>'EWMA &amp; GARCH Volatility Modelin'!L333</f>
        <v>4.8210923390555392E-5</v>
      </c>
      <c r="M331" s="226" cm="1">
        <f t="array" ref="M331">MMULT(MMULT(H331:J331,TRANSPOSE($H$2:$J$2)),MMULT($H$2:$J$2,TRANSPOSE(H331:J331)))</f>
        <v>1.1624453265620529</v>
      </c>
      <c r="N331" s="52">
        <f t="shared" si="38"/>
        <v>508862.68014924054</v>
      </c>
      <c r="O331" s="52">
        <f t="shared" si="39"/>
        <v>210714.2448149561</v>
      </c>
      <c r="R331" s="236">
        <v>144500</v>
      </c>
      <c r="S331" s="238">
        <f t="shared" si="40"/>
        <v>1</v>
      </c>
      <c r="T331" s="145">
        <f t="shared" si="41"/>
        <v>1</v>
      </c>
    </row>
    <row r="332" spans="2:20" x14ac:dyDescent="0.15">
      <c r="B332" s="48">
        <v>45372</v>
      </c>
      <c r="C332" s="223">
        <v>-2848800</v>
      </c>
      <c r="D332" s="148">
        <v>8155000</v>
      </c>
      <c r="E332" s="159">
        <v>6937600</v>
      </c>
      <c r="F332" s="160">
        <v>368409.14343916829</v>
      </c>
      <c r="H332" s="54">
        <f t="shared" si="35"/>
        <v>-0.232672863000049</v>
      </c>
      <c r="I332" s="50">
        <f t="shared" si="36"/>
        <v>0.66605138927457164</v>
      </c>
      <c r="J332" s="50">
        <f t="shared" si="37"/>
        <v>0.56662147372547733</v>
      </c>
      <c r="K332" s="228">
        <f>'EWMA &amp; GARCH Volatility Modelin'!G334^2</f>
        <v>1.5309921483210433E-4</v>
      </c>
      <c r="L332" s="51">
        <f>'EWMA &amp; GARCH Volatility Modelin'!L334</f>
        <v>6.8014274436629295E-5</v>
      </c>
      <c r="M332" s="226" cm="1">
        <f t="array" ref="M332">MMULT(MMULT(H332:J332,TRANSPOSE($H$2:$J$2)),MMULT($H$2:$J$2,TRANSPOSE(H332:J332)))</f>
        <v>1.1593088058523582</v>
      </c>
      <c r="N332" s="52">
        <f t="shared" si="38"/>
        <v>379469.55156736489</v>
      </c>
      <c r="O332" s="52">
        <f t="shared" si="39"/>
        <v>252924.25945535183</v>
      </c>
      <c r="R332" s="236">
        <v>-61800</v>
      </c>
      <c r="S332" s="238">
        <f t="shared" si="40"/>
        <v>1</v>
      </c>
      <c r="T332" s="145">
        <f t="shared" si="41"/>
        <v>1</v>
      </c>
    </row>
    <row r="333" spans="2:20" x14ac:dyDescent="0.15">
      <c r="B333" s="48">
        <v>45373</v>
      </c>
      <c r="C333" s="223">
        <v>-2830800</v>
      </c>
      <c r="D333" s="148">
        <v>8092000</v>
      </c>
      <c r="E333" s="159">
        <v>6920800</v>
      </c>
      <c r="F333" s="160">
        <v>366134.54897392081</v>
      </c>
      <c r="H333" s="54">
        <f t="shared" si="35"/>
        <v>-0.23237563618453455</v>
      </c>
      <c r="I333" s="50">
        <f t="shared" si="36"/>
        <v>0.66425874240682969</v>
      </c>
      <c r="J333" s="50">
        <f t="shared" si="37"/>
        <v>0.5681168937777048</v>
      </c>
      <c r="K333" s="228">
        <f>'EWMA &amp; GARCH Volatility Modelin'!G335^2</f>
        <v>6.3410859859034294E-5</v>
      </c>
      <c r="L333" s="51">
        <f>'EWMA &amp; GARCH Volatility Modelin'!L335</f>
        <v>7.5561993606588232E-5</v>
      </c>
      <c r="M333" s="226" cm="1">
        <f t="array" ref="M333">MMULT(MMULT(H333:J333,TRANSPOSE($H$2:$J$2)),MMULT($H$2:$J$2,TRANSPOSE(H333:J333)))</f>
        <v>1.1583944463810376</v>
      </c>
      <c r="N333" s="52">
        <f t="shared" si="38"/>
        <v>242886.4614741168</v>
      </c>
      <c r="O333" s="52">
        <f t="shared" si="39"/>
        <v>265138.74149923678</v>
      </c>
      <c r="R333" s="236">
        <v>-33700</v>
      </c>
      <c r="S333" s="238">
        <f t="shared" si="40"/>
        <v>1</v>
      </c>
      <c r="T333" s="145">
        <f t="shared" si="41"/>
        <v>1</v>
      </c>
    </row>
    <row r="334" spans="2:20" x14ac:dyDescent="0.15">
      <c r="B334" s="48">
        <v>45376</v>
      </c>
      <c r="C334" s="223">
        <v>-2842500</v>
      </c>
      <c r="D334" s="148">
        <v>8078000</v>
      </c>
      <c r="E334" s="159">
        <v>6912800</v>
      </c>
      <c r="F334" s="160">
        <v>365462.26496366796</v>
      </c>
      <c r="H334" s="54">
        <f t="shared" si="35"/>
        <v>-0.23398335569585868</v>
      </c>
      <c r="I334" s="50">
        <f t="shared" si="36"/>
        <v>0.66494900521060563</v>
      </c>
      <c r="J334" s="50">
        <f t="shared" si="37"/>
        <v>0.56903435048525308</v>
      </c>
      <c r="K334" s="228">
        <f>'EWMA &amp; GARCH Volatility Modelin'!G336^2</f>
        <v>3.4941056884085016E-4</v>
      </c>
      <c r="L334" s="51">
        <f>'EWMA &amp; GARCH Volatility Modelin'!L336</f>
        <v>7.491659191497351E-5</v>
      </c>
      <c r="M334" s="226" cm="1">
        <f t="array" ref="M334">MMULT(MMULT(H334:J334,TRANSPOSE($H$2:$J$2)),MMULT($H$2:$J$2,TRANSPOSE(H334:J334)))</f>
        <v>1.1592102970274605</v>
      </c>
      <c r="N334" s="52">
        <f t="shared" si="38"/>
        <v>568773.42967767583</v>
      </c>
      <c r="O334" s="52">
        <f t="shared" si="39"/>
        <v>263366.35166550375</v>
      </c>
      <c r="R334" s="236">
        <v>6300</v>
      </c>
      <c r="S334" s="238">
        <f t="shared" si="40"/>
        <v>1</v>
      </c>
      <c r="T334" s="145">
        <f t="shared" si="41"/>
        <v>1</v>
      </c>
    </row>
    <row r="335" spans="2:20" x14ac:dyDescent="0.15">
      <c r="B335" s="48">
        <v>45377</v>
      </c>
      <c r="C335" s="223">
        <v>-2864400</v>
      </c>
      <c r="D335" s="148">
        <v>8127000</v>
      </c>
      <c r="E335" s="159">
        <v>6892000</v>
      </c>
      <c r="F335" s="160">
        <v>366634.89743286313</v>
      </c>
      <c r="H335" s="54">
        <f t="shared" si="35"/>
        <v>-0.23566386388692348</v>
      </c>
      <c r="I335" s="50">
        <f t="shared" si="36"/>
        <v>0.66863574284632976</v>
      </c>
      <c r="J335" s="50">
        <f t="shared" si="37"/>
        <v>0.56702812104059364</v>
      </c>
      <c r="K335" s="228">
        <f>'EWMA &amp; GARCH Volatility Modelin'!G337^2</f>
        <v>3.7153651005876037E-4</v>
      </c>
      <c r="L335" s="51">
        <f>'EWMA &amp; GARCH Volatility Modelin'!L337</f>
        <v>9.7704401426821835E-5</v>
      </c>
      <c r="M335" s="226" cm="1">
        <f t="array" ref="M335">MMULT(MMULT(H335:J335,TRANSPOSE($H$2:$J$2)),MMULT($H$2:$J$2,TRANSPOSE(H335:J335)))</f>
        <v>1.161424248215285</v>
      </c>
      <c r="N335" s="52">
        <f t="shared" si="38"/>
        <v>587369.67712823057</v>
      </c>
      <c r="O335" s="52">
        <f t="shared" si="39"/>
        <v>301208.9262488134</v>
      </c>
      <c r="R335" s="236">
        <v>70700</v>
      </c>
      <c r="S335" s="238">
        <f t="shared" si="40"/>
        <v>1</v>
      </c>
      <c r="T335" s="145">
        <f t="shared" si="41"/>
        <v>1</v>
      </c>
    </row>
    <row r="336" spans="2:20" x14ac:dyDescent="0.15">
      <c r="B336" s="48">
        <v>45378</v>
      </c>
      <c r="C336" s="223">
        <v>-2880000</v>
      </c>
      <c r="D336" s="148">
        <v>8172500</v>
      </c>
      <c r="E336" s="159">
        <v>6932800</v>
      </c>
      <c r="F336" s="160">
        <v>368726.00092694687</v>
      </c>
      <c r="H336" s="54">
        <f t="shared" si="35"/>
        <v>-0.23557704105420726</v>
      </c>
      <c r="I336" s="50">
        <f t="shared" si="36"/>
        <v>0.66849075278316283</v>
      </c>
      <c r="J336" s="50">
        <f t="shared" si="37"/>
        <v>0.56708628827104446</v>
      </c>
      <c r="K336" s="228">
        <f>'EWMA &amp; GARCH Volatility Modelin'!G338^2</f>
        <v>9.6966211813231024E-5</v>
      </c>
      <c r="L336" s="51">
        <f>'EWMA &amp; GARCH Volatility Modelin'!L338</f>
        <v>1.1964511806108524E-4</v>
      </c>
      <c r="M336" s="226" cm="1">
        <f t="array" ref="M336">MMULT(MMULT(H336:J336,TRANSPOSE($H$2:$J$2)),MMULT($H$2:$J$2,TRANSPOSE(H336:J336)))</f>
        <v>1.1613306930036393</v>
      </c>
      <c r="N336" s="52">
        <f t="shared" si="38"/>
        <v>301802.16446513962</v>
      </c>
      <c r="O336" s="52">
        <f t="shared" si="39"/>
        <v>335242.9292649838</v>
      </c>
      <c r="R336" s="236">
        <v>8300</v>
      </c>
      <c r="S336" s="238">
        <f t="shared" si="40"/>
        <v>1</v>
      </c>
      <c r="T336" s="145">
        <f t="shared" si="41"/>
        <v>1</v>
      </c>
    </row>
    <row r="337" spans="2:20" x14ac:dyDescent="0.15">
      <c r="B337" s="48">
        <v>45379</v>
      </c>
      <c r="C337" s="223">
        <v>-2872500</v>
      </c>
      <c r="D337" s="148">
        <v>8116500</v>
      </c>
      <c r="E337" s="159">
        <v>6989600</v>
      </c>
      <c r="F337" s="160">
        <v>367814.17748167447</v>
      </c>
      <c r="H337" s="54">
        <f t="shared" si="35"/>
        <v>-0.23480414595867119</v>
      </c>
      <c r="I337" s="50">
        <f t="shared" si="36"/>
        <v>0.66345965210567615</v>
      </c>
      <c r="J337" s="50">
        <f t="shared" si="37"/>
        <v>0.57134449385299502</v>
      </c>
      <c r="K337" s="228">
        <f>'EWMA &amp; GARCH Volatility Modelin'!G339^2</f>
        <v>8.0372839384618905E-6</v>
      </c>
      <c r="L337" s="51">
        <f>'EWMA &amp; GARCH Volatility Modelin'!L339</f>
        <v>1.1773099657773337E-4</v>
      </c>
      <c r="M337" s="226" cm="1">
        <f t="array" ref="M337">MMULT(MMULT(H337:J337,TRANSPOSE($H$2:$J$2)),MMULT($H$2:$J$2,TRANSPOSE(H337:J337)))</f>
        <v>1.1587822329580932</v>
      </c>
      <c r="N337" s="52">
        <f t="shared" si="38"/>
        <v>86852.935986259065</v>
      </c>
      <c r="O337" s="52">
        <f t="shared" si="39"/>
        <v>332410.90177773044</v>
      </c>
      <c r="R337" s="236">
        <v>-147700</v>
      </c>
      <c r="S337" s="238">
        <f t="shared" si="40"/>
        <v>1</v>
      </c>
      <c r="T337" s="145">
        <f t="shared" si="41"/>
        <v>1</v>
      </c>
    </row>
    <row r="338" spans="2:20" x14ac:dyDescent="0.15">
      <c r="B338" s="48">
        <v>45384</v>
      </c>
      <c r="C338" s="223">
        <v>-2844600</v>
      </c>
      <c r="D338" s="148">
        <v>8074500</v>
      </c>
      <c r="E338" s="159">
        <v>6856000</v>
      </c>
      <c r="F338" s="160">
        <v>364412.11406991142</v>
      </c>
      <c r="H338" s="54">
        <f t="shared" si="35"/>
        <v>-0.23536517760365386</v>
      </c>
      <c r="I338" s="50">
        <f t="shared" si="36"/>
        <v>0.66809257068153804</v>
      </c>
      <c r="J338" s="50">
        <f t="shared" si="37"/>
        <v>0.5672726069221159</v>
      </c>
      <c r="K338" s="228">
        <f>'EWMA &amp; GARCH Volatility Modelin'!G340^2</f>
        <v>1.9582613643859205E-4</v>
      </c>
      <c r="L338" s="51">
        <f>'EWMA &amp; GARCH Volatility Modelin'!L340</f>
        <v>1.0867786740880473E-4</v>
      </c>
      <c r="M338" s="226" cm="1">
        <f t="array" ref="M338">MMULT(MMULT(H338:J338,TRANSPOSE($H$2:$J$2)),MMULT($H$2:$J$2,TRANSPOSE(H338:J338)))</f>
        <v>1.1610820463505254</v>
      </c>
      <c r="N338" s="52">
        <f t="shared" si="38"/>
        <v>423955.65963959275</v>
      </c>
      <c r="O338" s="52">
        <f t="shared" si="39"/>
        <v>315831.660279128</v>
      </c>
      <c r="R338" s="236">
        <v>-261600</v>
      </c>
      <c r="S338" s="238">
        <f t="shared" si="40"/>
        <v>0</v>
      </c>
      <c r="T338" s="145">
        <f t="shared" si="41"/>
        <v>1</v>
      </c>
    </row>
    <row r="339" spans="2:20" x14ac:dyDescent="0.15">
      <c r="B339" s="48">
        <v>45385</v>
      </c>
      <c r="C339" s="223">
        <v>-2827200</v>
      </c>
      <c r="D339" s="148">
        <v>7787500</v>
      </c>
      <c r="E339" s="159">
        <v>6864000</v>
      </c>
      <c r="F339" s="160">
        <v>355039.54951198492</v>
      </c>
      <c r="H339" s="54">
        <f t="shared" si="35"/>
        <v>-0.23910083472171714</v>
      </c>
      <c r="I339" s="50">
        <f t="shared" si="36"/>
        <v>0.65860135483707283</v>
      </c>
      <c r="J339" s="50">
        <f t="shared" si="37"/>
        <v>0.58049947988464434</v>
      </c>
      <c r="K339" s="228">
        <f>'EWMA &amp; GARCH Volatility Modelin'!G341^2</f>
        <v>9.1137745854142657E-7</v>
      </c>
      <c r="L339" s="51">
        <f>'EWMA &amp; GARCH Volatility Modelin'!L341</f>
        <v>1.1548113224913039E-4</v>
      </c>
      <c r="M339" s="226" cm="1">
        <f t="array" ref="M339">MMULT(MMULT(H339:J339,TRANSPOSE($H$2:$J$2)),MMULT($H$2:$J$2,TRANSPOSE(H339:J339)))</f>
        <v>1.1578890870179186</v>
      </c>
      <c r="N339" s="52">
        <f t="shared" si="38"/>
        <v>28257.433864213057</v>
      </c>
      <c r="O339" s="52">
        <f t="shared" si="39"/>
        <v>318082.00120587234</v>
      </c>
      <c r="R339" s="236">
        <v>123000</v>
      </c>
      <c r="S339" s="238">
        <f t="shared" si="40"/>
        <v>1</v>
      </c>
      <c r="T339" s="145">
        <f t="shared" si="41"/>
        <v>1</v>
      </c>
    </row>
    <row r="340" spans="2:20" x14ac:dyDescent="0.15">
      <c r="B340" s="48">
        <v>45386</v>
      </c>
      <c r="C340" s="223">
        <v>-2843400</v>
      </c>
      <c r="D340" s="148">
        <v>7731500</v>
      </c>
      <c r="E340" s="159">
        <v>7059200</v>
      </c>
      <c r="F340" s="160">
        <v>356299.85394726408</v>
      </c>
      <c r="H340" s="54">
        <f t="shared" si="35"/>
        <v>-0.23799519556719928</v>
      </c>
      <c r="I340" s="50">
        <f t="shared" si="36"/>
        <v>0.6471336619989454</v>
      </c>
      <c r="J340" s="50">
        <f t="shared" si="37"/>
        <v>0.59086153356825388</v>
      </c>
      <c r="K340" s="228">
        <f>'EWMA &amp; GARCH Volatility Modelin'!G342^2</f>
        <v>3.4949656388762646E-5</v>
      </c>
      <c r="L340" s="51">
        <f>'EWMA &amp; GARCH Volatility Modelin'!L342</f>
        <v>1.0611395722736926E-4</v>
      </c>
      <c r="M340" s="226" cm="1">
        <f t="array" ref="M340">MMULT(MMULT(H340:J340,TRANSPOSE($H$2:$J$2)),MMULT($H$2:$J$2,TRANSPOSE(H340:J340)))</f>
        <v>1.1522961077994591</v>
      </c>
      <c r="N340" s="52">
        <f t="shared" si="38"/>
        <v>176379.42799898123</v>
      </c>
      <c r="O340" s="52">
        <f t="shared" si="39"/>
        <v>307335.50139711599</v>
      </c>
      <c r="R340" s="236">
        <v>-248100</v>
      </c>
      <c r="S340" s="238">
        <f t="shared" si="40"/>
        <v>0</v>
      </c>
      <c r="T340" s="145">
        <f t="shared" si="41"/>
        <v>1</v>
      </c>
    </row>
    <row r="341" spans="2:20" x14ac:dyDescent="0.15">
      <c r="B341" s="48">
        <v>45387</v>
      </c>
      <c r="C341" s="223">
        <v>-2787600</v>
      </c>
      <c r="D341" s="148">
        <v>7602000</v>
      </c>
      <c r="E341" s="159">
        <v>6884800</v>
      </c>
      <c r="F341" s="160">
        <v>349449.75081235153</v>
      </c>
      <c r="H341" s="54">
        <f t="shared" si="35"/>
        <v>-0.23827270240700218</v>
      </c>
      <c r="I341" s="50">
        <f t="shared" si="36"/>
        <v>0.6497880196936543</v>
      </c>
      <c r="J341" s="50">
        <f t="shared" si="37"/>
        <v>0.58848468271334797</v>
      </c>
      <c r="K341" s="228">
        <f>'EWMA &amp; GARCH Volatility Modelin'!G343^2</f>
        <v>6.2154944681754766E-5</v>
      </c>
      <c r="L341" s="51">
        <f>'EWMA &amp; GARCH Volatility Modelin'!L343</f>
        <v>1.0044058268695676E-4</v>
      </c>
      <c r="M341" s="226" cm="1">
        <f t="array" ref="M341">MMULT(MMULT(H341:J341,TRANSPOSE($H$2:$J$2)),MMULT($H$2:$J$2,TRANSPOSE(H341:J341)))</f>
        <v>1.1535961673330311</v>
      </c>
      <c r="N341" s="52">
        <f t="shared" si="38"/>
        <v>230460.00549793872</v>
      </c>
      <c r="O341" s="52">
        <f t="shared" si="39"/>
        <v>292962.70541163225</v>
      </c>
      <c r="R341" s="236">
        <v>23500</v>
      </c>
      <c r="S341" s="238">
        <f t="shared" si="40"/>
        <v>1</v>
      </c>
      <c r="T341" s="145">
        <f t="shared" si="41"/>
        <v>1</v>
      </c>
    </row>
    <row r="342" spans="2:20" x14ac:dyDescent="0.15">
      <c r="B342" s="48">
        <v>45390</v>
      </c>
      <c r="C342" s="223">
        <v>-2797800</v>
      </c>
      <c r="D342" s="148">
        <v>7612500</v>
      </c>
      <c r="E342" s="159">
        <v>6908000</v>
      </c>
      <c r="F342" s="160">
        <v>350119.91334393708</v>
      </c>
      <c r="H342" s="54">
        <f t="shared" si="35"/>
        <v>-0.23866515393211463</v>
      </c>
      <c r="I342" s="50">
        <f t="shared" si="36"/>
        <v>0.64938111527207898</v>
      </c>
      <c r="J342" s="50">
        <f t="shared" si="37"/>
        <v>0.58928403866003565</v>
      </c>
      <c r="K342" s="228">
        <f>'EWMA &amp; GARCH Volatility Modelin'!G344^2</f>
        <v>2.048178508987147E-4</v>
      </c>
      <c r="L342" s="51">
        <f>'EWMA &amp; GARCH Volatility Modelin'!L344</f>
        <v>9.7522811660348679E-5</v>
      </c>
      <c r="M342" s="226" cm="1">
        <f t="array" ref="M342">MMULT(MMULT(H342:J342,TRANSPOSE($H$2:$J$2)),MMULT($H$2:$J$2,TRANSPOSE(H342:J342)))</f>
        <v>1.1535316137347713</v>
      </c>
      <c r="N342" s="52">
        <f t="shared" si="38"/>
        <v>419180.3946296639</v>
      </c>
      <c r="O342" s="52">
        <f t="shared" si="39"/>
        <v>289247.86809557216</v>
      </c>
      <c r="R342" s="236">
        <v>-191100</v>
      </c>
      <c r="S342" s="238">
        <f t="shared" si="40"/>
        <v>0</v>
      </c>
      <c r="T342" s="145">
        <f t="shared" si="41"/>
        <v>1</v>
      </c>
    </row>
    <row r="343" spans="2:20" x14ac:dyDescent="0.15">
      <c r="B343" s="48">
        <v>45391</v>
      </c>
      <c r="C343" s="223">
        <v>-2805000</v>
      </c>
      <c r="D343" s="148">
        <v>7427000</v>
      </c>
      <c r="E343" s="159">
        <v>6909600</v>
      </c>
      <c r="F343" s="160">
        <v>343951.56719111156</v>
      </c>
      <c r="H343" s="54">
        <f t="shared" si="35"/>
        <v>-0.24324464948489369</v>
      </c>
      <c r="I343" s="50">
        <f t="shared" si="36"/>
        <v>0.64405633216552771</v>
      </c>
      <c r="J343" s="50">
        <f t="shared" si="37"/>
        <v>0.59918831731936595</v>
      </c>
      <c r="K343" s="228">
        <f>'EWMA &amp; GARCH Volatility Modelin'!G345^2</f>
        <v>2.4039328357974831E-5</v>
      </c>
      <c r="L343" s="51">
        <f>'EWMA &amp; GARCH Volatility Modelin'!L345</f>
        <v>1.0610708872280214E-4</v>
      </c>
      <c r="M343" s="226" cm="1">
        <f t="array" ref="M343">MMULT(MMULT(H343:J343,TRANSPOSE($H$2:$J$2)),MMULT($H$2:$J$2,TRANSPOSE(H343:J343)))</f>
        <v>1.1525147581108917</v>
      </c>
      <c r="N343" s="52">
        <f t="shared" si="38"/>
        <v>141204.53341002882</v>
      </c>
      <c r="O343" s="52">
        <f t="shared" si="39"/>
        <v>296660.46609005553</v>
      </c>
      <c r="R343" s="236">
        <v>13500</v>
      </c>
      <c r="S343" s="238">
        <f t="shared" si="40"/>
        <v>1</v>
      </c>
      <c r="T343" s="145">
        <f t="shared" si="41"/>
        <v>1</v>
      </c>
    </row>
    <row r="344" spans="2:20" x14ac:dyDescent="0.15">
      <c r="B344" s="48">
        <v>45392</v>
      </c>
      <c r="C344" s="223">
        <v>-2803800</v>
      </c>
      <c r="D344" s="148">
        <v>7458500</v>
      </c>
      <c r="E344" s="159">
        <v>6890400</v>
      </c>
      <c r="F344" s="160">
        <v>344680.61589701899</v>
      </c>
      <c r="H344" s="54">
        <f t="shared" si="35"/>
        <v>-0.24285627668881171</v>
      </c>
      <c r="I344" s="50">
        <f t="shared" si="36"/>
        <v>0.64603164979082039</v>
      </c>
      <c r="J344" s="50">
        <f t="shared" si="37"/>
        <v>0.59682462689799132</v>
      </c>
      <c r="K344" s="228">
        <f>'EWMA &amp; GARCH Volatility Modelin'!G346^2</f>
        <v>1.3130674537214346E-4</v>
      </c>
      <c r="L344" s="51">
        <f>'EWMA &amp; GARCH Volatility Modelin'!L346</f>
        <v>9.9423049356758901E-5</v>
      </c>
      <c r="M344" s="226" cm="1">
        <f t="array" ref="M344">MMULT(MMULT(H344:J344,TRANSPOSE($H$2:$J$2)),MMULT($H$2:$J$2,TRANSPOSE(H344:J344)))</f>
        <v>1.1532979284301781</v>
      </c>
      <c r="N344" s="52">
        <f t="shared" si="38"/>
        <v>330511.54289746075</v>
      </c>
      <c r="O344" s="52">
        <f t="shared" si="39"/>
        <v>287598.52385618788</v>
      </c>
      <c r="R344" s="236">
        <v>-131300</v>
      </c>
      <c r="S344" s="238">
        <f t="shared" si="40"/>
        <v>1</v>
      </c>
      <c r="T344" s="145">
        <f t="shared" si="41"/>
        <v>1</v>
      </c>
    </row>
    <row r="345" spans="2:20" x14ac:dyDescent="0.15">
      <c r="B345" s="48">
        <v>45393</v>
      </c>
      <c r="C345" s="223">
        <v>-2814600</v>
      </c>
      <c r="D345" s="148">
        <v>7378000</v>
      </c>
      <c r="E345" s="159">
        <v>6850400</v>
      </c>
      <c r="F345" s="160">
        <v>341280.40395147982</v>
      </c>
      <c r="H345" s="54">
        <f t="shared" si="35"/>
        <v>-0.24659622562161593</v>
      </c>
      <c r="I345" s="50">
        <f t="shared" si="36"/>
        <v>0.64641048555257674</v>
      </c>
      <c r="J345" s="50">
        <f t="shared" si="37"/>
        <v>0.60018574006903924</v>
      </c>
      <c r="K345" s="228">
        <f>'EWMA &amp; GARCH Volatility Modelin'!G347^2</f>
        <v>3.949709940706772E-5</v>
      </c>
      <c r="L345" s="51">
        <f>'EWMA &amp; GARCH Volatility Modelin'!L347</f>
        <v>1.0193795972672155E-4</v>
      </c>
      <c r="M345" s="226" cm="1">
        <f t="array" ref="M345">MMULT(MMULT(H345:J345,TRANSPOSE($H$2:$J$2)),MMULT($H$2:$J$2,TRANSPOSE(H345:J345)))</f>
        <v>1.1546304123260012</v>
      </c>
      <c r="N345" s="52">
        <f t="shared" si="38"/>
        <v>179311.85943722675</v>
      </c>
      <c r="O345" s="52">
        <f t="shared" si="39"/>
        <v>288067.57795823732</v>
      </c>
      <c r="R345" s="236">
        <v>103000</v>
      </c>
      <c r="S345" s="238">
        <f t="shared" si="40"/>
        <v>1</v>
      </c>
      <c r="T345" s="145">
        <f t="shared" si="41"/>
        <v>1</v>
      </c>
    </row>
    <row r="346" spans="2:20" x14ac:dyDescent="0.15">
      <c r="B346" s="48">
        <v>45394</v>
      </c>
      <c r="C346" s="223">
        <v>-2791200</v>
      </c>
      <c r="D346" s="148">
        <v>7420000</v>
      </c>
      <c r="E346" s="159">
        <v>6888000</v>
      </c>
      <c r="F346" s="160">
        <v>343444.31349070679</v>
      </c>
      <c r="H346" s="54">
        <f t="shared" si="35"/>
        <v>-0.24235898860794666</v>
      </c>
      <c r="I346" s="50">
        <f t="shared" si="36"/>
        <v>0.64427618782995277</v>
      </c>
      <c r="J346" s="50">
        <f t="shared" si="37"/>
        <v>0.59808280077799392</v>
      </c>
      <c r="K346" s="228">
        <f>'EWMA &amp; GARCH Volatility Modelin'!G348^2</f>
        <v>4.5020771366602577E-5</v>
      </c>
      <c r="L346" s="51">
        <f>'EWMA &amp; GARCH Volatility Modelin'!L348</f>
        <v>9.6878931839932829E-5</v>
      </c>
      <c r="M346" s="226" cm="1">
        <f t="array" ref="M346">MMULT(MMULT(H346:J346,TRANSPOSE($H$2:$J$2)),MMULT($H$2:$J$2,TRANSPOSE(H346:J346)))</f>
        <v>1.152340984437737</v>
      </c>
      <c r="N346" s="52">
        <f t="shared" si="38"/>
        <v>192976.06801374932</v>
      </c>
      <c r="O346" s="52">
        <f t="shared" si="39"/>
        <v>283081.61080730479</v>
      </c>
      <c r="R346" s="236">
        <v>146200</v>
      </c>
      <c r="S346" s="238">
        <f t="shared" si="40"/>
        <v>1</v>
      </c>
      <c r="T346" s="145">
        <f t="shared" si="41"/>
        <v>1</v>
      </c>
    </row>
    <row r="347" spans="2:20" x14ac:dyDescent="0.15">
      <c r="B347" s="48">
        <v>45397</v>
      </c>
      <c r="C347" s="223">
        <v>-2775000</v>
      </c>
      <c r="D347" s="148">
        <v>7518000</v>
      </c>
      <c r="E347" s="159">
        <v>6920000</v>
      </c>
      <c r="F347" s="160">
        <v>347326.83351967711</v>
      </c>
      <c r="H347" s="54">
        <f t="shared" si="35"/>
        <v>-0.23793192146103062</v>
      </c>
      <c r="I347" s="50">
        <f t="shared" si="36"/>
        <v>0.6446025893852354</v>
      </c>
      <c r="J347" s="50">
        <f t="shared" si="37"/>
        <v>0.5933293320757953</v>
      </c>
      <c r="K347" s="228">
        <f>'EWMA &amp; GARCH Volatility Modelin'!G349^2</f>
        <v>1.4016535945745533E-6</v>
      </c>
      <c r="L347" s="51">
        <f>'EWMA &amp; GARCH Volatility Modelin'!L349</f>
        <v>9.2740693496397796E-5</v>
      </c>
      <c r="M347" s="226" cm="1">
        <f t="array" ref="M347">MMULT(MMULT(H347:J347,TRANSPOSE($H$2:$J$2)),MMULT($H$2:$J$2,TRANSPOSE(H347:J347)))</f>
        <v>1.1511194389253772</v>
      </c>
      <c r="N347" s="52">
        <f t="shared" si="38"/>
        <v>34463.983626069392</v>
      </c>
      <c r="O347" s="52">
        <f t="shared" si="39"/>
        <v>280336.91984530695</v>
      </c>
      <c r="R347" s="236">
        <v>-771800</v>
      </c>
      <c r="S347" s="238">
        <f t="shared" si="40"/>
        <v>0</v>
      </c>
      <c r="T347" s="145">
        <f t="shared" si="41"/>
        <v>0</v>
      </c>
    </row>
    <row r="348" spans="2:20" x14ac:dyDescent="0.15">
      <c r="B348" s="48">
        <v>45398</v>
      </c>
      <c r="C348" s="223">
        <v>-2757600</v>
      </c>
      <c r="D348" s="148">
        <v>6848800</v>
      </c>
      <c r="E348" s="159">
        <v>6800000</v>
      </c>
      <c r="F348" s="160">
        <v>323372.01211723808</v>
      </c>
      <c r="H348" s="54">
        <f t="shared" si="35"/>
        <v>-0.25319524019391804</v>
      </c>
      <c r="I348" s="50">
        <f t="shared" si="36"/>
        <v>0.62883796092257971</v>
      </c>
      <c r="J348" s="50">
        <f t="shared" si="37"/>
        <v>0.62435727927133833</v>
      </c>
      <c r="K348" s="228">
        <f>'EWMA &amp; GARCH Volatility Modelin'!G350^2</f>
        <v>3.1231533310537995E-6</v>
      </c>
      <c r="L348" s="51">
        <f>'EWMA &amp; GARCH Volatility Modelin'!L350</f>
        <v>8.5577396465277245E-5</v>
      </c>
      <c r="M348" s="226" cm="1">
        <f t="array" ref="M348">MMULT(MMULT(H348:J348,TRANSPOSE($H$2:$J$2)),MMULT($H$2:$J$2,TRANSPOSE(H348:J348)))</f>
        <v>1.1486405879766559</v>
      </c>
      <c r="N348" s="52">
        <f t="shared" si="38"/>
        <v>47988.715313727524</v>
      </c>
      <c r="O348" s="52">
        <f t="shared" si="39"/>
        <v>251201.37104381988</v>
      </c>
      <c r="R348" s="236">
        <v>-41200</v>
      </c>
      <c r="S348" s="238">
        <f t="shared" si="40"/>
        <v>1</v>
      </c>
      <c r="T348" s="145">
        <f t="shared" si="41"/>
        <v>1</v>
      </c>
    </row>
    <row r="349" spans="2:20" x14ac:dyDescent="0.15">
      <c r="B349" s="48">
        <v>45399</v>
      </c>
      <c r="C349" s="223">
        <v>-2800800</v>
      </c>
      <c r="D349" s="148">
        <v>6862800</v>
      </c>
      <c r="E349" s="159">
        <v>6788000</v>
      </c>
      <c r="F349" s="160">
        <v>323358.96062531392</v>
      </c>
      <c r="H349" s="54">
        <f t="shared" si="35"/>
        <v>-0.25813824884792624</v>
      </c>
      <c r="I349" s="50">
        <f t="shared" si="36"/>
        <v>0.63251612903225807</v>
      </c>
      <c r="J349" s="50">
        <f t="shared" si="37"/>
        <v>0.62562211981566818</v>
      </c>
      <c r="K349" s="228">
        <f>'EWMA &amp; GARCH Volatility Modelin'!G351^2</f>
        <v>1.4328023527962186E-5</v>
      </c>
      <c r="L349" s="51">
        <f>'EWMA &amp; GARCH Volatility Modelin'!L351</f>
        <v>7.9240847691802475E-5</v>
      </c>
      <c r="M349" s="226" cm="1">
        <f t="array" ref="M349">MMULT(MMULT(H349:J349,TRANSPOSE($H$2:$J$2)),MMULT($H$2:$J$2,TRANSPOSE(H349:J349)))</f>
        <v>1.1518505168042927</v>
      </c>
      <c r="N349" s="52">
        <f t="shared" si="38"/>
        <v>102540.53997257759</v>
      </c>
      <c r="O349" s="52">
        <f t="shared" si="39"/>
        <v>241144.30703289565</v>
      </c>
      <c r="R349" s="236">
        <v>-25600</v>
      </c>
      <c r="S349" s="238">
        <f t="shared" si="40"/>
        <v>1</v>
      </c>
      <c r="T349" s="145">
        <f t="shared" si="41"/>
        <v>1</v>
      </c>
    </row>
    <row r="350" spans="2:20" x14ac:dyDescent="0.15">
      <c r="B350" s="48">
        <v>45400</v>
      </c>
      <c r="C350" s="223">
        <v>-2797200</v>
      </c>
      <c r="D350" s="148">
        <v>6860000</v>
      </c>
      <c r="E350" s="159">
        <v>6761600</v>
      </c>
      <c r="F350" s="160">
        <v>322838.56716845598</v>
      </c>
      <c r="H350" s="54">
        <f t="shared" si="35"/>
        <v>-0.25841617087321239</v>
      </c>
      <c r="I350" s="50">
        <f t="shared" si="36"/>
        <v>0.63375337201138171</v>
      </c>
      <c r="J350" s="50">
        <f t="shared" si="37"/>
        <v>0.62466279886183063</v>
      </c>
      <c r="K350" s="228">
        <f>'EWMA &amp; GARCH Volatility Modelin'!G352^2</f>
        <v>1.0643004479602116E-4</v>
      </c>
      <c r="L350" s="51">
        <f>'EWMA &amp; GARCH Volatility Modelin'!L352</f>
        <v>7.4341663839424767E-5</v>
      </c>
      <c r="M350" s="226" cm="1">
        <f t="array" ref="M350">MMULT(MMULT(H350:J350,TRANSPOSE($H$2:$J$2)),MMULT($H$2:$J$2,TRANSPOSE(H350:J350)))</f>
        <v>1.1525023064934068</v>
      </c>
      <c r="N350" s="52">
        <f t="shared" si="38"/>
        <v>278889.08333241456</v>
      </c>
      <c r="O350" s="52">
        <f t="shared" si="39"/>
        <v>233085.64673401168</v>
      </c>
      <c r="R350" s="236">
        <v>29200</v>
      </c>
      <c r="S350" s="238">
        <f t="shared" si="40"/>
        <v>1</v>
      </c>
      <c r="T350" s="145">
        <f t="shared" si="41"/>
        <v>1</v>
      </c>
    </row>
    <row r="351" spans="2:20" x14ac:dyDescent="0.15">
      <c r="B351" s="48">
        <v>45401</v>
      </c>
      <c r="C351" s="223">
        <v>-2857200</v>
      </c>
      <c r="D351" s="148">
        <v>6868400</v>
      </c>
      <c r="E351" s="159">
        <v>6842400</v>
      </c>
      <c r="F351" s="160">
        <v>324130.19597934652</v>
      </c>
      <c r="H351" s="54">
        <f t="shared" si="35"/>
        <v>-0.26324906021965061</v>
      </c>
      <c r="I351" s="50">
        <f t="shared" si="36"/>
        <v>0.63282228937863938</v>
      </c>
      <c r="J351" s="50">
        <f t="shared" si="37"/>
        <v>0.63042677084101129</v>
      </c>
      <c r="K351" s="228">
        <f>'EWMA &amp; GARCH Volatility Modelin'!G353^2</f>
        <v>9.8392761704198866E-6</v>
      </c>
      <c r="L351" s="51">
        <f>'EWMA &amp; GARCH Volatility Modelin'!L353</f>
        <v>7.7250030739321632E-5</v>
      </c>
      <c r="M351" s="226" cm="1">
        <f t="array" ref="M351">MMULT(MMULT(H351:J351,TRANSPOSE($H$2:$J$2)),MMULT($H$2:$J$2,TRANSPOSE(H351:J351)))</f>
        <v>1.1535736831995493</v>
      </c>
      <c r="N351" s="52">
        <f t="shared" si="38"/>
        <v>85065.354327964524</v>
      </c>
      <c r="O351" s="52">
        <f t="shared" si="39"/>
        <v>238352.91658322845</v>
      </c>
      <c r="R351" s="236">
        <v>271000</v>
      </c>
      <c r="S351" s="238">
        <f t="shared" si="40"/>
        <v>1</v>
      </c>
      <c r="T351" s="145">
        <f t="shared" si="41"/>
        <v>1</v>
      </c>
    </row>
    <row r="352" spans="2:20" x14ac:dyDescent="0.15">
      <c r="B352" s="48">
        <v>45404</v>
      </c>
      <c r="C352" s="223">
        <v>-2815200</v>
      </c>
      <c r="D352" s="148">
        <v>6951000</v>
      </c>
      <c r="E352" s="159">
        <v>6988800</v>
      </c>
      <c r="F352" s="160">
        <v>329596.41967208969</v>
      </c>
      <c r="H352" s="54">
        <f t="shared" si="35"/>
        <v>-0.25306078420797151</v>
      </c>
      <c r="I352" s="50">
        <f t="shared" si="36"/>
        <v>0.6248314546140985</v>
      </c>
      <c r="J352" s="50">
        <f t="shared" si="37"/>
        <v>0.62822932959387301</v>
      </c>
      <c r="K352" s="228">
        <f>'EWMA &amp; GARCH Volatility Modelin'!G354^2</f>
        <v>8.7413518778373197E-6</v>
      </c>
      <c r="L352" s="51">
        <f>'EWMA &amp; GARCH Volatility Modelin'!L354</f>
        <v>7.2186298353004713E-5</v>
      </c>
      <c r="M352" s="226" cm="1">
        <f t="array" ref="M352">MMULT(MMULT(H352:J352,TRANSPOSE($H$2:$J$2)),MMULT($H$2:$J$2,TRANSPOSE(H352:J352)))</f>
        <v>1.1467706436518974</v>
      </c>
      <c r="N352" s="52">
        <f t="shared" si="38"/>
        <v>81938.243026004668</v>
      </c>
      <c r="O352" s="52">
        <f t="shared" si="39"/>
        <v>235464.11630715634</v>
      </c>
      <c r="R352" s="236">
        <v>292300</v>
      </c>
      <c r="S352" s="238">
        <f t="shared" si="40"/>
        <v>1</v>
      </c>
      <c r="T352" s="145">
        <f t="shared" si="41"/>
        <v>1</v>
      </c>
    </row>
    <row r="353" spans="2:20" x14ac:dyDescent="0.15">
      <c r="B353" s="48">
        <v>45405</v>
      </c>
      <c r="C353" s="223">
        <v>-2827800</v>
      </c>
      <c r="D353" s="148">
        <v>7129500</v>
      </c>
      <c r="E353" s="159">
        <v>7115200</v>
      </c>
      <c r="F353" s="160">
        <v>337520.03503382433</v>
      </c>
      <c r="H353" s="54">
        <f t="shared" si="35"/>
        <v>-0.24768544876455079</v>
      </c>
      <c r="I353" s="50">
        <f t="shared" si="36"/>
        <v>0.62446898895497027</v>
      </c>
      <c r="J353" s="50">
        <f t="shared" si="37"/>
        <v>0.62321645980958051</v>
      </c>
      <c r="K353" s="228">
        <f>'EWMA &amp; GARCH Volatility Modelin'!G355^2</f>
        <v>5.759939985819109E-6</v>
      </c>
      <c r="L353" s="51">
        <f>'EWMA &amp; GARCH Volatility Modelin'!L355</f>
        <v>6.7589880235216144E-5</v>
      </c>
      <c r="M353" s="226" cm="1">
        <f t="array" ref="M353">MMULT(MMULT(H353:J353,TRANSPOSE($H$2:$J$2)),MMULT($H$2:$J$2,TRANSPOSE(H353:J353)))</f>
        <v>1.1449452375077911</v>
      </c>
      <c r="N353" s="52">
        <f t="shared" si="38"/>
        <v>68206.253047484613</v>
      </c>
      <c r="O353" s="52">
        <f t="shared" si="39"/>
        <v>233644.76308387524</v>
      </c>
      <c r="R353" s="236">
        <v>-54200</v>
      </c>
      <c r="S353" s="238">
        <f t="shared" si="40"/>
        <v>1</v>
      </c>
      <c r="T353" s="145">
        <f t="shared" si="41"/>
        <v>1</v>
      </c>
    </row>
    <row r="354" spans="2:20" x14ac:dyDescent="0.15">
      <c r="B354" s="48">
        <v>45406</v>
      </c>
      <c r="C354" s="223">
        <v>-2819400</v>
      </c>
      <c r="D354" s="148">
        <v>7052500</v>
      </c>
      <c r="E354" s="159">
        <v>7129600</v>
      </c>
      <c r="F354" s="160">
        <v>335309.81609118957</v>
      </c>
      <c r="H354" s="54">
        <f t="shared" si="35"/>
        <v>-0.24812764571800716</v>
      </c>
      <c r="I354" s="50">
        <f t="shared" si="36"/>
        <v>0.62067114330220807</v>
      </c>
      <c r="J354" s="50">
        <f t="shared" si="37"/>
        <v>0.62745650241579909</v>
      </c>
      <c r="K354" s="228">
        <f>'EWMA &amp; GARCH Volatility Modelin'!G356^2</f>
        <v>5.5550269123624294E-5</v>
      </c>
      <c r="L354" s="51">
        <f>'EWMA &amp; GARCH Volatility Modelin'!L356</f>
        <v>6.3124669885643742E-5</v>
      </c>
      <c r="M354" s="226" cm="1">
        <f t="array" ref="M354">MMULT(MMULT(H354:J354,TRANSPOSE($H$2:$J$2)),MMULT($H$2:$J$2,TRANSPOSE(H354:J354)))</f>
        <v>1.1433512302844351</v>
      </c>
      <c r="N354" s="52">
        <f t="shared" si="38"/>
        <v>210663.41203951562</v>
      </c>
      <c r="O354" s="52">
        <f t="shared" si="39"/>
        <v>224566.82061016286</v>
      </c>
      <c r="R354" s="236">
        <v>39900</v>
      </c>
      <c r="S354" s="238">
        <f t="shared" si="40"/>
        <v>1</v>
      </c>
      <c r="T354" s="145">
        <f t="shared" si="41"/>
        <v>1</v>
      </c>
    </row>
    <row r="355" spans="2:20" x14ac:dyDescent="0.15">
      <c r="B355" s="48">
        <v>45407</v>
      </c>
      <c r="C355" s="223">
        <v>-2762400</v>
      </c>
      <c r="D355" s="148">
        <v>6965000</v>
      </c>
      <c r="E355" s="159">
        <v>7200000</v>
      </c>
      <c r="F355" s="160">
        <v>334054.64593177428</v>
      </c>
      <c r="H355" s="54">
        <f t="shared" si="35"/>
        <v>-0.24226053707049269</v>
      </c>
      <c r="I355" s="50">
        <f t="shared" si="36"/>
        <v>0.61082560117867857</v>
      </c>
      <c r="J355" s="50">
        <f t="shared" si="37"/>
        <v>0.6314349358918141</v>
      </c>
      <c r="K355" s="228">
        <f>'EWMA &amp; GARCH Volatility Modelin'!G357^2</f>
        <v>7.5198262246613411E-6</v>
      </c>
      <c r="L355" s="51">
        <f>'EWMA &amp; GARCH Volatility Modelin'!L357</f>
        <v>6.3034301924965301E-5</v>
      </c>
      <c r="M355" s="226" cm="1">
        <f t="array" ref="M355">MMULT(MMULT(H355:J355,TRANSPOSE($H$2:$J$2)),MMULT($H$2:$J$2,TRANSPOSE(H355:J355)))</f>
        <v>1.13706534825766</v>
      </c>
      <c r="N355" s="52">
        <f t="shared" si="38"/>
        <v>77566.672724415504</v>
      </c>
      <c r="O355" s="52">
        <f t="shared" si="39"/>
        <v>224574.1341741549</v>
      </c>
      <c r="R355" s="236">
        <v>-58600</v>
      </c>
      <c r="S355" s="238">
        <f t="shared" si="40"/>
        <v>1</v>
      </c>
      <c r="T355" s="145">
        <f t="shared" si="41"/>
        <v>1</v>
      </c>
    </row>
    <row r="356" spans="2:20" x14ac:dyDescent="0.15">
      <c r="B356" s="48">
        <v>45408</v>
      </c>
      <c r="C356" s="223">
        <v>-2781000</v>
      </c>
      <c r="D356" s="148">
        <v>6965000</v>
      </c>
      <c r="E356" s="159">
        <v>7160000</v>
      </c>
      <c r="F356" s="160">
        <v>333236.10133686353</v>
      </c>
      <c r="H356" s="54">
        <f t="shared" si="35"/>
        <v>-0.24515162200282087</v>
      </c>
      <c r="I356" s="50">
        <f t="shared" si="36"/>
        <v>0.6139809590973202</v>
      </c>
      <c r="J356" s="50">
        <f t="shared" si="37"/>
        <v>0.63117066290550072</v>
      </c>
      <c r="K356" s="228">
        <f>'EWMA &amp; GARCH Volatility Modelin'!G358^2</f>
        <v>1.7424874656557994E-5</v>
      </c>
      <c r="L356" s="51">
        <f>'EWMA &amp; GARCH Volatility Modelin'!L358</f>
        <v>5.9206766678420608E-5</v>
      </c>
      <c r="M356" s="226" cm="1">
        <f t="array" ref="M356">MMULT(MMULT(H356:J356,TRANSPOSE($H$2:$J$2)),MMULT($H$2:$J$2,TRANSPOSE(H356:J356)))</f>
        <v>1.1393892591909018</v>
      </c>
      <c r="N356" s="52">
        <f t="shared" si="38"/>
        <v>117587.66540165636</v>
      </c>
      <c r="O356" s="52">
        <f t="shared" si="39"/>
        <v>216751.74815797631</v>
      </c>
      <c r="R356" s="236">
        <v>24200</v>
      </c>
      <c r="S356" s="238">
        <f t="shared" si="40"/>
        <v>1</v>
      </c>
      <c r="T356" s="145">
        <f t="shared" si="41"/>
        <v>1</v>
      </c>
    </row>
    <row r="357" spans="2:20" x14ac:dyDescent="0.15">
      <c r="B357" s="48">
        <v>45411</v>
      </c>
      <c r="C357" s="223">
        <v>-2762400</v>
      </c>
      <c r="D357" s="148">
        <v>7021000</v>
      </c>
      <c r="E357" s="159">
        <v>7109600</v>
      </c>
      <c r="F357" s="160">
        <v>334300.16785065335</v>
      </c>
      <c r="H357" s="54">
        <f t="shared" si="35"/>
        <v>-0.2429936137647121</v>
      </c>
      <c r="I357" s="50">
        <f t="shared" si="36"/>
        <v>0.61759997185130455</v>
      </c>
      <c r="J357" s="50">
        <f t="shared" si="37"/>
        <v>0.62539364191340763</v>
      </c>
      <c r="K357" s="228">
        <f>'EWMA &amp; GARCH Volatility Modelin'!G359^2</f>
        <v>4.0656897817563987E-7</v>
      </c>
      <c r="L357" s="51">
        <f>'EWMA &amp; GARCH Volatility Modelin'!L359</f>
        <v>5.6456695404053612E-5</v>
      </c>
      <c r="M357" s="226" cm="1">
        <f t="array" ref="M357">MMULT(MMULT(H357:J357,TRANSPOSE($H$2:$J$2)),MMULT($H$2:$J$2,TRANSPOSE(H357:J357)))</f>
        <v>1.1403704283247549</v>
      </c>
      <c r="N357" s="52">
        <f t="shared" si="38"/>
        <v>18007.625748963215</v>
      </c>
      <c r="O357" s="52">
        <f t="shared" si="39"/>
        <v>212200.82302716587</v>
      </c>
      <c r="R357" s="236">
        <v>-22800</v>
      </c>
      <c r="S357" s="238">
        <f t="shared" si="40"/>
        <v>1</v>
      </c>
      <c r="T357" s="145">
        <f t="shared" si="41"/>
        <v>1</v>
      </c>
    </row>
    <row r="358" spans="2:20" x14ac:dyDescent="0.15">
      <c r="B358" s="48">
        <v>45412</v>
      </c>
      <c r="C358" s="223">
        <v>-2766000</v>
      </c>
      <c r="D358" s="148">
        <v>6987399.9999999991</v>
      </c>
      <c r="E358" s="159">
        <v>7124000</v>
      </c>
      <c r="F358" s="160">
        <v>333433.4442514276</v>
      </c>
      <c r="H358" s="54">
        <f t="shared" si="35"/>
        <v>-0.24379924903485112</v>
      </c>
      <c r="I358" s="50">
        <f t="shared" si="36"/>
        <v>0.61587956352354245</v>
      </c>
      <c r="J358" s="50">
        <f t="shared" si="37"/>
        <v>0.6279196855113085</v>
      </c>
      <c r="K358" s="228">
        <f>'EWMA &amp; GARCH Volatility Modelin'!G360^2</f>
        <v>4.6176385023673817E-6</v>
      </c>
      <c r="L358" s="51">
        <f>'EWMA &amp; GARCH Volatility Modelin'!L360</f>
        <v>5.2639894123849303E-5</v>
      </c>
      <c r="M358" s="226" cm="1">
        <f t="array" ref="M358">MMULT(MMULT(H358:J358,TRANSPOSE($H$2:$J$2)),MMULT($H$2:$J$2,TRANSPOSE(H358:J358)))</f>
        <v>1.1398361056586679</v>
      </c>
      <c r="N358" s="52">
        <f t="shared" si="38"/>
        <v>60551.6023974501</v>
      </c>
      <c r="O358" s="52">
        <f t="shared" si="39"/>
        <v>204443.439478641</v>
      </c>
      <c r="R358" s="236">
        <v>-46400</v>
      </c>
      <c r="S358" s="238">
        <f t="shared" si="40"/>
        <v>1</v>
      </c>
      <c r="T358" s="145">
        <f t="shared" si="41"/>
        <v>1</v>
      </c>
    </row>
    <row r="359" spans="2:20" x14ac:dyDescent="0.15">
      <c r="B359" s="48">
        <v>45414</v>
      </c>
      <c r="C359" s="223">
        <v>-2754600</v>
      </c>
      <c r="D359" s="148">
        <v>6944000</v>
      </c>
      <c r="E359" s="159">
        <v>7109600</v>
      </c>
      <c r="F359" s="160">
        <v>331844.81327616161</v>
      </c>
      <c r="H359" s="54">
        <f t="shared" si="35"/>
        <v>-0.24379148597220993</v>
      </c>
      <c r="I359" s="50">
        <f t="shared" si="36"/>
        <v>0.61456766085494297</v>
      </c>
      <c r="J359" s="50">
        <f t="shared" si="37"/>
        <v>0.62922382511726704</v>
      </c>
      <c r="K359" s="228">
        <f>'EWMA &amp; GARCH Volatility Modelin'!G361^2</f>
        <v>3.769243514929712E-5</v>
      </c>
      <c r="L359" s="51">
        <f>'EWMA &amp; GARCH Volatility Modelin'!L361</f>
        <v>4.9506760520777332E-5</v>
      </c>
      <c r="M359" s="226" cm="1">
        <f t="array" ref="M359">MMULT(MMULT(H359:J359,TRANSPOSE($H$2:$J$2)),MMULT($H$2:$J$2,TRANSPOSE(H359:J359)))</f>
        <v>1.139237157070454</v>
      </c>
      <c r="N359" s="52">
        <f t="shared" si="38"/>
        <v>172245.87719661824</v>
      </c>
      <c r="O359" s="52">
        <f t="shared" si="39"/>
        <v>197403.11070276939</v>
      </c>
      <c r="R359" s="236">
        <v>-42400</v>
      </c>
      <c r="S359" s="238">
        <f t="shared" si="40"/>
        <v>0</v>
      </c>
      <c r="T359" s="145">
        <f t="shared" si="41"/>
        <v>1</v>
      </c>
    </row>
    <row r="360" spans="2:20" x14ac:dyDescent="0.15">
      <c r="B360" s="48">
        <v>45415</v>
      </c>
      <c r="C360" s="223">
        <v>-2751600</v>
      </c>
      <c r="D360" s="148">
        <v>6970600</v>
      </c>
      <c r="E360" s="159">
        <v>7037600</v>
      </c>
      <c r="F360" s="160">
        <v>331479.27093782043</v>
      </c>
      <c r="H360" s="54">
        <f t="shared" si="35"/>
        <v>-0.24444325995416022</v>
      </c>
      <c r="I360" s="50">
        <f t="shared" si="36"/>
        <v>0.6192455981379813</v>
      </c>
      <c r="J360" s="50">
        <f t="shared" si="37"/>
        <v>0.62519766181617897</v>
      </c>
      <c r="K360" s="228">
        <f>'EWMA &amp; GARCH Volatility Modelin'!G362^2</f>
        <v>3.3362867715522617E-7</v>
      </c>
      <c r="L360" s="51">
        <f>'EWMA &amp; GARCH Volatility Modelin'!L362</f>
        <v>4.9287881151934123E-5</v>
      </c>
      <c r="M360" s="226" cm="1">
        <f t="array" ref="M360">MMULT(MMULT(H360:J360,TRANSPOSE($H$2:$J$2)),MMULT($H$2:$J$2,TRANSPOSE(H360:J360)))</f>
        <v>1.1415659636599707</v>
      </c>
      <c r="N360" s="52">
        <f t="shared" si="38"/>
        <v>16160.845729163739</v>
      </c>
      <c r="O360" s="52">
        <f t="shared" si="39"/>
        <v>196427.58267986184</v>
      </c>
      <c r="R360" s="236">
        <v>159100</v>
      </c>
      <c r="S360" s="238">
        <f t="shared" si="40"/>
        <v>1</v>
      </c>
      <c r="T360" s="145">
        <f t="shared" si="41"/>
        <v>1</v>
      </c>
    </row>
    <row r="361" spans="2:20" x14ac:dyDescent="0.15">
      <c r="B361" s="48">
        <v>45418</v>
      </c>
      <c r="C361" s="223">
        <v>-2740800</v>
      </c>
      <c r="D361" s="148">
        <v>7108500</v>
      </c>
      <c r="E361" s="159">
        <v>7048000</v>
      </c>
      <c r="F361" s="160">
        <v>336230.27263634565</v>
      </c>
      <c r="H361" s="54">
        <f t="shared" si="35"/>
        <v>-0.24009040181504418</v>
      </c>
      <c r="I361" s="50">
        <f t="shared" si="36"/>
        <v>0.62269506031167599</v>
      </c>
      <c r="J361" s="50">
        <f t="shared" si="37"/>
        <v>0.61739534150336817</v>
      </c>
      <c r="K361" s="228">
        <f>'EWMA &amp; GARCH Volatility Modelin'!G363^2</f>
        <v>1.603529172705665E-5</v>
      </c>
      <c r="L361" s="51">
        <f>'EWMA &amp; GARCH Volatility Modelin'!L363</f>
        <v>4.6147360178698299E-5</v>
      </c>
      <c r="M361" s="226" cm="1">
        <f t="array" ref="M361">MMULT(MMULT(H361:J361,TRANSPOSE($H$2:$J$2)),MMULT($H$2:$J$2,TRANSPOSE(H361:J361)))</f>
        <v>1.1417941116695811</v>
      </c>
      <c r="N361" s="52">
        <f t="shared" si="38"/>
        <v>113634.32525172776</v>
      </c>
      <c r="O361" s="52">
        <f t="shared" si="39"/>
        <v>192772.25875525657</v>
      </c>
      <c r="R361" s="236">
        <v>176900</v>
      </c>
      <c r="S361" s="238">
        <f t="shared" si="40"/>
        <v>1</v>
      </c>
      <c r="T361" s="145">
        <f t="shared" si="41"/>
        <v>1</v>
      </c>
    </row>
    <row r="362" spans="2:20" x14ac:dyDescent="0.15">
      <c r="B362" s="48">
        <v>45419</v>
      </c>
      <c r="C362" s="223">
        <v>-2764800</v>
      </c>
      <c r="D362" s="148">
        <v>7175000</v>
      </c>
      <c r="E362" s="159">
        <v>7182400</v>
      </c>
      <c r="F362" s="160">
        <v>340567.69127645739</v>
      </c>
      <c r="H362" s="54">
        <f t="shared" si="35"/>
        <v>-0.23849697220640753</v>
      </c>
      <c r="I362" s="50">
        <f t="shared" si="36"/>
        <v>0.61892931697807219</v>
      </c>
      <c r="J362" s="50">
        <f t="shared" si="37"/>
        <v>0.61956765522833535</v>
      </c>
      <c r="K362" s="228">
        <f>'EWMA &amp; GARCH Volatility Modelin'!G364^2</f>
        <v>1.6570472099046107E-4</v>
      </c>
      <c r="L362" s="51">
        <f>'EWMA &amp; GARCH Volatility Modelin'!L364</f>
        <v>4.4528739882738048E-5</v>
      </c>
      <c r="M362" s="226" cm="1">
        <f t="array" ref="M362">MMULT(MMULT(H362:J362,TRANSPOSE($H$2:$J$2)),MMULT($H$2:$J$2,TRANSPOSE(H362:J362)))</f>
        <v>1.1395898519730352</v>
      </c>
      <c r="N362" s="52">
        <f t="shared" si="38"/>
        <v>370593.02109382703</v>
      </c>
      <c r="O362" s="52">
        <f t="shared" si="39"/>
        <v>192110.01161066876</v>
      </c>
      <c r="R362" s="236">
        <v>69600</v>
      </c>
      <c r="S362" s="238">
        <f t="shared" si="40"/>
        <v>1</v>
      </c>
      <c r="T362" s="145">
        <f t="shared" si="41"/>
        <v>1</v>
      </c>
    </row>
    <row r="363" spans="2:20" x14ac:dyDescent="0.15">
      <c r="B363" s="48">
        <v>45420</v>
      </c>
      <c r="C363" s="223">
        <v>-2826000</v>
      </c>
      <c r="D363" s="148">
        <v>7245000</v>
      </c>
      <c r="E363" s="159">
        <v>7243200.0000000009</v>
      </c>
      <c r="F363" s="160">
        <v>343509.80147227849</v>
      </c>
      <c r="H363" s="54">
        <f t="shared" si="35"/>
        <v>-0.24232134588671092</v>
      </c>
      <c r="I363" s="50">
        <f t="shared" si="36"/>
        <v>0.62123784534650406</v>
      </c>
      <c r="J363" s="50">
        <f t="shared" si="37"/>
        <v>0.62108350054020689</v>
      </c>
      <c r="K363" s="228">
        <f>'EWMA &amp; GARCH Volatility Modelin'!G365^2</f>
        <v>7.067241924719395E-8</v>
      </c>
      <c r="L363" s="51">
        <f>'EWMA &amp; GARCH Volatility Modelin'!L365</f>
        <v>5.5330718680746683E-5</v>
      </c>
      <c r="M363" s="226" cm="1">
        <f t="array" ref="M363">MMULT(MMULT(H363:J363,TRANSPOSE($H$2:$J$2)),MMULT($H$2:$J$2,TRANSPOSE(H363:J363)))</f>
        <v>1.1418186059690361</v>
      </c>
      <c r="N363" s="52">
        <f t="shared" si="38"/>
        <v>7706.881477542991</v>
      </c>
      <c r="O363" s="52">
        <f t="shared" si="39"/>
        <v>215643.74060581185</v>
      </c>
      <c r="R363" s="236">
        <v>291500</v>
      </c>
      <c r="S363" s="238">
        <f t="shared" si="40"/>
        <v>1</v>
      </c>
      <c r="T363" s="145">
        <f t="shared" si="41"/>
        <v>1</v>
      </c>
    </row>
    <row r="364" spans="2:20" x14ac:dyDescent="0.15">
      <c r="B364" s="48">
        <v>45422</v>
      </c>
      <c r="C364" s="223">
        <v>-2855400</v>
      </c>
      <c r="D364" s="148">
        <v>7423500</v>
      </c>
      <c r="E364" s="159">
        <v>7385599.9999999991</v>
      </c>
      <c r="F364" s="160">
        <v>351609.46886414941</v>
      </c>
      <c r="H364" s="54">
        <f t="shared" si="35"/>
        <v>-0.23887164643583159</v>
      </c>
      <c r="I364" s="50">
        <f t="shared" si="36"/>
        <v>0.62102110643566422</v>
      </c>
      <c r="J364" s="50">
        <f t="shared" si="37"/>
        <v>0.61785054000016726</v>
      </c>
      <c r="K364" s="228">
        <f>'EWMA &amp; GARCH Volatility Modelin'!G366^2</f>
        <v>4.3868597345712778E-5</v>
      </c>
      <c r="L364" s="51">
        <f>'EWMA &amp; GARCH Volatility Modelin'!L366</f>
        <v>5.1604919146151601E-5</v>
      </c>
      <c r="M364" s="226" cm="1">
        <f t="array" ref="M364">MMULT(MMULT(H364:J364,TRANSPOSE($H$2:$J$2)),MMULT($H$2:$J$2,TRANSPOSE(H364:J364)))</f>
        <v>1.1406567150933702</v>
      </c>
      <c r="N364" s="52">
        <f t="shared" si="38"/>
        <v>196712.23165361772</v>
      </c>
      <c r="O364" s="52">
        <f t="shared" si="39"/>
        <v>213353.63282802602</v>
      </c>
      <c r="R364" s="236">
        <v>-18600</v>
      </c>
      <c r="S364" s="238">
        <f t="shared" si="40"/>
        <v>1</v>
      </c>
      <c r="T364" s="145">
        <f t="shared" si="41"/>
        <v>1</v>
      </c>
    </row>
    <row r="365" spans="2:20" x14ac:dyDescent="0.15">
      <c r="B365" s="48">
        <v>45425</v>
      </c>
      <c r="C365" s="223">
        <v>-2850000</v>
      </c>
      <c r="D365" s="148">
        <v>7339500</v>
      </c>
      <c r="E365" s="159">
        <v>7445599.9999999991</v>
      </c>
      <c r="F365" s="160">
        <v>349942.92550937785</v>
      </c>
      <c r="H365" s="54">
        <f t="shared" si="35"/>
        <v>-0.23879146383356653</v>
      </c>
      <c r="I365" s="50">
        <f t="shared" si="36"/>
        <v>0.61495085923033743</v>
      </c>
      <c r="J365" s="50">
        <f t="shared" si="37"/>
        <v>0.6238406046032291</v>
      </c>
      <c r="K365" s="228">
        <f>'EWMA &amp; GARCH Volatility Modelin'!G367^2</f>
        <v>1.4590930589281134E-6</v>
      </c>
      <c r="L365" s="51">
        <f>'EWMA &amp; GARCH Volatility Modelin'!L367</f>
        <v>5.1678369421451101E-5</v>
      </c>
      <c r="M365" s="226" cm="1">
        <f t="array" ref="M365">MMULT(MMULT(H365:J365,TRANSPOSE($H$2:$J$2)),MMULT($H$2:$J$2,TRANSPOSE(H365:J365)))</f>
        <v>1.1378720472633521</v>
      </c>
      <c r="N365" s="52">
        <f t="shared" si="38"/>
        <v>35775.765106496918</v>
      </c>
      <c r="O365" s="52">
        <f t="shared" si="39"/>
        <v>212912.83157447219</v>
      </c>
      <c r="R365" s="236">
        <v>-57100</v>
      </c>
      <c r="S365" s="238">
        <f t="shared" si="40"/>
        <v>1</v>
      </c>
      <c r="T365" s="145">
        <f t="shared" si="41"/>
        <v>1</v>
      </c>
    </row>
    <row r="366" spans="2:20" x14ac:dyDescent="0.15">
      <c r="B366" s="48">
        <v>45426</v>
      </c>
      <c r="C366" s="223">
        <v>-2839200</v>
      </c>
      <c r="D366" s="148">
        <v>7238000</v>
      </c>
      <c r="E366" s="159">
        <v>7479200</v>
      </c>
      <c r="F366" s="160">
        <v>347300.21173882252</v>
      </c>
      <c r="H366" s="54">
        <f t="shared" si="35"/>
        <v>-0.23903013975416737</v>
      </c>
      <c r="I366" s="50">
        <f t="shared" si="36"/>
        <v>0.60936184542852334</v>
      </c>
      <c r="J366" s="50">
        <f t="shared" si="37"/>
        <v>0.62966829432564408</v>
      </c>
      <c r="K366" s="228">
        <f>'EWMA &amp; GARCH Volatility Modelin'!G368^2</f>
        <v>5.2615281778396355E-5</v>
      </c>
      <c r="L366" s="51">
        <f>'EWMA &amp; GARCH Volatility Modelin'!L368</f>
        <v>4.8423132522387643E-5</v>
      </c>
      <c r="M366" s="226" cm="1">
        <f t="array" ref="M366">MMULT(MMULT(H366:J366,TRANSPOSE($H$2:$J$2)),MMULT($H$2:$J$2,TRANSPOSE(H366:J366)))</f>
        <v>1.1354072202741237</v>
      </c>
      <c r="N366" s="52">
        <f t="shared" si="38"/>
        <v>213574.67551534961</v>
      </c>
      <c r="O366" s="52">
        <f t="shared" si="39"/>
        <v>204889.7560293556</v>
      </c>
      <c r="R366" s="236">
        <v>-21200</v>
      </c>
      <c r="S366" s="238">
        <f t="shared" si="40"/>
        <v>1</v>
      </c>
      <c r="T366" s="145">
        <f t="shared" si="41"/>
        <v>1</v>
      </c>
    </row>
    <row r="367" spans="2:20" x14ac:dyDescent="0.15">
      <c r="B367" s="48">
        <v>45427</v>
      </c>
      <c r="C367" s="223">
        <v>-2866200</v>
      </c>
      <c r="D367" s="148">
        <v>7259000</v>
      </c>
      <c r="E367" s="159">
        <v>7464000</v>
      </c>
      <c r="F367" s="160">
        <v>347540.54867866985</v>
      </c>
      <c r="H367" s="54">
        <f t="shared" si="35"/>
        <v>-0.2417347007624317</v>
      </c>
      <c r="I367" s="50">
        <f t="shared" si="36"/>
        <v>0.61222252209702455</v>
      </c>
      <c r="J367" s="50">
        <f t="shared" si="37"/>
        <v>0.62951217866540721</v>
      </c>
      <c r="K367" s="228">
        <f>'EWMA &amp; GARCH Volatility Modelin'!G369^2</f>
        <v>1.8748194644294095E-5</v>
      </c>
      <c r="L367" s="51">
        <f>'EWMA &amp; GARCH Volatility Modelin'!L369</f>
        <v>4.9496138893820939E-5</v>
      </c>
      <c r="M367" s="226" cm="1">
        <f t="array" ref="M367">MMULT(MMULT(H367:J367,TRANSPOSE($H$2:$J$2)),MMULT($H$2:$J$2,TRANSPOSE(H367:J367)))</f>
        <v>1.1375381501805737</v>
      </c>
      <c r="N367" s="52">
        <f t="shared" si="38"/>
        <v>127381.06178931748</v>
      </c>
      <c r="O367" s="52">
        <f t="shared" si="39"/>
        <v>206971.61983823375</v>
      </c>
      <c r="R367" s="236">
        <v>225700</v>
      </c>
      <c r="S367" s="238">
        <f t="shared" si="40"/>
        <v>1</v>
      </c>
      <c r="T367" s="145">
        <f t="shared" si="41"/>
        <v>1</v>
      </c>
    </row>
    <row r="368" spans="2:20" x14ac:dyDescent="0.15">
      <c r="B368" s="48">
        <v>45428</v>
      </c>
      <c r="C368" s="223">
        <v>-2862600</v>
      </c>
      <c r="D368" s="148">
        <v>7535500</v>
      </c>
      <c r="E368" s="159">
        <v>7409600</v>
      </c>
      <c r="F368" s="160">
        <v>355641.02047426952</v>
      </c>
      <c r="H368" s="54">
        <f t="shared" si="35"/>
        <v>-0.23692116697703289</v>
      </c>
      <c r="I368" s="50">
        <f t="shared" si="36"/>
        <v>0.62367059797227398</v>
      </c>
      <c r="J368" s="50">
        <f t="shared" si="37"/>
        <v>0.61325056900475894</v>
      </c>
      <c r="K368" s="228">
        <f>'EWMA &amp; GARCH Volatility Modelin'!G370^2</f>
        <v>7.2985845526955573E-5</v>
      </c>
      <c r="L368" s="51">
        <f>'EWMA &amp; GARCH Volatility Modelin'!L370</f>
        <v>4.7879654246064341E-5</v>
      </c>
      <c r="M368" s="226" cm="1">
        <f t="array" ref="M368">MMULT(MMULT(H368:J368,TRANSPOSE($H$2:$J$2)),MMULT($H$2:$J$2,TRANSPOSE(H368:J368)))</f>
        <v>1.1412611623122344</v>
      </c>
      <c r="N368" s="52">
        <f t="shared" si="38"/>
        <v>256533.03715066385</v>
      </c>
      <c r="O368" s="52">
        <f t="shared" si="39"/>
        <v>207777.96282171406</v>
      </c>
      <c r="R368" s="236">
        <v>195500</v>
      </c>
      <c r="S368" s="238">
        <f t="shared" si="40"/>
        <v>1</v>
      </c>
      <c r="T368" s="145">
        <f t="shared" si="41"/>
        <v>1</v>
      </c>
    </row>
    <row r="369" spans="2:20" x14ac:dyDescent="0.15">
      <c r="B369" s="48">
        <v>45429</v>
      </c>
      <c r="C369" s="223">
        <v>-2898600</v>
      </c>
      <c r="D369" s="148">
        <v>7707000</v>
      </c>
      <c r="E369" s="159">
        <v>7469600</v>
      </c>
      <c r="F369" s="160">
        <v>362062.22107312904</v>
      </c>
      <c r="H369" s="54">
        <f t="shared" si="35"/>
        <v>-0.23608079491773903</v>
      </c>
      <c r="I369" s="50">
        <f t="shared" si="36"/>
        <v>0.62770809578107178</v>
      </c>
      <c r="J369" s="50">
        <f t="shared" si="37"/>
        <v>0.60837269913666725</v>
      </c>
      <c r="K369" s="228">
        <f>'EWMA &amp; GARCH Volatility Modelin'!G371^2</f>
        <v>1.2595894009708384E-5</v>
      </c>
      <c r="L369" s="51">
        <f>'EWMA &amp; GARCH Volatility Modelin'!L371</f>
        <v>5.063004320127417E-5</v>
      </c>
      <c r="M369" s="226" cm="1">
        <f t="array" ref="M369">MMULT(MMULT(H369:J369,TRANSPOSE($H$2:$J$2)),MMULT($H$2:$J$2,TRANSPOSE(H369:J369)))</f>
        <v>1.1428400356014128</v>
      </c>
      <c r="N369" s="52">
        <f t="shared" si="38"/>
        <v>108370.10869895274</v>
      </c>
      <c r="O369" s="52">
        <f t="shared" si="39"/>
        <v>217269.69724499644</v>
      </c>
      <c r="R369" s="236">
        <v>95200</v>
      </c>
      <c r="S369" s="238">
        <f t="shared" si="40"/>
        <v>1</v>
      </c>
      <c r="T369" s="145">
        <f t="shared" si="41"/>
        <v>1</v>
      </c>
    </row>
    <row r="370" spans="2:20" x14ac:dyDescent="0.15">
      <c r="B370" s="48">
        <v>45433</v>
      </c>
      <c r="C370" s="223">
        <v>-2859000</v>
      </c>
      <c r="D370" s="148">
        <v>7721000</v>
      </c>
      <c r="E370" s="159">
        <v>7511200</v>
      </c>
      <c r="F370" s="160">
        <v>363490.95990063972</v>
      </c>
      <c r="H370" s="54">
        <f t="shared" si="35"/>
        <v>-0.23106391232664145</v>
      </c>
      <c r="I370" s="50">
        <f t="shared" si="36"/>
        <v>0.62400995700384698</v>
      </c>
      <c r="J370" s="50">
        <f t="shared" si="37"/>
        <v>0.60705395532279438</v>
      </c>
      <c r="K370" s="228">
        <f>'EWMA &amp; GARCH Volatility Modelin'!G372^2</f>
        <v>1.8012154768248018E-5</v>
      </c>
      <c r="L370" s="51">
        <f>'EWMA &amp; GARCH Volatility Modelin'!L372</f>
        <v>4.8313739906835267E-5</v>
      </c>
      <c r="M370" s="226" cm="1">
        <f t="array" ref="M370">MMULT(MMULT(H370:J370,TRANSPOSE($H$2:$J$2)),MMULT($H$2:$J$2,TRANSPOSE(H370:J370)))</f>
        <v>1.1396108604332276</v>
      </c>
      <c r="N370" s="52">
        <f t="shared" si="38"/>
        <v>130412.07819961282</v>
      </c>
      <c r="O370" s="52">
        <f t="shared" si="39"/>
        <v>213584.78368975269</v>
      </c>
      <c r="R370" s="236">
        <v>-23200</v>
      </c>
      <c r="S370" s="238">
        <f t="shared" si="40"/>
        <v>1</v>
      </c>
      <c r="T370" s="145">
        <f t="shared" si="41"/>
        <v>1</v>
      </c>
    </row>
    <row r="371" spans="2:20" x14ac:dyDescent="0.15">
      <c r="B371" s="48">
        <v>45434</v>
      </c>
      <c r="C371" s="223">
        <v>-2851800</v>
      </c>
      <c r="D371" s="148">
        <v>7749000</v>
      </c>
      <c r="E371" s="159">
        <v>7452800</v>
      </c>
      <c r="F371" s="160">
        <v>363459.45443535683</v>
      </c>
      <c r="H371" s="54">
        <f t="shared" si="35"/>
        <v>-0.23091497975708503</v>
      </c>
      <c r="I371" s="50">
        <f t="shared" si="36"/>
        <v>0.62744939271255062</v>
      </c>
      <c r="J371" s="50">
        <f t="shared" si="37"/>
        <v>0.60346558704453446</v>
      </c>
      <c r="K371" s="228">
        <f>'EWMA &amp; GARCH Volatility Modelin'!G373^2</f>
        <v>7.3230258807255156E-5</v>
      </c>
      <c r="L371" s="51">
        <f>'EWMA &amp; GARCH Volatility Modelin'!L373</f>
        <v>4.6749287184848286E-5</v>
      </c>
      <c r="M371" s="226" cm="1">
        <f t="array" ref="M371">MMULT(MMULT(H371:J371,TRANSPOSE($H$2:$J$2)),MMULT($H$2:$J$2,TRANSPOSE(H371:J371)))</f>
        <v>1.1411295505244341</v>
      </c>
      <c r="N371" s="52">
        <f t="shared" si="38"/>
        <v>262636.07307639712</v>
      </c>
      <c r="O371" s="52">
        <f t="shared" si="39"/>
        <v>209844.01559703876</v>
      </c>
      <c r="R371" s="236">
        <v>56600</v>
      </c>
      <c r="S371" s="238">
        <f t="shared" si="40"/>
        <v>1</v>
      </c>
      <c r="T371" s="145">
        <f t="shared" si="41"/>
        <v>1</v>
      </c>
    </row>
    <row r="372" spans="2:20" x14ac:dyDescent="0.15">
      <c r="B372" s="48">
        <v>45435</v>
      </c>
      <c r="C372" s="223">
        <v>-2799000</v>
      </c>
      <c r="D372" s="148">
        <v>7784000</v>
      </c>
      <c r="E372" s="159">
        <v>7421600</v>
      </c>
      <c r="F372" s="160">
        <v>364426.28033673193</v>
      </c>
      <c r="H372" s="54">
        <f t="shared" si="35"/>
        <v>-0.22560572598455661</v>
      </c>
      <c r="I372" s="50">
        <f t="shared" si="36"/>
        <v>0.62740799252011026</v>
      </c>
      <c r="J372" s="50">
        <f t="shared" si="37"/>
        <v>0.59819773346444638</v>
      </c>
      <c r="K372" s="228">
        <f>'EWMA &amp; GARCH Volatility Modelin'!G374^2</f>
        <v>4.3775385022901243E-5</v>
      </c>
      <c r="L372" s="51">
        <f>'EWMA &amp; GARCH Volatility Modelin'!L374</f>
        <v>4.983577989475184E-5</v>
      </c>
      <c r="M372" s="226" cm="1">
        <f t="array" ref="M372">MMULT(MMULT(H372:J372,TRANSPOSE($H$2:$J$2)),MMULT($H$2:$J$2,TRANSPOSE(H372:J372)))</f>
        <v>1.139474980375174</v>
      </c>
      <c r="N372" s="52">
        <f t="shared" si="38"/>
        <v>203842.54021591859</v>
      </c>
      <c r="O372" s="52">
        <f t="shared" si="39"/>
        <v>217495.59473275192</v>
      </c>
      <c r="R372" s="236">
        <v>3500</v>
      </c>
      <c r="S372" s="238">
        <f t="shared" si="40"/>
        <v>1</v>
      </c>
      <c r="T372" s="145">
        <f t="shared" si="41"/>
        <v>1</v>
      </c>
    </row>
    <row r="373" spans="2:20" x14ac:dyDescent="0.15">
      <c r="B373" s="48">
        <v>45436</v>
      </c>
      <c r="C373" s="223">
        <v>-2772600</v>
      </c>
      <c r="D373" s="148">
        <v>7843500</v>
      </c>
      <c r="E373" s="159">
        <v>7339200</v>
      </c>
      <c r="F373" s="160">
        <v>365165.59722431604</v>
      </c>
      <c r="H373" s="54">
        <f t="shared" si="35"/>
        <v>-0.22341479923610608</v>
      </c>
      <c r="I373" s="50">
        <f t="shared" si="36"/>
        <v>0.6320255275944594</v>
      </c>
      <c r="J373" s="50">
        <f t="shared" si="37"/>
        <v>0.59138927164164667</v>
      </c>
      <c r="K373" s="228">
        <f>'EWMA &amp; GARCH Volatility Modelin'!G375^2</f>
        <v>1.3132977878394849E-5</v>
      </c>
      <c r="L373" s="51">
        <f>'EWMA &amp; GARCH Volatility Modelin'!L375</f>
        <v>5.0069968821042276E-5</v>
      </c>
      <c r="M373" s="226" cm="1">
        <f t="array" ref="M373">MMULT(MMULT(H373:J373,TRANSPOSE($H$2:$J$2)),MMULT($H$2:$J$2,TRANSPOSE(H373:J373)))</f>
        <v>1.1409003253263561</v>
      </c>
      <c r="N373" s="52">
        <f t="shared" si="38"/>
        <v>111752.02397952171</v>
      </c>
      <c r="O373" s="52">
        <f t="shared" si="39"/>
        <v>218203.87141185763</v>
      </c>
      <c r="R373" s="236">
        <v>-44500</v>
      </c>
      <c r="S373" s="238">
        <f t="shared" si="40"/>
        <v>0</v>
      </c>
      <c r="T373" s="145">
        <f t="shared" si="41"/>
        <v>1</v>
      </c>
    </row>
    <row r="374" spans="2:20" x14ac:dyDescent="0.15">
      <c r="B374" s="48">
        <v>45440</v>
      </c>
      <c r="C374" s="223">
        <v>-2749200</v>
      </c>
      <c r="D374" s="148">
        <v>7826000</v>
      </c>
      <c r="E374" s="159">
        <v>7288800</v>
      </c>
      <c r="F374" s="160">
        <v>363889.38800605334</v>
      </c>
      <c r="H374" s="54">
        <f t="shared" si="35"/>
        <v>-0.2223264540337711</v>
      </c>
      <c r="I374" s="50">
        <f t="shared" si="36"/>
        <v>0.63288477712363334</v>
      </c>
      <c r="J374" s="50">
        <f t="shared" si="37"/>
        <v>0.58944167691013782</v>
      </c>
      <c r="K374" s="228">
        <f>'EWMA &amp; GARCH Volatility Modelin'!G376^2</f>
        <v>1.3675648954665645E-6</v>
      </c>
      <c r="L374" s="51">
        <f>'EWMA &amp; GARCH Volatility Modelin'!L376</f>
        <v>4.7849266642979264E-5</v>
      </c>
      <c r="M374" s="226" cm="1">
        <f t="array" ref="M374">MMULT(MMULT(H374:J374,TRANSPOSE($H$2:$J$2)),MMULT($H$2:$J$2,TRANSPOSE(H374:J374)))</f>
        <v>1.140955885473365</v>
      </c>
      <c r="N374" s="52">
        <f t="shared" si="38"/>
        <v>35933.394933778865</v>
      </c>
      <c r="O374" s="52">
        <f t="shared" si="39"/>
        <v>212550.39751922575</v>
      </c>
      <c r="R374" s="236">
        <v>74300</v>
      </c>
      <c r="S374" s="238">
        <f t="shared" si="40"/>
        <v>1</v>
      </c>
      <c r="T374" s="145">
        <f t="shared" si="41"/>
        <v>1</v>
      </c>
    </row>
    <row r="375" spans="2:20" x14ac:dyDescent="0.15">
      <c r="B375" s="48">
        <v>45441</v>
      </c>
      <c r="C375" s="223">
        <v>-2735400</v>
      </c>
      <c r="D375" s="148">
        <v>7934500</v>
      </c>
      <c r="E375" s="159">
        <v>7240800</v>
      </c>
      <c r="F375" s="160">
        <v>366769.30382626754</v>
      </c>
      <c r="H375" s="54">
        <f t="shared" si="35"/>
        <v>-0.21988922740536498</v>
      </c>
      <c r="I375" s="50">
        <f t="shared" si="36"/>
        <v>0.63782667063240062</v>
      </c>
      <c r="J375" s="50">
        <f t="shared" si="37"/>
        <v>0.58206255677296437</v>
      </c>
      <c r="K375" s="228">
        <f>'EWMA &amp; GARCH Volatility Modelin'!G377^2</f>
        <v>2.5428453361228351E-5</v>
      </c>
      <c r="L375" s="51">
        <f>'EWMA &amp; GARCH Volatility Modelin'!L377</f>
        <v>4.4921575511959661E-5</v>
      </c>
      <c r="M375" s="226" cm="1">
        <f t="array" ref="M375">MMULT(MMULT(H375:J375,TRANSPOSE($H$2:$J$2)),MMULT($H$2:$J$2,TRANSPOSE(H375:J375)))</f>
        <v>1.1424538836025491</v>
      </c>
      <c r="N375" s="52">
        <f t="shared" si="38"/>
        <v>155980.698002833</v>
      </c>
      <c r="O375" s="52">
        <f t="shared" si="39"/>
        <v>207318.65199942631</v>
      </c>
      <c r="R375" s="236">
        <v>-115200</v>
      </c>
      <c r="S375" s="238">
        <f t="shared" si="40"/>
        <v>1</v>
      </c>
      <c r="T375" s="145">
        <f t="shared" si="41"/>
        <v>1</v>
      </c>
    </row>
    <row r="376" spans="2:20" x14ac:dyDescent="0.15">
      <c r="B376" s="48">
        <v>45442</v>
      </c>
      <c r="C376" s="223">
        <v>-2824200</v>
      </c>
      <c r="D376" s="148">
        <v>7850500</v>
      </c>
      <c r="E376" s="159">
        <v>7298400</v>
      </c>
      <c r="F376" s="160">
        <v>364371.28107988893</v>
      </c>
      <c r="H376" s="54">
        <f t="shared" si="35"/>
        <v>-0.22914959390492262</v>
      </c>
      <c r="I376" s="50">
        <f t="shared" si="36"/>
        <v>0.63697290806267093</v>
      </c>
      <c r="J376" s="50">
        <f t="shared" si="37"/>
        <v>0.59217668584225169</v>
      </c>
      <c r="K376" s="228">
        <f>'EWMA &amp; GARCH Volatility Modelin'!G378^2</f>
        <v>5.0780359280952345E-5</v>
      </c>
      <c r="L376" s="51">
        <f>'EWMA &amp; GARCH Volatility Modelin'!L378</f>
        <v>4.4286932785384519E-5</v>
      </c>
      <c r="M376" s="226" cm="1">
        <f t="array" ref="M376">MMULT(MMULT(H376:J376,TRANSPOSE($H$2:$J$2)),MMULT($H$2:$J$2,TRANSPOSE(H376:J376)))</f>
        <v>1.1449222242728148</v>
      </c>
      <c r="N376" s="52">
        <f t="shared" si="38"/>
        <v>218618.49102982739</v>
      </c>
      <c r="O376" s="52">
        <f t="shared" si="39"/>
        <v>204162.89214345711</v>
      </c>
      <c r="R376" s="236">
        <v>291100</v>
      </c>
      <c r="S376" s="238">
        <f t="shared" si="40"/>
        <v>1</v>
      </c>
      <c r="T376" s="145">
        <f t="shared" si="41"/>
        <v>1</v>
      </c>
    </row>
    <row r="377" spans="2:20" x14ac:dyDescent="0.15">
      <c r="B377" s="48">
        <v>45443</v>
      </c>
      <c r="C377" s="223">
        <v>-2866800</v>
      </c>
      <c r="D377" s="148">
        <v>8029000</v>
      </c>
      <c r="E377" s="159">
        <v>7453600</v>
      </c>
      <c r="F377" s="160">
        <v>372615.60754043178</v>
      </c>
      <c r="H377" s="54">
        <f t="shared" si="35"/>
        <v>-0.22723885920829437</v>
      </c>
      <c r="I377" s="50">
        <f t="shared" si="36"/>
        <v>0.63642416652134626</v>
      </c>
      <c r="J377" s="50">
        <f t="shared" si="37"/>
        <v>0.59081469268694808</v>
      </c>
      <c r="K377" s="228">
        <f>'EWMA &amp; GARCH Volatility Modelin'!G379^2</f>
        <v>1.3599487877465026E-4</v>
      </c>
      <c r="L377" s="51">
        <f>'EWMA &amp; GARCH Volatility Modelin'!L379</f>
        <v>4.57809552449294E-5</v>
      </c>
      <c r="M377" s="226" cm="1">
        <f t="array" ref="M377">MMULT(MMULT(H377:J377,TRANSPOSE($H$2:$J$2)),MMULT($H$2:$J$2,TRANSPOSE(H377:J377)))</f>
        <v>1.1440823885224116</v>
      </c>
      <c r="N377" s="52">
        <f t="shared" si="38"/>
        <v>366082.84751311719</v>
      </c>
      <c r="O377" s="52">
        <f t="shared" si="39"/>
        <v>212402.94248505545</v>
      </c>
      <c r="R377" s="236">
        <v>-142700</v>
      </c>
      <c r="S377" s="238">
        <f t="shared" si="40"/>
        <v>0</v>
      </c>
      <c r="T377" s="145">
        <f t="shared" si="41"/>
        <v>1</v>
      </c>
    </row>
    <row r="378" spans="2:20" x14ac:dyDescent="0.15">
      <c r="B378" s="48">
        <v>45446</v>
      </c>
      <c r="C378" s="223">
        <v>-2893800</v>
      </c>
      <c r="D378" s="148">
        <v>7948500</v>
      </c>
      <c r="E378" s="159">
        <v>7418400</v>
      </c>
      <c r="F378" s="160">
        <v>369184.53054988966</v>
      </c>
      <c r="H378" s="54">
        <f t="shared" si="35"/>
        <v>-0.23200327103927651</v>
      </c>
      <c r="I378" s="50">
        <f t="shared" si="36"/>
        <v>0.63725136493734513</v>
      </c>
      <c r="J378" s="50">
        <f t="shared" si="37"/>
        <v>0.5947519061019314</v>
      </c>
      <c r="K378" s="228">
        <f>'EWMA &amp; GARCH Volatility Modelin'!G380^2</f>
        <v>2.4017877136001925E-6</v>
      </c>
      <c r="L378" s="51">
        <f>'EWMA &amp; GARCH Volatility Modelin'!L380</f>
        <v>5.3770057957090064E-5</v>
      </c>
      <c r="M378" s="226" cm="1">
        <f t="array" ref="M378">MMULT(MMULT(H378:J378,TRANSPOSE($H$2:$J$2)),MMULT($H$2:$J$2,TRANSPOSE(H378:J378)))</f>
        <v>1.1459303409144932</v>
      </c>
      <c r="N378" s="52">
        <f t="shared" si="38"/>
        <v>48138.824494440516</v>
      </c>
      <c r="O378" s="52">
        <f t="shared" si="39"/>
        <v>227770.99756298005</v>
      </c>
      <c r="R378" s="236">
        <v>-174200</v>
      </c>
      <c r="S378" s="238">
        <f t="shared" si="40"/>
        <v>1</v>
      </c>
      <c r="T378" s="145">
        <f t="shared" si="41"/>
        <v>1</v>
      </c>
    </row>
    <row r="379" spans="2:20" x14ac:dyDescent="0.15">
      <c r="B379" s="48">
        <v>45447</v>
      </c>
      <c r="C379" s="223">
        <v>-2928000</v>
      </c>
      <c r="D379" s="148">
        <v>7808500</v>
      </c>
      <c r="E379" s="159">
        <v>7418400</v>
      </c>
      <c r="F379" s="160">
        <v>364343.1256235544</v>
      </c>
      <c r="H379" s="54">
        <f t="shared" si="35"/>
        <v>-0.23807007130719007</v>
      </c>
      <c r="I379" s="50">
        <f t="shared" si="36"/>
        <v>0.63489417752807165</v>
      </c>
      <c r="J379" s="50">
        <f t="shared" si="37"/>
        <v>0.60317589377911851</v>
      </c>
      <c r="K379" s="228">
        <f>'EWMA &amp; GARCH Volatility Modelin'!G381^2</f>
        <v>3.497469424346539E-5</v>
      </c>
      <c r="L379" s="51">
        <f>'EWMA &amp; GARCH Volatility Modelin'!L381</f>
        <v>5.039613812894592E-5</v>
      </c>
      <c r="M379" s="226" cm="1">
        <f t="array" ref="M379">MMULT(MMULT(H379:J379,TRANSPOSE($H$2:$J$2)),MMULT($H$2:$J$2,TRANSPOSE(H379:J379)))</f>
        <v>1.1467293394365989</v>
      </c>
      <c r="N379" s="52">
        <f t="shared" si="38"/>
        <v>181195.8947331146</v>
      </c>
      <c r="O379" s="52">
        <f t="shared" si="39"/>
        <v>217505.38786780223</v>
      </c>
      <c r="R379" s="236">
        <v>225500</v>
      </c>
      <c r="S379" s="238">
        <f t="shared" si="40"/>
        <v>1</v>
      </c>
      <c r="T379" s="145">
        <f t="shared" si="41"/>
        <v>1</v>
      </c>
    </row>
    <row r="380" spans="2:20" x14ac:dyDescent="0.15">
      <c r="B380" s="48">
        <v>45448</v>
      </c>
      <c r="C380" s="223">
        <v>-2931600</v>
      </c>
      <c r="D380" s="148">
        <v>7896000</v>
      </c>
      <c r="E380" s="159">
        <v>7560000</v>
      </c>
      <c r="F380" s="160">
        <v>369605.32015663444</v>
      </c>
      <c r="H380" s="54">
        <f t="shared" si="35"/>
        <v>-0.23407109322602279</v>
      </c>
      <c r="I380" s="50">
        <f t="shared" si="36"/>
        <v>0.63044936284372899</v>
      </c>
      <c r="J380" s="50">
        <f t="shared" si="37"/>
        <v>0.60362173038229372</v>
      </c>
      <c r="K380" s="228">
        <f>'EWMA &amp; GARCH Volatility Modelin'!G382^2</f>
        <v>7.8518602917256156E-5</v>
      </c>
      <c r="L380" s="51">
        <f>'EWMA &amp; GARCH Volatility Modelin'!L382</f>
        <v>5.0021008612150077E-5</v>
      </c>
      <c r="M380" s="226" cm="1">
        <f t="array" ref="M380">MMULT(MMULT(H380:J380,TRANSPOSE($H$2:$J$2)),MMULT($H$2:$J$2,TRANSPOSE(H380:J380)))</f>
        <v>1.1434685943776335</v>
      </c>
      <c r="N380" s="52">
        <f t="shared" si="38"/>
        <v>276076.84932799212</v>
      </c>
      <c r="O380" s="52">
        <f t="shared" si="39"/>
        <v>220353.48854328392</v>
      </c>
      <c r="R380" s="236">
        <v>41600</v>
      </c>
      <c r="S380" s="238">
        <f t="shared" si="40"/>
        <v>1</v>
      </c>
      <c r="T380" s="145">
        <f t="shared" si="41"/>
        <v>1</v>
      </c>
    </row>
    <row r="381" spans="2:20" x14ac:dyDescent="0.15">
      <c r="B381" s="48">
        <v>45449</v>
      </c>
      <c r="C381" s="223">
        <v>-2950200</v>
      </c>
      <c r="D381" s="148">
        <v>7917000</v>
      </c>
      <c r="E381" s="159">
        <v>7599200</v>
      </c>
      <c r="F381" s="160">
        <v>370843.50588810648</v>
      </c>
      <c r="H381" s="54">
        <f t="shared" si="35"/>
        <v>-0.23477638070985199</v>
      </c>
      <c r="I381" s="50">
        <f t="shared" si="36"/>
        <v>0.63003342352379432</v>
      </c>
      <c r="J381" s="50">
        <f t="shared" si="37"/>
        <v>0.60474295718605764</v>
      </c>
      <c r="K381" s="228">
        <f>'EWMA &amp; GARCH Volatility Modelin'!G383^2</f>
        <v>2.5853093991439199E-5</v>
      </c>
      <c r="L381" s="51">
        <f>'EWMA &amp; GARCH Volatility Modelin'!L383</f>
        <v>5.3226361089247866E-5</v>
      </c>
      <c r="M381" s="226" cm="1">
        <f t="array" ref="M381">MMULT(MMULT(H381:J381,TRANSPOSE($H$2:$J$2)),MMULT($H$2:$J$2,TRANSPOSE(H381:J381)))</f>
        <v>1.1434967244957601</v>
      </c>
      <c r="N381" s="52">
        <f t="shared" si="38"/>
        <v>158944.47586138183</v>
      </c>
      <c r="O381" s="52">
        <f t="shared" si="39"/>
        <v>228061.80852363116</v>
      </c>
      <c r="R381" s="236">
        <v>44900</v>
      </c>
      <c r="S381" s="238">
        <f t="shared" si="40"/>
        <v>1</v>
      </c>
      <c r="T381" s="145">
        <f t="shared" si="41"/>
        <v>1</v>
      </c>
    </row>
    <row r="382" spans="2:20" x14ac:dyDescent="0.15">
      <c r="B382" s="48">
        <v>45450</v>
      </c>
      <c r="C382" s="223">
        <v>-2940600</v>
      </c>
      <c r="D382" s="148">
        <v>7955500</v>
      </c>
      <c r="E382" s="159">
        <v>7596000</v>
      </c>
      <c r="F382" s="160">
        <v>372118.53293903463</v>
      </c>
      <c r="H382" s="54">
        <f t="shared" si="35"/>
        <v>-0.23317923383739464</v>
      </c>
      <c r="I382" s="50">
        <f t="shared" si="36"/>
        <v>0.63084315948901348</v>
      </c>
      <c r="J382" s="50">
        <f t="shared" si="37"/>
        <v>0.60233607434838121</v>
      </c>
      <c r="K382" s="228">
        <f>'EWMA &amp; GARCH Volatility Modelin'!G384^2</f>
        <v>9.2603145565973088E-5</v>
      </c>
      <c r="L382" s="51">
        <f>'EWMA &amp; GARCH Volatility Modelin'!L384</f>
        <v>5.1837045613979653E-5</v>
      </c>
      <c r="M382" s="226" cm="1">
        <f t="array" ref="M382">MMULT(MMULT(H382:J382,TRANSPOSE($H$2:$J$2)),MMULT($H$2:$J$2,TRANSPOSE(H382:J382)))</f>
        <v>1.1433728191631205</v>
      </c>
      <c r="N382" s="52">
        <f t="shared" si="38"/>
        <v>301875.27344699646</v>
      </c>
      <c r="O382" s="52">
        <f t="shared" si="39"/>
        <v>225857.64354237897</v>
      </c>
      <c r="R382" s="236">
        <v>-77400</v>
      </c>
      <c r="S382" s="238">
        <f t="shared" si="40"/>
        <v>1</v>
      </c>
      <c r="T382" s="145">
        <f t="shared" si="41"/>
        <v>1</v>
      </c>
    </row>
    <row r="383" spans="2:20" x14ac:dyDescent="0.15">
      <c r="B383" s="48">
        <v>45453</v>
      </c>
      <c r="C383" s="223">
        <v>-2868000</v>
      </c>
      <c r="D383" s="148">
        <v>7857500</v>
      </c>
      <c r="E383" s="159">
        <v>7544000</v>
      </c>
      <c r="F383" s="160">
        <v>368479.31261835812</v>
      </c>
      <c r="H383" s="54">
        <f t="shared" si="35"/>
        <v>-0.22882674432520844</v>
      </c>
      <c r="I383" s="50">
        <f t="shared" si="36"/>
        <v>0.62691985478916501</v>
      </c>
      <c r="J383" s="50">
        <f t="shared" si="37"/>
        <v>0.60190688953604343</v>
      </c>
      <c r="K383" s="228">
        <f>'EWMA &amp; GARCH Volatility Modelin'!G385^2</f>
        <v>1.7623659233302342E-4</v>
      </c>
      <c r="L383" s="51">
        <f>'EWMA &amp; GARCH Volatility Modelin'!L385</f>
        <v>5.5778854689592897E-5</v>
      </c>
      <c r="M383" s="226" cm="1">
        <f t="array" ref="M383">MMULT(MMULT(H383:J383,TRANSPOSE($H$2:$J$2)),MMULT($H$2:$J$2,TRANSPOSE(H383:J383)))</f>
        <v>1.1402451566897527</v>
      </c>
      <c r="N383" s="52">
        <f t="shared" si="38"/>
        <v>413327.38938778982</v>
      </c>
      <c r="O383" s="52">
        <f t="shared" si="39"/>
        <v>232531.04210052025</v>
      </c>
      <c r="R383" s="236">
        <v>-40100</v>
      </c>
      <c r="S383" s="238">
        <f t="shared" si="40"/>
        <v>1</v>
      </c>
      <c r="T383" s="145">
        <f t="shared" si="41"/>
        <v>1</v>
      </c>
    </row>
    <row r="384" spans="2:20" x14ac:dyDescent="0.15">
      <c r="B384" s="48">
        <v>45454</v>
      </c>
      <c r="C384" s="223">
        <v>-2838000</v>
      </c>
      <c r="D384" s="148">
        <v>7805000</v>
      </c>
      <c r="E384" s="159">
        <v>7526400</v>
      </c>
      <c r="F384" s="160">
        <v>366648.97105158924</v>
      </c>
      <c r="H384" s="54">
        <f t="shared" si="35"/>
        <v>-0.22715994044855684</v>
      </c>
      <c r="I384" s="50">
        <f t="shared" si="36"/>
        <v>0.62472985736468856</v>
      </c>
      <c r="J384" s="50">
        <f t="shared" si="37"/>
        <v>0.60243008308386825</v>
      </c>
      <c r="K384" s="228">
        <f>'EWMA &amp; GARCH Volatility Modelin'!G386^2</f>
        <v>3.2737332921814671E-5</v>
      </c>
      <c r="L384" s="51">
        <f>'EWMA &amp; GARCH Volatility Modelin'!L386</f>
        <v>6.6365055585773891E-5</v>
      </c>
      <c r="M384" s="226" cm="1">
        <f t="array" ref="M384">MMULT(MMULT(H384:J384,TRANSPOSE($H$2:$J$2)),MMULT($H$2:$J$2,TRANSPOSE(H384:J384)))</f>
        <v>1.1387359797937391</v>
      </c>
      <c r="N384" s="52">
        <f t="shared" si="38"/>
        <v>177455.09457827327</v>
      </c>
      <c r="O384" s="52">
        <f t="shared" si="39"/>
        <v>252660.03724663562</v>
      </c>
      <c r="R384" s="236">
        <v>74700</v>
      </c>
      <c r="S384" s="238">
        <f t="shared" si="40"/>
        <v>1</v>
      </c>
      <c r="T384" s="145">
        <f t="shared" si="41"/>
        <v>1</v>
      </c>
    </row>
    <row r="385" spans="2:20" x14ac:dyDescent="0.15">
      <c r="B385" s="48">
        <v>45455</v>
      </c>
      <c r="C385" s="223">
        <v>-2848200</v>
      </c>
      <c r="D385" s="148">
        <v>7843500</v>
      </c>
      <c r="E385" s="159">
        <v>7572800</v>
      </c>
      <c r="F385" s="160">
        <v>368641.30832496099</v>
      </c>
      <c r="H385" s="54">
        <f t="shared" si="35"/>
        <v>-0.22662136679370787</v>
      </c>
      <c r="I385" s="50">
        <f t="shared" si="36"/>
        <v>0.62408001209411124</v>
      </c>
      <c r="J385" s="50">
        <f t="shared" si="37"/>
        <v>0.60254135469959658</v>
      </c>
      <c r="K385" s="228">
        <f>'EWMA &amp; GARCH Volatility Modelin'!G387^2</f>
        <v>4.8823427613297815E-5</v>
      </c>
      <c r="L385" s="51">
        <f>'EWMA &amp; GARCH Volatility Modelin'!L387</f>
        <v>6.4289378121935585E-5</v>
      </c>
      <c r="M385" s="226" cm="1">
        <f t="array" ref="M385">MMULT(MMULT(H385:J385,TRANSPOSE($H$2:$J$2)),MMULT($H$2:$J$2,TRANSPOSE(H385:J385)))</f>
        <v>1.138274811897388</v>
      </c>
      <c r="N385" s="52">
        <f t="shared" si="38"/>
        <v>217962.60076750899</v>
      </c>
      <c r="O385" s="52">
        <f t="shared" si="39"/>
        <v>250113.68854028609</v>
      </c>
      <c r="R385" s="236">
        <v>-138300</v>
      </c>
      <c r="S385" s="238">
        <f t="shared" si="40"/>
        <v>1</v>
      </c>
      <c r="T385" s="145">
        <f t="shared" si="41"/>
        <v>1</v>
      </c>
    </row>
    <row r="386" spans="2:20" x14ac:dyDescent="0.15">
      <c r="B386" s="48">
        <v>45456</v>
      </c>
      <c r="C386" s="223">
        <v>-2853000</v>
      </c>
      <c r="D386" s="148">
        <v>7742000</v>
      </c>
      <c r="E386" s="159">
        <v>7540800</v>
      </c>
      <c r="F386" s="160">
        <v>364727.23566654115</v>
      </c>
      <c r="H386" s="54">
        <f t="shared" si="35"/>
        <v>-0.22952903506090203</v>
      </c>
      <c r="I386" s="50">
        <f t="shared" si="36"/>
        <v>0.62285797036155044</v>
      </c>
      <c r="J386" s="50">
        <f t="shared" si="37"/>
        <v>0.6066710646993515</v>
      </c>
      <c r="K386" s="228">
        <f>'EWMA &amp; GARCH Volatility Modelin'!G388^2</f>
        <v>1.6950650193530529E-4</v>
      </c>
      <c r="L386" s="51">
        <f>'EWMA &amp; GARCH Volatility Modelin'!L388</f>
        <v>6.3551936606062945E-5</v>
      </c>
      <c r="M386" s="226" cm="1">
        <f t="array" ref="M386">MMULT(MMULT(H386:J386,TRANSPOSE($H$2:$J$2)),MMULT($H$2:$J$2,TRANSPOSE(H386:J386)))</f>
        <v>1.1386144818542454</v>
      </c>
      <c r="N386" s="52">
        <f t="shared" si="38"/>
        <v>401717.11148850911</v>
      </c>
      <c r="O386" s="52">
        <f t="shared" si="39"/>
        <v>245975.32617521606</v>
      </c>
      <c r="R386" s="236">
        <v>-64400</v>
      </c>
      <c r="S386" s="238">
        <f t="shared" si="40"/>
        <v>1</v>
      </c>
      <c r="T386" s="145">
        <f t="shared" si="41"/>
        <v>1</v>
      </c>
    </row>
    <row r="387" spans="2:20" x14ac:dyDescent="0.15">
      <c r="B387" s="48">
        <v>45457</v>
      </c>
      <c r="C387" s="223">
        <v>-2858400</v>
      </c>
      <c r="D387" s="148">
        <v>7623000</v>
      </c>
      <c r="E387" s="159">
        <v>7600800</v>
      </c>
      <c r="F387" s="160">
        <v>361828.65478789934</v>
      </c>
      <c r="H387" s="54">
        <f t="shared" si="35"/>
        <v>-0.2311611431898685</v>
      </c>
      <c r="I387" s="50">
        <f t="shared" si="36"/>
        <v>0.6164782376631569</v>
      </c>
      <c r="J387" s="50">
        <f t="shared" si="37"/>
        <v>0.61468290552671168</v>
      </c>
      <c r="K387" s="228">
        <f>'EWMA &amp; GARCH Volatility Modelin'!G389^2</f>
        <v>6.1360213738970847E-6</v>
      </c>
      <c r="L387" s="51">
        <f>'EWMA &amp; GARCH Volatility Modelin'!L389</f>
        <v>7.2535645027674999E-5</v>
      </c>
      <c r="M387" s="226" cm="1">
        <f t="array" ref="M387">MMULT(MMULT(H387:J387,TRANSPOSE($H$2:$J$2)),MMULT($H$2:$J$2,TRANSPOSE(H387:J387)))</f>
        <v>1.1362183477232026</v>
      </c>
      <c r="N387" s="52">
        <f t="shared" si="38"/>
        <v>75955.138266326147</v>
      </c>
      <c r="O387" s="52">
        <f t="shared" si="39"/>
        <v>261149.6604356796</v>
      </c>
      <c r="R387" s="236">
        <v>-24700</v>
      </c>
      <c r="S387" s="238">
        <f t="shared" si="40"/>
        <v>1</v>
      </c>
      <c r="T387" s="145">
        <f t="shared" si="41"/>
        <v>1</v>
      </c>
    </row>
    <row r="388" spans="2:20" x14ac:dyDescent="0.15">
      <c r="B388" s="48">
        <v>45460</v>
      </c>
      <c r="C388" s="223">
        <v>-2853000</v>
      </c>
      <c r="D388" s="148">
        <v>7710500</v>
      </c>
      <c r="E388" s="159">
        <v>7483200.0000000009</v>
      </c>
      <c r="F388" s="160">
        <v>362705.76576193731</v>
      </c>
      <c r="H388" s="54">
        <f t="shared" si="35"/>
        <v>-0.23118623740954727</v>
      </c>
      <c r="I388" s="50">
        <f t="shared" si="36"/>
        <v>0.62480248284132989</v>
      </c>
      <c r="J388" s="50">
        <f t="shared" si="37"/>
        <v>0.60638375456821747</v>
      </c>
      <c r="K388" s="228">
        <f>'EWMA &amp; GARCH Volatility Modelin'!G390^2</f>
        <v>2.1774547308648467E-5</v>
      </c>
      <c r="L388" s="51">
        <f>'EWMA &amp; GARCH Volatility Modelin'!L390</f>
        <v>6.7690220947021771E-5</v>
      </c>
      <c r="M388" s="226" cm="1">
        <f t="array" ref="M388">MMULT(MMULT(H388:J388,TRANSPOSE($H$2:$J$2)),MMULT($H$2:$J$2,TRANSPOSE(H388:J388)))</f>
        <v>1.1400089658277537</v>
      </c>
      <c r="N388" s="52">
        <f t="shared" si="38"/>
        <v>143035.27452960194</v>
      </c>
      <c r="O388" s="52">
        <f t="shared" si="39"/>
        <v>252192.14311858782</v>
      </c>
      <c r="R388" s="236">
        <v>51800</v>
      </c>
      <c r="S388" s="238">
        <f t="shared" si="40"/>
        <v>1</v>
      </c>
      <c r="T388" s="145">
        <f t="shared" si="41"/>
        <v>1</v>
      </c>
    </row>
    <row r="389" spans="2:20" x14ac:dyDescent="0.15">
      <c r="B389" s="48">
        <v>45461</v>
      </c>
      <c r="C389" s="223">
        <v>-2847000</v>
      </c>
      <c r="D389" s="148">
        <v>7787500</v>
      </c>
      <c r="E389" s="159">
        <v>7452000</v>
      </c>
      <c r="F389" s="160">
        <v>364744.22125596745</v>
      </c>
      <c r="H389" s="54">
        <f t="shared" si="35"/>
        <v>-0.22973572725438773</v>
      </c>
      <c r="I389" s="50">
        <f t="shared" si="36"/>
        <v>0.62840427678031063</v>
      </c>
      <c r="J389" s="50">
        <f t="shared" si="37"/>
        <v>0.6013314504740771</v>
      </c>
      <c r="K389" s="228">
        <f>'EWMA &amp; GARCH Volatility Modelin'!G391^2</f>
        <v>1.0977695981212678E-4</v>
      </c>
      <c r="L389" s="51">
        <f>'EWMA &amp; GARCH Volatility Modelin'!L391</f>
        <v>6.447825223335298E-5</v>
      </c>
      <c r="M389" s="226" cm="1">
        <f t="array" ref="M389">MMULT(MMULT(H389:J389,TRANSPOSE($H$2:$J$2)),MMULT($H$2:$J$2,TRANSPOSE(H389:J389)))</f>
        <v>1.1412006167186861</v>
      </c>
      <c r="N389" s="52">
        <f t="shared" si="38"/>
        <v>322678.61496330937</v>
      </c>
      <c r="O389" s="52">
        <f t="shared" si="39"/>
        <v>247298.34673949651</v>
      </c>
      <c r="R389" s="236">
        <v>227400</v>
      </c>
      <c r="S389" s="238">
        <f t="shared" si="40"/>
        <v>1</v>
      </c>
      <c r="T389" s="145">
        <f t="shared" si="41"/>
        <v>1</v>
      </c>
    </row>
    <row r="390" spans="2:20" x14ac:dyDescent="0.15">
      <c r="B390" s="48">
        <v>45463</v>
      </c>
      <c r="C390" s="223">
        <v>-2847000</v>
      </c>
      <c r="D390" s="148">
        <v>7920500</v>
      </c>
      <c r="E390" s="159">
        <v>7546400</v>
      </c>
      <c r="F390" s="160">
        <v>370732.96680854406</v>
      </c>
      <c r="H390" s="54">
        <f t="shared" ref="H390:H453" si="42">C390/SUM(C390:E390)</f>
        <v>-0.22559608237783182</v>
      </c>
      <c r="I390" s="50">
        <f t="shared" ref="I390:I453" si="43">D390/SUM(C390:E390)</f>
        <v>0.62761987020499366</v>
      </c>
      <c r="J390" s="50">
        <f t="shared" ref="J390:J453" si="44">E390/SUM(C390:E390)</f>
        <v>0.59797621217283814</v>
      </c>
      <c r="K390" s="228">
        <f>'EWMA &amp; GARCH Volatility Modelin'!G392^2</f>
        <v>1.1937512645323011E-5</v>
      </c>
      <c r="L390" s="51">
        <f>'EWMA &amp; GARCH Volatility Modelin'!L392</f>
        <v>6.8847966998404392E-5</v>
      </c>
      <c r="M390" s="226" cm="1">
        <f t="array" ref="M390">MMULT(MMULT(H390:J390,TRANSPOSE($H$2:$J$2)),MMULT($H$2:$J$2,TRANSPOSE(H390:J390)))</f>
        <v>1.1395683561618133</v>
      </c>
      <c r="N390" s="52">
        <f t="shared" ref="N390:N453" si="45">_xlfn.NORM.S.INV(0.99)*SQRT(M390*K390)*SUM(C390:E390)</f>
        <v>108282.35302210793</v>
      </c>
      <c r="O390" s="52">
        <f t="shared" ref="O390:O453" si="46">_xlfn.NORM.S.INV(0.99)*SQRT(M390*L390)*SUM(C390:E390)</f>
        <v>260043.69152907867</v>
      </c>
      <c r="R390" s="236">
        <v>-40200</v>
      </c>
      <c r="S390" s="238">
        <f t="shared" ref="S390:S453" si="47">IF(-(N391)&lt;R390,1,0)</f>
        <v>1</v>
      </c>
      <c r="T390" s="145">
        <f t="shared" ref="T390:T453" si="48">IF(-(O391)&lt;R390,1,0)</f>
        <v>1</v>
      </c>
    </row>
    <row r="391" spans="2:20" x14ac:dyDescent="0.15">
      <c r="B391" s="48">
        <v>45464</v>
      </c>
      <c r="C391" s="223">
        <v>-2811000</v>
      </c>
      <c r="D391" s="148">
        <v>7871500</v>
      </c>
      <c r="E391" s="159">
        <v>7519200</v>
      </c>
      <c r="F391" s="160">
        <v>368893.27697491256</v>
      </c>
      <c r="H391" s="54">
        <f t="shared" si="42"/>
        <v>-0.22345524933027019</v>
      </c>
      <c r="I391" s="50">
        <f t="shared" si="43"/>
        <v>0.62573034333092203</v>
      </c>
      <c r="J391" s="50">
        <f t="shared" si="44"/>
        <v>0.59772490599934813</v>
      </c>
      <c r="K391" s="228">
        <f>'EWMA &amp; GARCH Volatility Modelin'!G393^2</f>
        <v>2.3205766135580275E-5</v>
      </c>
      <c r="L391" s="51">
        <f>'EWMA &amp; GARCH Volatility Modelin'!L393</f>
        <v>6.4832511835976169E-5</v>
      </c>
      <c r="M391" s="226" cm="1">
        <f t="array" ref="M391">MMULT(MMULT(H391:J391,TRANSPOSE($H$2:$J$2)),MMULT($H$2:$J$2,TRANSPOSE(H391:J391)))</f>
        <v>1.138050270038949</v>
      </c>
      <c r="N391" s="52">
        <f t="shared" si="45"/>
        <v>150391.61428489484</v>
      </c>
      <c r="O391" s="52">
        <f t="shared" si="46"/>
        <v>251375.00337468294</v>
      </c>
      <c r="R391" s="236">
        <v>177700</v>
      </c>
      <c r="S391" s="238">
        <f t="shared" si="47"/>
        <v>1</v>
      </c>
      <c r="T391" s="145">
        <f t="shared" si="48"/>
        <v>1</v>
      </c>
    </row>
    <row r="392" spans="2:20" x14ac:dyDescent="0.15">
      <c r="B392" s="48">
        <v>45467</v>
      </c>
      <c r="C392" s="223">
        <v>-2840400</v>
      </c>
      <c r="D392" s="148">
        <v>7917000</v>
      </c>
      <c r="E392" s="159">
        <v>7680800</v>
      </c>
      <c r="F392" s="160">
        <v>372960.10884769482</v>
      </c>
      <c r="H392" s="54">
        <f t="shared" si="42"/>
        <v>-0.22264724787182341</v>
      </c>
      <c r="I392" s="50">
        <f t="shared" si="43"/>
        <v>0.62058099612773765</v>
      </c>
      <c r="J392" s="50">
        <f t="shared" si="44"/>
        <v>0.60206625174408579</v>
      </c>
      <c r="K392" s="228">
        <f>'EWMA &amp; GARCH Volatility Modelin'!G394^2</f>
        <v>1.730890793144541E-5</v>
      </c>
      <c r="L392" s="51">
        <f>'EWMA &amp; GARCH Volatility Modelin'!L394</f>
        <v>6.2123393984651477E-5</v>
      </c>
      <c r="M392" s="226" cm="1">
        <f t="array" ref="M392">MMULT(MMULT(H392:J392,TRANSPOSE($H$2:$J$2)),MMULT($H$2:$J$2,TRANSPOSE(H392:J392)))</f>
        <v>1.1354630294184258</v>
      </c>
      <c r="N392" s="52">
        <f t="shared" si="45"/>
        <v>131570.39057901676</v>
      </c>
      <c r="O392" s="52">
        <f t="shared" si="46"/>
        <v>249259.03954928386</v>
      </c>
      <c r="R392" s="236">
        <v>-31700</v>
      </c>
      <c r="S392" s="238">
        <f t="shared" si="47"/>
        <v>1</v>
      </c>
      <c r="T392" s="145">
        <f t="shared" si="48"/>
        <v>1</v>
      </c>
    </row>
    <row r="393" spans="2:20" x14ac:dyDescent="0.15">
      <c r="B393" s="48">
        <v>45468</v>
      </c>
      <c r="C393" s="223">
        <v>-2817000</v>
      </c>
      <c r="D393" s="148">
        <v>7871500</v>
      </c>
      <c r="E393" s="159">
        <v>7671200</v>
      </c>
      <c r="F393" s="160">
        <v>371458.05038409488</v>
      </c>
      <c r="H393" s="54">
        <f t="shared" si="42"/>
        <v>-0.22136306843631393</v>
      </c>
      <c r="I393" s="50">
        <f t="shared" si="43"/>
        <v>0.61855143528450296</v>
      </c>
      <c r="J393" s="50">
        <f t="shared" si="44"/>
        <v>0.60281163315181086</v>
      </c>
      <c r="K393" s="228">
        <f>'EWMA &amp; GARCH Volatility Modelin'!G395^2</f>
        <v>5.3026398589917521E-6</v>
      </c>
      <c r="L393" s="51">
        <f>'EWMA &amp; GARCH Volatility Modelin'!L395</f>
        <v>5.9086910923418317E-5</v>
      </c>
      <c r="M393" s="226" cm="1">
        <f t="array" ref="M393">MMULT(MMULT(H393:J393,TRANSPOSE($H$2:$J$2)),MMULT($H$2:$J$2,TRANSPOSE(H393:J393)))</f>
        <v>1.1341473606720749</v>
      </c>
      <c r="N393" s="52">
        <f t="shared" si="45"/>
        <v>72600.088179843675</v>
      </c>
      <c r="O393" s="52">
        <f t="shared" si="46"/>
        <v>242346.48493551777</v>
      </c>
      <c r="R393" s="236">
        <v>-33300</v>
      </c>
      <c r="S393" s="238">
        <f t="shared" si="47"/>
        <v>1</v>
      </c>
      <c r="T393" s="145">
        <f t="shared" si="48"/>
        <v>1</v>
      </c>
    </row>
    <row r="394" spans="2:20" x14ac:dyDescent="0.15">
      <c r="B394" s="48">
        <v>45469</v>
      </c>
      <c r="C394" s="223">
        <v>-2787000</v>
      </c>
      <c r="D394" s="148">
        <v>7805000</v>
      </c>
      <c r="E394" s="159">
        <v>7674400.0000000009</v>
      </c>
      <c r="F394" s="160">
        <v>369534.95489948301</v>
      </c>
      <c r="H394" s="54">
        <f t="shared" si="42"/>
        <v>-0.21958022123475465</v>
      </c>
      <c r="I394" s="50">
        <f t="shared" si="43"/>
        <v>0.61493492168541808</v>
      </c>
      <c r="J394" s="50">
        <f t="shared" si="44"/>
        <v>0.60464529954933666</v>
      </c>
      <c r="K394" s="228">
        <f>'EWMA &amp; GARCH Volatility Modelin'!G396^2</f>
        <v>1.86879214947297E-5</v>
      </c>
      <c r="L394" s="51">
        <f>'EWMA &amp; GARCH Volatility Modelin'!L396</f>
        <v>5.5394280366190135E-5</v>
      </c>
      <c r="M394" s="226" cm="1">
        <f t="array" ref="M394">MMULT(MMULT(H394:J394,TRANSPOSE($H$2:$J$2)),MMULT($H$2:$J$2,TRANSPOSE(H394:J394)))</f>
        <v>1.1319599867052703</v>
      </c>
      <c r="N394" s="52">
        <f t="shared" si="45"/>
        <v>135804.58938510969</v>
      </c>
      <c r="O394" s="52">
        <f t="shared" si="46"/>
        <v>233811.79100942059</v>
      </c>
      <c r="R394" s="236">
        <v>1900</v>
      </c>
      <c r="S394" s="238">
        <f t="shared" si="47"/>
        <v>1</v>
      </c>
      <c r="T394" s="145">
        <f t="shared" si="48"/>
        <v>1</v>
      </c>
    </row>
    <row r="395" spans="2:20" x14ac:dyDescent="0.15">
      <c r="B395" s="48">
        <v>45470</v>
      </c>
      <c r="C395" s="223">
        <v>-2764200</v>
      </c>
      <c r="D395" s="148">
        <v>7822500</v>
      </c>
      <c r="E395" s="159">
        <v>7636000</v>
      </c>
      <c r="F395" s="160">
        <v>369600.40891542332</v>
      </c>
      <c r="H395" s="54">
        <f t="shared" si="42"/>
        <v>-0.21775127419392956</v>
      </c>
      <c r="I395" s="50">
        <f t="shared" si="43"/>
        <v>0.6162214537233246</v>
      </c>
      <c r="J395" s="50">
        <f t="shared" si="44"/>
        <v>0.60152982047060488</v>
      </c>
      <c r="K395" s="228">
        <f>'EWMA &amp; GARCH Volatility Modelin'!G397^2</f>
        <v>4.7295000663493497E-6</v>
      </c>
      <c r="L395" s="51">
        <f>'EWMA &amp; GARCH Volatility Modelin'!L397</f>
        <v>5.321221179050729E-5</v>
      </c>
      <c r="M395" s="226" cm="1">
        <f t="array" ref="M395">MMULT(MMULT(H395:J395,TRANSPOSE($H$2:$J$2)),MMULT($H$2:$J$2,TRANSPOSE(H395:J395)))</f>
        <v>1.13198164081845</v>
      </c>
      <c r="N395" s="52">
        <f t="shared" si="45"/>
        <v>68329.89059357965</v>
      </c>
      <c r="O395" s="52">
        <f t="shared" si="46"/>
        <v>229196.91245005344</v>
      </c>
      <c r="R395" s="236">
        <v>52700</v>
      </c>
      <c r="S395" s="238">
        <f t="shared" si="47"/>
        <v>1</v>
      </c>
      <c r="T395" s="145">
        <f t="shared" si="48"/>
        <v>1</v>
      </c>
    </row>
    <row r="396" spans="2:20" x14ac:dyDescent="0.15">
      <c r="B396" s="48">
        <v>45471</v>
      </c>
      <c r="C396" s="223">
        <v>-2751600</v>
      </c>
      <c r="D396" s="148">
        <v>7805000</v>
      </c>
      <c r="E396" s="159">
        <v>7693600</v>
      </c>
      <c r="F396" s="160">
        <v>370108.4912080245</v>
      </c>
      <c r="H396" s="54">
        <f t="shared" si="42"/>
        <v>-0.21586255589550482</v>
      </c>
      <c r="I396" s="50">
        <f t="shared" si="43"/>
        <v>0.61230093355299287</v>
      </c>
      <c r="J396" s="50">
        <f t="shared" si="44"/>
        <v>0.60356162234251198</v>
      </c>
      <c r="K396" s="228">
        <f>'EWMA &amp; GARCH Volatility Modelin'!G398^2</f>
        <v>5.448451005139528E-5</v>
      </c>
      <c r="L396" s="51">
        <f>'EWMA &amp; GARCH Volatility Modelin'!L398</f>
        <v>5.0033374872368797E-5</v>
      </c>
      <c r="M396" s="226" cm="1">
        <f t="array" ref="M396">MMULT(MMULT(H396:J396,TRANSPOSE($H$2:$J$2)),MMULT($H$2:$J$2,TRANSPOSE(H396:J396)))</f>
        <v>1.1296262483566497</v>
      </c>
      <c r="N396" s="52">
        <f t="shared" si="45"/>
        <v>232641.16098697638</v>
      </c>
      <c r="O396" s="52">
        <f t="shared" si="46"/>
        <v>222935.85936096057</v>
      </c>
      <c r="R396" s="236">
        <v>102200</v>
      </c>
      <c r="S396" s="238">
        <f t="shared" si="47"/>
        <v>1</v>
      </c>
      <c r="T396" s="145">
        <f t="shared" si="48"/>
        <v>1</v>
      </c>
    </row>
    <row r="397" spans="2:20" x14ac:dyDescent="0.15">
      <c r="B397" s="48">
        <v>45474</v>
      </c>
      <c r="C397" s="223">
        <v>-2756400</v>
      </c>
      <c r="D397" s="148">
        <v>7868000</v>
      </c>
      <c r="E397" s="159">
        <v>7737600</v>
      </c>
      <c r="F397" s="160">
        <v>372901.77397502324</v>
      </c>
      <c r="H397" s="54">
        <f t="shared" si="42"/>
        <v>-0.21451919185630233</v>
      </c>
      <c r="I397" s="50">
        <f t="shared" si="43"/>
        <v>0.61233384179559813</v>
      </c>
      <c r="J397" s="50">
        <f t="shared" si="44"/>
        <v>0.60218535006070417</v>
      </c>
      <c r="K397" s="228">
        <f>'EWMA &amp; GARCH Volatility Modelin'!G399^2</f>
        <v>2.2382081024106826E-4</v>
      </c>
      <c r="L397" s="51">
        <f>'EWMA &amp; GARCH Volatility Modelin'!L399</f>
        <v>5.1102384827144034E-5</v>
      </c>
      <c r="M397" s="226" cm="1">
        <f t="array" ref="M397">MMULT(MMULT(H397:J397,TRANSPOSE($H$2:$J$2)),MMULT($H$2:$J$2,TRANSPOSE(H397:J397)))</f>
        <v>1.1292292447230781</v>
      </c>
      <c r="N397" s="52">
        <f t="shared" si="45"/>
        <v>475217.07563869585</v>
      </c>
      <c r="O397" s="52">
        <f t="shared" si="46"/>
        <v>227071.3749676673</v>
      </c>
      <c r="R397" s="236">
        <v>-351500</v>
      </c>
      <c r="S397" s="238">
        <f t="shared" si="47"/>
        <v>0</v>
      </c>
      <c r="T397" s="145">
        <f t="shared" si="48"/>
        <v>0</v>
      </c>
    </row>
    <row r="398" spans="2:20" x14ac:dyDescent="0.15">
      <c r="B398" s="48">
        <v>45475</v>
      </c>
      <c r="C398" s="223">
        <v>-2775600</v>
      </c>
      <c r="D398" s="148">
        <v>7556500</v>
      </c>
      <c r="E398" s="159">
        <v>7716799.9999999991</v>
      </c>
      <c r="F398" s="160">
        <v>362237.03317053535</v>
      </c>
      <c r="H398" s="54">
        <f t="shared" si="42"/>
        <v>-0.22208886435104058</v>
      </c>
      <c r="I398" s="50">
        <f t="shared" si="43"/>
        <v>0.6046312521503957</v>
      </c>
      <c r="J398" s="50">
        <f t="shared" si="44"/>
        <v>0.61745761220064488</v>
      </c>
      <c r="K398" s="228">
        <f>'EWMA &amp; GARCH Volatility Modelin'!G400^2</f>
        <v>1.4200118946926869E-5</v>
      </c>
      <c r="L398" s="51">
        <f>'EWMA &amp; GARCH Volatility Modelin'!L400</f>
        <v>6.5988079552634722E-5</v>
      </c>
      <c r="M398" s="226" cm="1">
        <f t="array" ref="M398">MMULT(MMULT(H398:J398,TRANSPOSE($H$2:$J$2)),MMULT($H$2:$J$2,TRANSPOSE(H398:J398)))</f>
        <v>1.1280636503698176</v>
      </c>
      <c r="N398" s="52">
        <f t="shared" si="45"/>
        <v>116363.70678809255</v>
      </c>
      <c r="O398" s="52">
        <f t="shared" si="46"/>
        <v>250844.3369431638</v>
      </c>
      <c r="R398" s="236">
        <v>-88700</v>
      </c>
      <c r="S398" s="238">
        <f t="shared" si="47"/>
        <v>0</v>
      </c>
      <c r="T398" s="145">
        <f t="shared" si="48"/>
        <v>1</v>
      </c>
    </row>
    <row r="399" spans="2:20" x14ac:dyDescent="0.15">
      <c r="B399" s="48">
        <v>45476</v>
      </c>
      <c r="C399" s="223">
        <v>-2776800</v>
      </c>
      <c r="D399" s="148">
        <v>7497000</v>
      </c>
      <c r="E399" s="159">
        <v>7688800</v>
      </c>
      <c r="F399" s="160">
        <v>359802.7877348609</v>
      </c>
      <c r="H399" s="54">
        <f t="shared" si="42"/>
        <v>-0.22377306793456361</v>
      </c>
      <c r="I399" s="50">
        <f t="shared" si="43"/>
        <v>0.60415827222177454</v>
      </c>
      <c r="J399" s="50">
        <f t="shared" si="44"/>
        <v>0.6196147957127891</v>
      </c>
      <c r="K399" s="228">
        <f>'EWMA &amp; GARCH Volatility Modelin'!G401^2</f>
        <v>7.6434588006127322E-7</v>
      </c>
      <c r="L399" s="51">
        <f>'EWMA &amp; GARCH Volatility Modelin'!L401</f>
        <v>6.2430618798947044E-5</v>
      </c>
      <c r="M399" s="226" cm="1">
        <f t="array" ref="M399">MMULT(MMULT(H399:J399,TRANSPOSE($H$2:$J$2)),MMULT($H$2:$J$2,TRANSPOSE(H399:J399)))</f>
        <v>1.1283657766924156</v>
      </c>
      <c r="N399" s="52">
        <f t="shared" si="45"/>
        <v>26809.046006035889</v>
      </c>
      <c r="O399" s="52">
        <f t="shared" si="46"/>
        <v>242289.84676925823</v>
      </c>
      <c r="R399" s="236">
        <v>61000</v>
      </c>
      <c r="S399" s="238">
        <f t="shared" si="47"/>
        <v>1</v>
      </c>
      <c r="T399" s="145">
        <f t="shared" si="48"/>
        <v>1</v>
      </c>
    </row>
    <row r="400" spans="2:20" x14ac:dyDescent="0.15">
      <c r="B400" s="48">
        <v>45478</v>
      </c>
      <c r="C400" s="223">
        <v>-2776800</v>
      </c>
      <c r="D400" s="148">
        <v>7518000</v>
      </c>
      <c r="E400" s="159">
        <v>7728800</v>
      </c>
      <c r="F400" s="160">
        <v>361187.93920644518</v>
      </c>
      <c r="H400" s="54">
        <f t="shared" si="42"/>
        <v>-0.22267842822774658</v>
      </c>
      <c r="I400" s="50">
        <f t="shared" si="43"/>
        <v>0.60288692862870885</v>
      </c>
      <c r="J400" s="50">
        <f t="shared" si="44"/>
        <v>0.61979149959903768</v>
      </c>
      <c r="K400" s="228">
        <f>'EWMA &amp; GARCH Volatility Modelin'!G402^2</f>
        <v>1.1425678663061316E-5</v>
      </c>
      <c r="L400" s="51">
        <f>'EWMA &amp; GARCH Volatility Modelin'!L402</f>
        <v>5.8071910568062107E-5</v>
      </c>
      <c r="M400" s="226" cm="1">
        <f t="array" ref="M400">MMULT(MMULT(H400:J400,TRANSPOSE($H$2:$J$2)),MMULT($H$2:$J$2,TRANSPOSE(H400:J400)))</f>
        <v>1.1274552068591901</v>
      </c>
      <c r="N400" s="52">
        <f t="shared" si="45"/>
        <v>104119.42542336984</v>
      </c>
      <c r="O400" s="52">
        <f t="shared" si="46"/>
        <v>234732.82051984521</v>
      </c>
      <c r="R400" s="236">
        <v>236400</v>
      </c>
      <c r="S400" s="238">
        <f t="shared" si="47"/>
        <v>1</v>
      </c>
      <c r="T400" s="145">
        <f t="shared" si="48"/>
        <v>1</v>
      </c>
    </row>
    <row r="401" spans="2:20" x14ac:dyDescent="0.15">
      <c r="B401" s="48">
        <v>45481</v>
      </c>
      <c r="C401" s="223">
        <v>-2785200</v>
      </c>
      <c r="D401" s="148">
        <v>7714000</v>
      </c>
      <c r="E401" s="159">
        <v>7777600</v>
      </c>
      <c r="F401" s="160">
        <v>368365.66957813752</v>
      </c>
      <c r="H401" s="54">
        <f t="shared" si="42"/>
        <v>-0.21919662532267203</v>
      </c>
      <c r="I401" s="50">
        <f t="shared" si="43"/>
        <v>0.6070956368444248</v>
      </c>
      <c r="J401" s="50">
        <f t="shared" si="44"/>
        <v>0.61210098847824723</v>
      </c>
      <c r="K401" s="228">
        <f>'EWMA &amp; GARCH Volatility Modelin'!G403^2</f>
        <v>4.9963129147541141E-5</v>
      </c>
      <c r="L401" s="51">
        <f>'EWMA &amp; GARCH Volatility Modelin'!L403</f>
        <v>5.4955994537524273E-5</v>
      </c>
      <c r="M401" s="226" cm="1">
        <f t="array" ref="M401">MMULT(MMULT(H401:J401,TRANSPOSE($H$2:$J$2)),MMULT($H$2:$J$2,TRANSPOSE(H401:J401)))</f>
        <v>1.1282923481568818</v>
      </c>
      <c r="N401" s="52">
        <f t="shared" si="45"/>
        <v>221938.58739427364</v>
      </c>
      <c r="O401" s="52">
        <f t="shared" si="46"/>
        <v>232763.85339934612</v>
      </c>
      <c r="R401" s="236">
        <v>8500</v>
      </c>
      <c r="S401" s="238">
        <f t="shared" si="47"/>
        <v>1</v>
      </c>
      <c r="T401" s="145">
        <f t="shared" si="48"/>
        <v>1</v>
      </c>
    </row>
    <row r="402" spans="2:20" x14ac:dyDescent="0.15">
      <c r="B402" s="48">
        <v>45482</v>
      </c>
      <c r="C402" s="223">
        <v>-2776800</v>
      </c>
      <c r="D402" s="148">
        <v>7724500</v>
      </c>
      <c r="E402" s="159">
        <v>7767200</v>
      </c>
      <c r="F402" s="160">
        <v>368584.10907410388</v>
      </c>
      <c r="H402" s="54">
        <f t="shared" si="42"/>
        <v>-0.21838944859967441</v>
      </c>
      <c r="I402" s="50">
        <f t="shared" si="43"/>
        <v>0.60751559194331062</v>
      </c>
      <c r="J402" s="50">
        <f t="shared" si="44"/>
        <v>0.61087385665636385</v>
      </c>
      <c r="K402" s="228">
        <f>'EWMA &amp; GARCH Volatility Modelin'!G404^2</f>
        <v>4.5364317845979387E-9</v>
      </c>
      <c r="L402" s="51">
        <f>'EWMA &amp; GARCH Volatility Modelin'!L404</f>
        <v>5.5369323252631705E-5</v>
      </c>
      <c r="M402" s="226" cm="1">
        <f t="array" ref="M402">MMULT(MMULT(H402:J402,TRANSPOSE($H$2:$J$2)),MMULT($H$2:$J$2,TRANSPOSE(H402:J402)))</f>
        <v>1.1282349977845898</v>
      </c>
      <c r="N402" s="52">
        <f t="shared" si="45"/>
        <v>2116.1409093116304</v>
      </c>
      <c r="O402" s="52">
        <f t="shared" si="46"/>
        <v>233787.88305040938</v>
      </c>
      <c r="R402" s="236">
        <v>99100</v>
      </c>
      <c r="S402" s="238">
        <f t="shared" si="47"/>
        <v>1</v>
      </c>
      <c r="T402" s="145">
        <f t="shared" si="48"/>
        <v>1</v>
      </c>
    </row>
    <row r="403" spans="2:20" x14ac:dyDescent="0.15">
      <c r="B403" s="48">
        <v>45483</v>
      </c>
      <c r="C403" s="223">
        <v>-2799000</v>
      </c>
      <c r="D403" s="148">
        <v>7749000</v>
      </c>
      <c r="E403" s="159">
        <v>7864000</v>
      </c>
      <c r="F403" s="160">
        <v>370923.04721208429</v>
      </c>
      <c r="H403" s="54">
        <f t="shared" si="42"/>
        <v>-0.2184329639456844</v>
      </c>
      <c r="I403" s="50">
        <f t="shared" si="43"/>
        <v>0.60472920243483685</v>
      </c>
      <c r="J403" s="50">
        <f t="shared" si="44"/>
        <v>0.61370376151084749</v>
      </c>
      <c r="K403" s="228">
        <f>'EWMA &amp; GARCH Volatility Modelin'!G405^2</f>
        <v>1.3468453323755448E-5</v>
      </c>
      <c r="L403" s="51">
        <f>'EWMA &amp; GARCH Volatility Modelin'!L405</f>
        <v>5.1630453379377937E-5</v>
      </c>
      <c r="M403" s="226" cm="1">
        <f t="array" ref="M403">MMULT(MMULT(H403:J403,TRANSPOSE($H$2:$J$2)),MMULT($H$2:$J$2,TRANSPOSE(H403:J403)))</f>
        <v>1.1269879302142785</v>
      </c>
      <c r="N403" s="52">
        <f t="shared" si="45"/>
        <v>116138.94403687851</v>
      </c>
      <c r="O403" s="52">
        <f t="shared" si="46"/>
        <v>227390.32353690511</v>
      </c>
      <c r="R403" s="236">
        <v>60600</v>
      </c>
      <c r="S403" s="238">
        <f t="shared" si="47"/>
        <v>1</v>
      </c>
      <c r="T403" s="145">
        <f t="shared" si="48"/>
        <v>1</v>
      </c>
    </row>
    <row r="404" spans="2:20" x14ac:dyDescent="0.15">
      <c r="B404" s="48">
        <v>45484</v>
      </c>
      <c r="C404" s="223">
        <v>-2809800</v>
      </c>
      <c r="D404" s="148">
        <v>7742000</v>
      </c>
      <c r="E404" s="159">
        <v>7942400</v>
      </c>
      <c r="F404" s="160">
        <v>371997.26607743325</v>
      </c>
      <c r="H404" s="54">
        <f t="shared" si="42"/>
        <v>-0.21824367358985911</v>
      </c>
      <c r="I404" s="50">
        <f t="shared" si="43"/>
        <v>0.60133907072841097</v>
      </c>
      <c r="J404" s="50">
        <f t="shared" si="44"/>
        <v>0.6169046028614481</v>
      </c>
      <c r="K404" s="228">
        <f>'EWMA &amp; GARCH Volatility Modelin'!G406^2</f>
        <v>1.3592867246266381E-6</v>
      </c>
      <c r="L404" s="51">
        <f>'EWMA &amp; GARCH Volatility Modelin'!L406</f>
        <v>4.9287891820448725E-5</v>
      </c>
      <c r="M404" s="226" cm="1">
        <f t="array" ref="M404">MMULT(MMULT(H404:J404,TRANSPOSE($H$2:$J$2)),MMULT($H$2:$J$2,TRANSPOSE(H404:J404)))</f>
        <v>1.1253974412868148</v>
      </c>
      <c r="N404" s="52">
        <f t="shared" si="45"/>
        <v>37043.916996509361</v>
      </c>
      <c r="O404" s="52">
        <f t="shared" si="46"/>
        <v>223065.02738469906</v>
      </c>
      <c r="R404" s="236">
        <v>46400</v>
      </c>
      <c r="S404" s="238">
        <f t="shared" si="47"/>
        <v>1</v>
      </c>
      <c r="T404" s="145">
        <f t="shared" si="48"/>
        <v>1</v>
      </c>
    </row>
    <row r="405" spans="2:20" x14ac:dyDescent="0.15">
      <c r="B405" s="48">
        <v>45485</v>
      </c>
      <c r="C405" s="223">
        <v>-2839800</v>
      </c>
      <c r="D405" s="148">
        <v>7756000</v>
      </c>
      <c r="E405" s="159">
        <v>8004800</v>
      </c>
      <c r="F405" s="160">
        <v>373344.2373061768</v>
      </c>
      <c r="H405" s="54">
        <f t="shared" si="42"/>
        <v>-0.21978175063849548</v>
      </c>
      <c r="I405" s="50">
        <f t="shared" si="43"/>
        <v>0.60026313752805516</v>
      </c>
      <c r="J405" s="50">
        <f t="shared" si="44"/>
        <v>0.61951861311044032</v>
      </c>
      <c r="K405" s="228">
        <f>'EWMA &amp; GARCH Volatility Modelin'!G407^2</f>
        <v>9.6585524705095288E-5</v>
      </c>
      <c r="L405" s="51">
        <f>'EWMA &amp; GARCH Volatility Modelin'!L407</f>
        <v>4.6251323115991965E-5</v>
      </c>
      <c r="M405" s="226" cm="1">
        <f t="array" ref="M405">MMULT(MMULT(H405:J405,TRANSPOSE($H$2:$J$2)),MMULT($H$2:$J$2,TRANSPOSE(H405:J405)))</f>
        <v>1.1253819921196049</v>
      </c>
      <c r="N405" s="52">
        <f t="shared" si="45"/>
        <v>313383.97659481631</v>
      </c>
      <c r="O405" s="52">
        <f t="shared" si="46"/>
        <v>216861.69401820755</v>
      </c>
      <c r="R405" s="236">
        <v>-24200</v>
      </c>
      <c r="S405" s="238">
        <f t="shared" si="47"/>
        <v>1</v>
      </c>
      <c r="T405" s="145">
        <f t="shared" si="48"/>
        <v>1</v>
      </c>
    </row>
    <row r="406" spans="2:20" x14ac:dyDescent="0.15">
      <c r="B406" s="48">
        <v>45488</v>
      </c>
      <c r="C406" s="223">
        <v>-2794200</v>
      </c>
      <c r="D406" s="148">
        <v>7763000</v>
      </c>
      <c r="E406" s="159">
        <v>7928000</v>
      </c>
      <c r="F406" s="160">
        <v>372534.67379903555</v>
      </c>
      <c r="H406" s="54">
        <f t="shared" si="42"/>
        <v>-0.21665839588114882</v>
      </c>
      <c r="I406" s="50">
        <f t="shared" si="43"/>
        <v>0.60193226226660879</v>
      </c>
      <c r="J406" s="50">
        <f t="shared" si="44"/>
        <v>0.61472613361454009</v>
      </c>
      <c r="K406" s="228">
        <f>'EWMA &amp; GARCH Volatility Modelin'!G408^2</f>
        <v>2.9373705905527369E-5</v>
      </c>
      <c r="L406" s="51">
        <f>'EWMA &amp; GARCH Volatility Modelin'!L408</f>
        <v>5.104247970527764E-5</v>
      </c>
      <c r="M406" s="226" cm="1">
        <f t="array" ref="M406">MMULT(MMULT(H406:J406,TRANSPOSE($H$2:$J$2)),MMULT($H$2:$J$2,TRANSPOSE(H406:J406)))</f>
        <v>1.1251803045986701</v>
      </c>
      <c r="N406" s="52">
        <f t="shared" si="45"/>
        <v>172483.30096779912</v>
      </c>
      <c r="O406" s="52">
        <f t="shared" si="46"/>
        <v>227370.21177580688</v>
      </c>
      <c r="R406" s="236">
        <v>-105400</v>
      </c>
      <c r="S406" s="238">
        <f t="shared" si="47"/>
        <v>0</v>
      </c>
      <c r="T406" s="145">
        <f t="shared" si="48"/>
        <v>1</v>
      </c>
    </row>
    <row r="407" spans="2:20" x14ac:dyDescent="0.15">
      <c r="B407" s="48">
        <v>45489</v>
      </c>
      <c r="C407" s="223">
        <v>-2778600</v>
      </c>
      <c r="D407" s="148">
        <v>7658000</v>
      </c>
      <c r="E407" s="159">
        <v>7912000</v>
      </c>
      <c r="F407" s="160">
        <v>368948.88281006302</v>
      </c>
      <c r="H407" s="54">
        <f t="shared" si="42"/>
        <v>-0.21722407242365965</v>
      </c>
      <c r="I407" s="50">
        <f t="shared" si="43"/>
        <v>0.59868349047015967</v>
      </c>
      <c r="J407" s="50">
        <f t="shared" si="44"/>
        <v>0.61854058195350003</v>
      </c>
      <c r="K407" s="228">
        <f>'EWMA &amp; GARCH Volatility Modelin'!G409^2</f>
        <v>5.0601755825053288E-6</v>
      </c>
      <c r="L407" s="51">
        <f>'EWMA &amp; GARCH Volatility Modelin'!L409</f>
        <v>5.0148540807644552E-5</v>
      </c>
      <c r="M407" s="226" cm="1">
        <f t="array" ref="M407">MMULT(MMULT(H407:J407,TRANSPOSE($H$2:$J$2)),MMULT($H$2:$J$2,TRANSPOSE(H407:J407)))</f>
        <v>1.1238858288741951</v>
      </c>
      <c r="N407" s="52">
        <f t="shared" si="45"/>
        <v>70963.76173423123</v>
      </c>
      <c r="O407" s="52">
        <f t="shared" si="46"/>
        <v>223399.90601884274</v>
      </c>
      <c r="R407" s="236">
        <v>-59200</v>
      </c>
      <c r="S407" s="238">
        <f t="shared" si="47"/>
        <v>1</v>
      </c>
      <c r="T407" s="145">
        <f t="shared" si="48"/>
        <v>1</v>
      </c>
    </row>
    <row r="408" spans="2:20" x14ac:dyDescent="0.15">
      <c r="B408" s="48">
        <v>45490</v>
      </c>
      <c r="C408" s="223">
        <v>-2808600</v>
      </c>
      <c r="D408" s="148">
        <v>7616000</v>
      </c>
      <c r="E408" s="159">
        <v>7924800</v>
      </c>
      <c r="F408" s="160">
        <v>367605.51431342523</v>
      </c>
      <c r="H408" s="54">
        <f t="shared" si="42"/>
        <v>-0.22059031432116993</v>
      </c>
      <c r="I408" s="50">
        <f t="shared" si="43"/>
        <v>0.59816842336752485</v>
      </c>
      <c r="J408" s="50">
        <f t="shared" si="44"/>
        <v>0.62242189095364508</v>
      </c>
      <c r="K408" s="228">
        <f>'EWMA &amp; GARCH Volatility Modelin'!G410^2</f>
        <v>3.4239289278590126E-4</v>
      </c>
      <c r="L408" s="51">
        <f>'EWMA &amp; GARCH Volatility Modelin'!L410</f>
        <v>4.7341626428785546E-5</v>
      </c>
      <c r="M408" s="226" cm="1">
        <f t="array" ref="M408">MMULT(MMULT(H408:J408,TRANSPOSE($H$2:$J$2)),MMULT($H$2:$J$2,TRANSPOSE(H408:J408)))</f>
        <v>1.1246829885928722</v>
      </c>
      <c r="N408" s="52">
        <f t="shared" si="45"/>
        <v>581240.06663404254</v>
      </c>
      <c r="O408" s="52">
        <f t="shared" si="46"/>
        <v>216129.85411471312</v>
      </c>
      <c r="R408" s="236">
        <v>-357200</v>
      </c>
      <c r="S408" s="238">
        <f t="shared" si="47"/>
        <v>0</v>
      </c>
      <c r="T408" s="145">
        <f t="shared" si="48"/>
        <v>0</v>
      </c>
    </row>
    <row r="409" spans="2:20" x14ac:dyDescent="0.15">
      <c r="B409" s="48">
        <v>45491</v>
      </c>
      <c r="C409" s="223">
        <v>-2827200</v>
      </c>
      <c r="D409" s="148">
        <v>7595000</v>
      </c>
      <c r="E409" s="159">
        <v>7607200</v>
      </c>
      <c r="F409" s="160">
        <v>361231.76564119005</v>
      </c>
      <c r="H409" s="54">
        <f t="shared" si="42"/>
        <v>-0.22846060606060606</v>
      </c>
      <c r="I409" s="50">
        <f t="shared" si="43"/>
        <v>0.61373737373737369</v>
      </c>
      <c r="J409" s="50">
        <f t="shared" si="44"/>
        <v>0.61472323232323234</v>
      </c>
      <c r="K409" s="228">
        <f>'EWMA &amp; GARCH Volatility Modelin'!G411^2</f>
        <v>1.0369722591685058E-4</v>
      </c>
      <c r="L409" s="51">
        <f>'EWMA &amp; GARCH Volatility Modelin'!L411</f>
        <v>7.2182749941267189E-5</v>
      </c>
      <c r="M409" s="226" cm="1">
        <f t="array" ref="M409">MMULT(MMULT(H409:J409,TRANSPOSE($H$2:$J$2)),MMULT($H$2:$J$2,TRANSPOSE(H409:J409)))</f>
        <v>1.1341442436655755</v>
      </c>
      <c r="N409" s="52">
        <f t="shared" si="45"/>
        <v>312203.36623018235</v>
      </c>
      <c r="O409" s="52">
        <f t="shared" si="46"/>
        <v>260477.80520869035</v>
      </c>
      <c r="R409" s="236">
        <v>-200900</v>
      </c>
      <c r="S409" s="238">
        <f t="shared" si="47"/>
        <v>0</v>
      </c>
      <c r="T409" s="145">
        <f t="shared" si="48"/>
        <v>1</v>
      </c>
    </row>
    <row r="410" spans="2:20" x14ac:dyDescent="0.15">
      <c r="B410" s="48">
        <v>45492</v>
      </c>
      <c r="C410" s="223">
        <v>-2813400</v>
      </c>
      <c r="D410" s="148">
        <v>7451500</v>
      </c>
      <c r="E410" s="159">
        <v>7536000</v>
      </c>
      <c r="F410" s="160">
        <v>355404.6013685409</v>
      </c>
      <c r="H410" s="54">
        <f t="shared" si="42"/>
        <v>-0.231097165293533</v>
      </c>
      <c r="I410" s="50">
        <f t="shared" si="43"/>
        <v>0.61207810022917508</v>
      </c>
      <c r="J410" s="50">
        <f t="shared" si="44"/>
        <v>0.61901906506435789</v>
      </c>
      <c r="K410" s="228">
        <f>'EWMA &amp; GARCH Volatility Modelin'!G412^2</f>
        <v>1.8760702486484229E-5</v>
      </c>
      <c r="L410" s="51">
        <f>'EWMA &amp; GARCH Volatility Modelin'!L412</f>
        <v>7.5326614528528206E-5</v>
      </c>
      <c r="M410" s="226" cm="1">
        <f t="array" ref="M410">MMULT(MMULT(H410:J410,TRANSPOSE($H$2:$J$2)),MMULT($H$2:$J$2,TRANSPOSE(H410:J410)))</f>
        <v>1.1342016213935977</v>
      </c>
      <c r="N410" s="52">
        <f t="shared" si="45"/>
        <v>130641.51346425069</v>
      </c>
      <c r="O410" s="52">
        <f t="shared" si="46"/>
        <v>261776.63412788772</v>
      </c>
      <c r="R410" s="236">
        <v>120800</v>
      </c>
      <c r="S410" s="238">
        <f t="shared" si="47"/>
        <v>1</v>
      </c>
      <c r="T410" s="145">
        <f t="shared" si="48"/>
        <v>1</v>
      </c>
    </row>
    <row r="411" spans="2:20" x14ac:dyDescent="0.15">
      <c r="B411" s="48">
        <v>45495</v>
      </c>
      <c r="C411" s="223">
        <v>-2835000</v>
      </c>
      <c r="D411" s="148">
        <v>7423500</v>
      </c>
      <c r="E411" s="159">
        <v>7706400</v>
      </c>
      <c r="F411" s="160">
        <v>357333.62580665189</v>
      </c>
      <c r="H411" s="54">
        <f t="shared" si="42"/>
        <v>-0.23058341263450699</v>
      </c>
      <c r="I411" s="50">
        <f t="shared" si="43"/>
        <v>0.60378693604665346</v>
      </c>
      <c r="J411" s="50">
        <f t="shared" si="44"/>
        <v>0.62679647658785353</v>
      </c>
      <c r="K411" s="228">
        <f>'EWMA &amp; GARCH Volatility Modelin'!G413^2</f>
        <v>1.3805585998144383E-5</v>
      </c>
      <c r="L411" s="51">
        <f>'EWMA &amp; GARCH Volatility Modelin'!L413</f>
        <v>7.1150010476182416E-5</v>
      </c>
      <c r="M411" s="226" cm="1">
        <f t="array" ref="M411">MMULT(MMULT(H411:J411,TRANSPOSE($H$2:$J$2)),MMULT($H$2:$J$2,TRANSPOSE(H411:J411)))</f>
        <v>1.1302857671897963</v>
      </c>
      <c r="N411" s="52">
        <f t="shared" si="45"/>
        <v>112985.10958904646</v>
      </c>
      <c r="O411" s="52">
        <f t="shared" si="46"/>
        <v>256496.39912210501</v>
      </c>
      <c r="R411" s="236">
        <v>72200</v>
      </c>
      <c r="S411" s="238">
        <f t="shared" si="47"/>
        <v>1</v>
      </c>
      <c r="T411" s="145">
        <f t="shared" si="48"/>
        <v>1</v>
      </c>
    </row>
    <row r="412" spans="2:20" x14ac:dyDescent="0.15">
      <c r="B412" s="48">
        <v>45496</v>
      </c>
      <c r="C412" s="223">
        <v>-2827800</v>
      </c>
      <c r="D412" s="148">
        <v>7500500</v>
      </c>
      <c r="E412" s="159">
        <v>7694400.0000000009</v>
      </c>
      <c r="F412" s="160">
        <v>359670.59360122017</v>
      </c>
      <c r="H412" s="54">
        <f t="shared" si="42"/>
        <v>-0.2286550606043454</v>
      </c>
      <c r="I412" s="50">
        <f t="shared" si="43"/>
        <v>0.60648818235479618</v>
      </c>
      <c r="J412" s="50">
        <f t="shared" si="44"/>
        <v>0.6221668782495493</v>
      </c>
      <c r="K412" s="228">
        <f>'EWMA &amp; GARCH Volatility Modelin'!G414^2</f>
        <v>2.6511337266737081E-5</v>
      </c>
      <c r="L412" s="51">
        <f>'EWMA &amp; GARCH Volatility Modelin'!L414</f>
        <v>6.6978645628368864E-5</v>
      </c>
      <c r="M412" s="226" cm="1">
        <f t="array" ref="M412">MMULT(MMULT(H412:J412,TRANSPOSE($H$2:$J$2)),MMULT($H$2:$J$2,TRANSPOSE(H412:J412)))</f>
        <v>1.1309176947506487</v>
      </c>
      <c r="N412" s="52">
        <f t="shared" si="45"/>
        <v>157533.83573064485</v>
      </c>
      <c r="O412" s="52">
        <f t="shared" si="46"/>
        <v>250395.32203840915</v>
      </c>
      <c r="R412" s="236">
        <v>37900</v>
      </c>
      <c r="S412" s="238">
        <f t="shared" si="47"/>
        <v>1</v>
      </c>
      <c r="T412" s="145">
        <f t="shared" si="48"/>
        <v>1</v>
      </c>
    </row>
    <row r="413" spans="2:20" x14ac:dyDescent="0.15">
      <c r="B413" s="48">
        <v>45497</v>
      </c>
      <c r="C413" s="223">
        <v>-2806800</v>
      </c>
      <c r="D413" s="148">
        <v>7511000</v>
      </c>
      <c r="E413" s="159">
        <v>7700800</v>
      </c>
      <c r="F413" s="160">
        <v>360265.31315989076</v>
      </c>
      <c r="H413" s="54">
        <f t="shared" si="42"/>
        <v>-0.22626360338573157</v>
      </c>
      <c r="I413" s="50">
        <f t="shared" si="43"/>
        <v>0.6054816606207174</v>
      </c>
      <c r="J413" s="50">
        <f t="shared" si="44"/>
        <v>0.62078194276501408</v>
      </c>
      <c r="K413" s="228">
        <f>'EWMA &amp; GARCH Volatility Modelin'!G415^2</f>
        <v>5.6691919079273191E-8</v>
      </c>
      <c r="L413" s="51">
        <f>'EWMA &amp; GARCH Volatility Modelin'!L415</f>
        <v>6.4210113148439223E-5</v>
      </c>
      <c r="M413" s="226" cm="1">
        <f t="array" ref="M413">MMULT(MMULT(H413:J413,TRANSPOSE($H$2:$J$2)),MMULT($H$2:$J$2,TRANSPOSE(H413:J413)))</f>
        <v>1.1297282986174224</v>
      </c>
      <c r="N413" s="52">
        <f t="shared" si="45"/>
        <v>7303.2977995212159</v>
      </c>
      <c r="O413" s="52">
        <f t="shared" si="46"/>
        <v>245787.70142978407</v>
      </c>
      <c r="R413" s="236">
        <v>192300</v>
      </c>
      <c r="S413" s="238">
        <f t="shared" si="47"/>
        <v>1</v>
      </c>
      <c r="T413" s="145">
        <f t="shared" si="48"/>
        <v>1</v>
      </c>
    </row>
    <row r="414" spans="2:20" x14ac:dyDescent="0.15">
      <c r="B414" s="48">
        <v>45498</v>
      </c>
      <c r="C414" s="223">
        <v>-2664600</v>
      </c>
      <c r="D414" s="148">
        <v>7507500</v>
      </c>
      <c r="E414" s="159">
        <v>7754400.0000000009</v>
      </c>
      <c r="F414" s="160">
        <v>362075.54234159103</v>
      </c>
      <c r="H414" s="54">
        <f t="shared" si="42"/>
        <v>-0.21152151651544379</v>
      </c>
      <c r="I414" s="50">
        <f t="shared" si="43"/>
        <v>0.59596103927031985</v>
      </c>
      <c r="J414" s="50">
        <f t="shared" si="44"/>
        <v>0.61556047724512408</v>
      </c>
      <c r="K414" s="228">
        <f>'EWMA &amp; GARCH Volatility Modelin'!G416^2</f>
        <v>6.4525199991313518E-5</v>
      </c>
      <c r="L414" s="51">
        <f>'EWMA &amp; GARCH Volatility Modelin'!L416</f>
        <v>5.9633007108689136E-5</v>
      </c>
      <c r="M414" s="226" cm="1">
        <f t="array" ref="M414">MMULT(MMULT(H414:J414,TRANSPOSE($H$2:$J$2)),MMULT($H$2:$J$2,TRANSPOSE(H414:J414)))</f>
        <v>1.120914135601303</v>
      </c>
      <c r="N414" s="52">
        <f t="shared" si="45"/>
        <v>249231.52957471274</v>
      </c>
      <c r="O414" s="52">
        <f t="shared" si="46"/>
        <v>239597.15572138946</v>
      </c>
      <c r="R414" s="236">
        <v>142100</v>
      </c>
      <c r="S414" s="238">
        <f t="shared" si="47"/>
        <v>1</v>
      </c>
      <c r="T414" s="145">
        <f t="shared" si="48"/>
        <v>1</v>
      </c>
    </row>
    <row r="415" spans="2:20" x14ac:dyDescent="0.15">
      <c r="B415" s="48">
        <v>45499</v>
      </c>
      <c r="C415" s="223">
        <v>-2637600</v>
      </c>
      <c r="D415" s="148">
        <v>7581000</v>
      </c>
      <c r="E415" s="159">
        <v>7796000</v>
      </c>
      <c r="F415" s="160">
        <v>365389.00182890036</v>
      </c>
      <c r="H415" s="54">
        <f t="shared" si="42"/>
        <v>-0.2070427178674035</v>
      </c>
      <c r="I415" s="50">
        <f t="shared" si="43"/>
        <v>0.59508297094054663</v>
      </c>
      <c r="J415" s="50">
        <f t="shared" si="44"/>
        <v>0.61195974692685684</v>
      </c>
      <c r="K415" s="228">
        <f>'EWMA &amp; GARCH Volatility Modelin'!G417^2</f>
        <v>1.4544370492302472E-4</v>
      </c>
      <c r="L415" s="51">
        <f>'EWMA &amp; GARCH Volatility Modelin'!L417</f>
        <v>6.0590662672707175E-5</v>
      </c>
      <c r="M415" s="226" cm="1">
        <f t="array" ref="M415">MMULT(MMULT(H415:J415,TRANSPOSE($H$2:$J$2)),MMULT($H$2:$J$2,TRANSPOSE(H415:J415)))</f>
        <v>1.1191507237099489</v>
      </c>
      <c r="N415" s="52">
        <f t="shared" si="45"/>
        <v>378107.58243221149</v>
      </c>
      <c r="O415" s="52">
        <f t="shared" si="46"/>
        <v>244045.48276182299</v>
      </c>
      <c r="R415" s="236">
        <v>4600</v>
      </c>
      <c r="S415" s="238">
        <f t="shared" si="47"/>
        <v>1</v>
      </c>
      <c r="T415" s="145">
        <f t="shared" si="48"/>
        <v>1</v>
      </c>
    </row>
    <row r="416" spans="2:20" x14ac:dyDescent="0.15">
      <c r="B416" s="48">
        <v>45502</v>
      </c>
      <c r="C416" s="223">
        <v>-2640600</v>
      </c>
      <c r="D416" s="148">
        <v>7539000</v>
      </c>
      <c r="E416" s="159">
        <v>7845599.9999999991</v>
      </c>
      <c r="F416" s="160">
        <v>364883.63630198134</v>
      </c>
      <c r="H416" s="54">
        <f t="shared" si="42"/>
        <v>-0.20720338983050848</v>
      </c>
      <c r="I416" s="50">
        <f t="shared" si="43"/>
        <v>0.59157250470809797</v>
      </c>
      <c r="J416" s="50">
        <f t="shared" si="44"/>
        <v>0.61563088512241049</v>
      </c>
      <c r="K416" s="228">
        <f>'EWMA &amp; GARCH Volatility Modelin'!G418^2</f>
        <v>1.3460643978210418E-4</v>
      </c>
      <c r="L416" s="51">
        <f>'EWMA &amp; GARCH Volatility Modelin'!L418</f>
        <v>6.822330852138593E-5</v>
      </c>
      <c r="M416" s="226" cm="1">
        <f t="array" ref="M416">MMULT(MMULT(H416:J416,TRANSPOSE($H$2:$J$2)),MMULT($H$2:$J$2,TRANSPOSE(H416:J416)))</f>
        <v>1.117618328167816</v>
      </c>
      <c r="N416" s="52">
        <f t="shared" si="45"/>
        <v>363630.32779344014</v>
      </c>
      <c r="O416" s="52">
        <f t="shared" si="46"/>
        <v>258877.05955102292</v>
      </c>
      <c r="R416" s="236">
        <v>107500</v>
      </c>
      <c r="S416" s="238">
        <f t="shared" si="47"/>
        <v>1</v>
      </c>
      <c r="T416" s="145">
        <f t="shared" si="48"/>
        <v>1</v>
      </c>
    </row>
    <row r="417" spans="2:20" x14ac:dyDescent="0.15">
      <c r="B417" s="48">
        <v>45503</v>
      </c>
      <c r="C417" s="223">
        <v>-2660400</v>
      </c>
      <c r="D417" s="148">
        <v>7633500</v>
      </c>
      <c r="E417" s="159">
        <v>7878400</v>
      </c>
      <c r="F417" s="160">
        <v>368389.8149142522</v>
      </c>
      <c r="H417" s="54">
        <f t="shared" si="42"/>
        <v>-0.20701085476403533</v>
      </c>
      <c r="I417" s="50">
        <f t="shared" si="43"/>
        <v>0.59397735672878649</v>
      </c>
      <c r="J417" s="50">
        <f t="shared" si="44"/>
        <v>0.61303349803524876</v>
      </c>
      <c r="K417" s="228">
        <f>'EWMA &amp; GARCH Volatility Modelin'!G419^2</f>
        <v>2.2354674677038419E-6</v>
      </c>
      <c r="L417" s="51">
        <f>'EWMA &amp; GARCH Volatility Modelin'!L419</f>
        <v>7.3968023280308109E-5</v>
      </c>
      <c r="M417" s="226" cm="1">
        <f t="array" ref="M417">MMULT(MMULT(H417:J417,TRANSPOSE($H$2:$J$2)),MMULT($H$2:$J$2,TRANSPOSE(H417:J417)))</f>
        <v>1.1186428206710408</v>
      </c>
      <c r="N417" s="52">
        <f t="shared" si="45"/>
        <v>47277.921541892007</v>
      </c>
      <c r="O417" s="52">
        <f t="shared" si="46"/>
        <v>271954.47215412534</v>
      </c>
      <c r="R417" s="236">
        <v>-47800</v>
      </c>
      <c r="S417" s="238">
        <f t="shared" si="47"/>
        <v>1</v>
      </c>
      <c r="T417" s="145">
        <f t="shared" si="48"/>
        <v>1</v>
      </c>
    </row>
    <row r="418" spans="2:20" x14ac:dyDescent="0.15">
      <c r="B418" s="48">
        <v>45504</v>
      </c>
      <c r="C418" s="223">
        <v>-2674200</v>
      </c>
      <c r="D418" s="148">
        <v>7591500</v>
      </c>
      <c r="E418" s="159">
        <v>7886400</v>
      </c>
      <c r="F418" s="160">
        <v>367070.79189475183</v>
      </c>
      <c r="H418" s="54">
        <f t="shared" si="42"/>
        <v>-0.20886150097237519</v>
      </c>
      <c r="I418" s="50">
        <f t="shared" si="43"/>
        <v>0.5929145481384287</v>
      </c>
      <c r="J418" s="50">
        <f t="shared" si="44"/>
        <v>0.6159469528339464</v>
      </c>
      <c r="K418" s="228">
        <f>'EWMA &amp; GARCH Volatility Modelin'!G420^2</f>
        <v>5.35877183260684E-5</v>
      </c>
      <c r="L418" s="51">
        <f>'EWMA &amp; GARCH Volatility Modelin'!L420</f>
        <v>6.8623596165830945E-5</v>
      </c>
      <c r="M418" s="226" cm="1">
        <f t="array" ref="M418">MMULT(MMULT(H418:J418,TRANSPOSE($H$2:$J$2)),MMULT($H$2:$J$2,TRANSPOSE(H418:J418)))</f>
        <v>1.1187287137418902</v>
      </c>
      <c r="N418" s="52">
        <f t="shared" si="45"/>
        <v>230624.35737566257</v>
      </c>
      <c r="O418" s="52">
        <f t="shared" si="46"/>
        <v>260981.23202772666</v>
      </c>
      <c r="R418" s="236">
        <v>-504900</v>
      </c>
      <c r="S418" s="238">
        <f t="shared" si="47"/>
        <v>0</v>
      </c>
      <c r="T418" s="145">
        <f t="shared" si="48"/>
        <v>0</v>
      </c>
    </row>
    <row r="419" spans="2:20" x14ac:dyDescent="0.15">
      <c r="B419" s="48">
        <v>45506</v>
      </c>
      <c r="C419" s="223">
        <v>-2682000</v>
      </c>
      <c r="D419" s="148">
        <v>7252000</v>
      </c>
      <c r="E419" s="159">
        <v>7728800</v>
      </c>
      <c r="F419" s="160">
        <v>353230.81577695307</v>
      </c>
      <c r="H419" s="54">
        <f t="shared" si="42"/>
        <v>-0.21807005561518197</v>
      </c>
      <c r="I419" s="50">
        <f t="shared" si="43"/>
        <v>0.58965102286401927</v>
      </c>
      <c r="J419" s="50">
        <f t="shared" si="44"/>
        <v>0.62841903275116273</v>
      </c>
      <c r="K419" s="228">
        <f>'EWMA &amp; GARCH Volatility Modelin'!G421^2</f>
        <v>2.7052578673964562E-7</v>
      </c>
      <c r="L419" s="51">
        <f>'EWMA &amp; GARCH Volatility Modelin'!L421</f>
        <v>6.7854012235235507E-5</v>
      </c>
      <c r="M419" s="226" cm="1">
        <f t="array" ref="M419">MMULT(MMULT(H419:J419,TRANSPOSE($H$2:$J$2)),MMULT($H$2:$J$2,TRANSPOSE(H419:J419)))</f>
        <v>1.1200688284571161</v>
      </c>
      <c r="N419" s="52">
        <f t="shared" si="45"/>
        <v>15749.402680529078</v>
      </c>
      <c r="O419" s="52">
        <f t="shared" si="46"/>
        <v>249429.32945464776</v>
      </c>
      <c r="R419" s="236">
        <v>-490200</v>
      </c>
      <c r="S419" s="238">
        <f t="shared" si="47"/>
        <v>0</v>
      </c>
      <c r="T419" s="145">
        <f t="shared" si="48"/>
        <v>0</v>
      </c>
    </row>
    <row r="420" spans="2:20" x14ac:dyDescent="0.15">
      <c r="B420" s="48">
        <v>45509</v>
      </c>
      <c r="C420" s="223">
        <v>-2618400</v>
      </c>
      <c r="D420" s="148">
        <v>6951000</v>
      </c>
      <c r="E420" s="159">
        <v>7476000</v>
      </c>
      <c r="F420" s="160">
        <v>339453.39731006016</v>
      </c>
      <c r="H420" s="54">
        <f t="shared" si="42"/>
        <v>-0.22173670037091611</v>
      </c>
      <c r="I420" s="50">
        <f t="shared" si="43"/>
        <v>0.58863878867943698</v>
      </c>
      <c r="J420" s="50">
        <f t="shared" si="44"/>
        <v>0.63309791169147911</v>
      </c>
      <c r="K420" s="228">
        <f>'EWMA &amp; GARCH Volatility Modelin'!G422^2</f>
        <v>7.0230125161329296E-6</v>
      </c>
      <c r="L420" s="51">
        <f>'EWMA &amp; GARCH Volatility Modelin'!L422</f>
        <v>6.2944323787527876E-5</v>
      </c>
      <c r="M420" s="226" cm="1">
        <f t="array" ref="M420">MMULT(MMULT(H420:J420,TRANSPOSE($H$2:$J$2)),MMULT($H$2:$J$2,TRANSPOSE(H420:J420)))</f>
        <v>1.1207321814897533</v>
      </c>
      <c r="N420" s="52">
        <f t="shared" si="45"/>
        <v>77070.062725756841</v>
      </c>
      <c r="O420" s="52">
        <f t="shared" si="46"/>
        <v>230729.04971478655</v>
      </c>
      <c r="R420" s="236">
        <v>29000</v>
      </c>
      <c r="S420" s="238">
        <f t="shared" si="47"/>
        <v>1</v>
      </c>
      <c r="T420" s="145">
        <f t="shared" si="48"/>
        <v>1</v>
      </c>
    </row>
    <row r="421" spans="2:20" x14ac:dyDescent="0.15">
      <c r="B421" s="48">
        <v>45510</v>
      </c>
      <c r="C421" s="223">
        <v>-2625600</v>
      </c>
      <c r="D421" s="148">
        <v>7000000</v>
      </c>
      <c r="E421" s="159">
        <v>7463200.0000000009</v>
      </c>
      <c r="F421" s="160">
        <v>340753.68358600681</v>
      </c>
      <c r="H421" s="54">
        <f t="shared" si="42"/>
        <v>-0.22180171656416842</v>
      </c>
      <c r="I421" s="50">
        <f t="shared" si="43"/>
        <v>0.59133608163816986</v>
      </c>
      <c r="J421" s="50">
        <f t="shared" si="44"/>
        <v>0.63046563492599861</v>
      </c>
      <c r="K421" s="228">
        <f>'EWMA &amp; GARCH Volatility Modelin'!G423^2</f>
        <v>2.3107058708212886E-5</v>
      </c>
      <c r="L421" s="51">
        <f>'EWMA &amp; GARCH Volatility Modelin'!L423</f>
        <v>5.9084181744751483E-5</v>
      </c>
      <c r="M421" s="226" cm="1">
        <f t="array" ref="M421">MMULT(MMULT(H421:J421,TRANSPOSE($H$2:$J$2)),MMULT($H$2:$J$2,TRANSPOSE(H421:J421)))</f>
        <v>1.1219687507429894</v>
      </c>
      <c r="N421" s="52">
        <f t="shared" si="45"/>
        <v>140217.11699953431</v>
      </c>
      <c r="O421" s="52">
        <f t="shared" si="46"/>
        <v>224214.8185779753</v>
      </c>
      <c r="R421" s="236">
        <v>401700</v>
      </c>
      <c r="S421" s="238">
        <f t="shared" si="47"/>
        <v>1</v>
      </c>
      <c r="T421" s="145">
        <f t="shared" si="48"/>
        <v>1</v>
      </c>
    </row>
    <row r="422" spans="2:20" x14ac:dyDescent="0.15">
      <c r="B422" s="48">
        <v>45511</v>
      </c>
      <c r="C422" s="223">
        <v>-2678400</v>
      </c>
      <c r="D422" s="148">
        <v>7178500</v>
      </c>
      <c r="E422" s="159">
        <v>7739200</v>
      </c>
      <c r="F422" s="160">
        <v>351074.19059086381</v>
      </c>
      <c r="H422" s="54">
        <f t="shared" si="42"/>
        <v>-0.21883604454503117</v>
      </c>
      <c r="I422" s="50">
        <f t="shared" si="43"/>
        <v>0.58651230054006354</v>
      </c>
      <c r="J422" s="50">
        <f t="shared" si="44"/>
        <v>0.6323237440049676</v>
      </c>
      <c r="K422" s="228">
        <f>'EWMA &amp; GARCH Volatility Modelin'!G424^2</f>
        <v>1.8159465290610166E-5</v>
      </c>
      <c r="L422" s="51">
        <f>'EWMA &amp; GARCH Volatility Modelin'!L424</f>
        <v>5.6795907779554354E-5</v>
      </c>
      <c r="M422" s="226" cm="1">
        <f t="array" ref="M422">MMULT(MMULT(H422:J422,TRANSPOSE($H$2:$J$2)),MMULT($H$2:$J$2,TRANSPOSE(H422:J422)))</f>
        <v>1.1188880138725863</v>
      </c>
      <c r="N422" s="52">
        <f t="shared" si="45"/>
        <v>128344.14972105391</v>
      </c>
      <c r="O422" s="52">
        <f t="shared" si="46"/>
        <v>226977.63761335879</v>
      </c>
      <c r="R422" s="236">
        <v>-4200</v>
      </c>
      <c r="S422" s="238">
        <f t="shared" si="47"/>
        <v>1</v>
      </c>
      <c r="T422" s="145">
        <f t="shared" si="48"/>
        <v>1</v>
      </c>
    </row>
    <row r="423" spans="2:20" x14ac:dyDescent="0.15">
      <c r="B423" s="48">
        <v>45512</v>
      </c>
      <c r="C423" s="223">
        <v>-2674200</v>
      </c>
      <c r="D423" s="148">
        <v>7220500</v>
      </c>
      <c r="E423" s="159">
        <v>7688800</v>
      </c>
      <c r="F423" s="160">
        <v>351554.85332432127</v>
      </c>
      <c r="H423" s="54">
        <f t="shared" si="42"/>
        <v>-0.21856789074057426</v>
      </c>
      <c r="I423" s="50">
        <f t="shared" si="43"/>
        <v>0.59014638213010107</v>
      </c>
      <c r="J423" s="50">
        <f t="shared" si="44"/>
        <v>0.62842150861047319</v>
      </c>
      <c r="K423" s="228">
        <f>'EWMA &amp; GARCH Volatility Modelin'!G425^2</f>
        <v>2.8760789740577399E-4</v>
      </c>
      <c r="L423" s="51">
        <f>'EWMA &amp; GARCH Volatility Modelin'!L425</f>
        <v>5.4437273139077532E-5</v>
      </c>
      <c r="M423" s="226" cm="1">
        <f t="array" ref="M423">MMULT(MMULT(H423:J423,TRANSPOSE($H$2:$J$2)),MMULT($H$2:$J$2,TRANSPOSE(H423:J423)))</f>
        <v>1.1204441928837889</v>
      </c>
      <c r="N423" s="52">
        <f t="shared" si="45"/>
        <v>510949.17237433442</v>
      </c>
      <c r="O423" s="52">
        <f t="shared" si="46"/>
        <v>222292.84168848131</v>
      </c>
      <c r="R423" s="236">
        <v>95100</v>
      </c>
      <c r="S423" s="238">
        <f t="shared" si="47"/>
        <v>1</v>
      </c>
      <c r="T423" s="145">
        <f t="shared" si="48"/>
        <v>1</v>
      </c>
    </row>
    <row r="424" spans="2:20" x14ac:dyDescent="0.15">
      <c r="B424" s="48">
        <v>45513</v>
      </c>
      <c r="C424" s="223">
        <v>-2670000</v>
      </c>
      <c r="D424" s="148">
        <v>7273000</v>
      </c>
      <c r="E424" s="159">
        <v>7727200</v>
      </c>
      <c r="F424" s="160">
        <v>353963.74867878406</v>
      </c>
      <c r="H424" s="54">
        <f t="shared" si="42"/>
        <v>-0.21654149973236445</v>
      </c>
      <c r="I424" s="50">
        <f t="shared" si="43"/>
        <v>0.58985255713613727</v>
      </c>
      <c r="J424" s="50">
        <f t="shared" si="44"/>
        <v>0.62668894259622709</v>
      </c>
      <c r="K424" s="228">
        <f>'EWMA &amp; GARCH Volatility Modelin'!G426^2</f>
        <v>2.3790704902003204E-5</v>
      </c>
      <c r="L424" s="51">
        <f>'EWMA &amp; GARCH Volatility Modelin'!L426</f>
        <v>7.375595578226357E-5</v>
      </c>
      <c r="M424" s="226" cm="1">
        <f t="array" ref="M424">MMULT(MMULT(H424:J424,TRANSPOSE($H$2:$J$2)),MMULT($H$2:$J$2,TRANSPOSE(H424:J424)))</f>
        <v>1.1196929780155802</v>
      </c>
      <c r="N424" s="52">
        <f t="shared" si="45"/>
        <v>148046.42055463357</v>
      </c>
      <c r="O424" s="52">
        <f t="shared" si="46"/>
        <v>260671.0517009215</v>
      </c>
      <c r="R424" s="236">
        <v>29800</v>
      </c>
      <c r="S424" s="238">
        <f t="shared" si="47"/>
        <v>1</v>
      </c>
      <c r="T424" s="145">
        <f t="shared" si="48"/>
        <v>1</v>
      </c>
    </row>
    <row r="425" spans="2:20" x14ac:dyDescent="0.15">
      <c r="B425" s="48">
        <v>45516</v>
      </c>
      <c r="C425" s="223">
        <v>-2659200</v>
      </c>
      <c r="D425" s="148">
        <v>7280000</v>
      </c>
      <c r="E425" s="159">
        <v>7739200</v>
      </c>
      <c r="F425" s="160">
        <v>354479.7252705312</v>
      </c>
      <c r="H425" s="54">
        <f t="shared" si="42"/>
        <v>-0.21514563106796117</v>
      </c>
      <c r="I425" s="50">
        <f t="shared" si="43"/>
        <v>0.5889967637540453</v>
      </c>
      <c r="J425" s="50">
        <f t="shared" si="44"/>
        <v>0.62614886731391584</v>
      </c>
      <c r="K425" s="228">
        <f>'EWMA &amp; GARCH Volatility Modelin'!G427^2</f>
        <v>5.6222016237435391E-7</v>
      </c>
      <c r="L425" s="51">
        <f>'EWMA &amp; GARCH Volatility Modelin'!L427</f>
        <v>7.0246501112694246E-5</v>
      </c>
      <c r="M425" s="226" cm="1">
        <f t="array" ref="M425">MMULT(MMULT(H425:J425,TRANSPOSE($H$2:$J$2)),MMULT($H$2:$J$2,TRANSPOSE(H425:J425)))</f>
        <v>1.1188812241543173</v>
      </c>
      <c r="N425" s="52">
        <f t="shared" si="45"/>
        <v>22805.433397752444</v>
      </c>
      <c r="O425" s="52">
        <f t="shared" si="46"/>
        <v>254916.22041055612</v>
      </c>
      <c r="R425" s="236">
        <v>68200</v>
      </c>
      <c r="S425" s="238">
        <f t="shared" si="47"/>
        <v>1</v>
      </c>
      <c r="T425" s="145">
        <f t="shared" si="48"/>
        <v>1</v>
      </c>
    </row>
    <row r="426" spans="2:20" x14ac:dyDescent="0.15">
      <c r="B426" s="48">
        <v>45517</v>
      </c>
      <c r="C426" s="223">
        <v>-2660400</v>
      </c>
      <c r="D426" s="148">
        <v>7315000</v>
      </c>
      <c r="E426" s="159">
        <v>7773600</v>
      </c>
      <c r="F426" s="160">
        <v>356215.36938898067</v>
      </c>
      <c r="H426" s="54">
        <f t="shared" si="42"/>
        <v>-0.21406156965610468</v>
      </c>
      <c r="I426" s="50">
        <f t="shared" si="43"/>
        <v>0.58858080816208302</v>
      </c>
      <c r="J426" s="50">
        <f t="shared" si="44"/>
        <v>0.62548076149402165</v>
      </c>
      <c r="K426" s="228">
        <f>'EWMA &amp; GARCH Volatility Modelin'!G428^2</f>
        <v>7.2882488244953891E-5</v>
      </c>
      <c r="L426" s="51">
        <f>'EWMA &amp; GARCH Volatility Modelin'!L428</f>
        <v>6.51484201233783E-5</v>
      </c>
      <c r="M426" s="226" cm="1">
        <f t="array" ref="M426">MMULT(MMULT(H426:J426,TRANSPOSE($H$2:$J$2)),MMULT($H$2:$J$2,TRANSPOSE(H426:J426)))</f>
        <v>1.1183630213798106</v>
      </c>
      <c r="N426" s="52">
        <f t="shared" si="45"/>
        <v>261027.27322838159</v>
      </c>
      <c r="O426" s="52">
        <f t="shared" si="46"/>
        <v>246789.24830885121</v>
      </c>
      <c r="R426" s="236">
        <v>182200</v>
      </c>
      <c r="S426" s="238">
        <f t="shared" si="47"/>
        <v>1</v>
      </c>
      <c r="T426" s="145">
        <f t="shared" si="48"/>
        <v>1</v>
      </c>
    </row>
    <row r="427" spans="2:20" x14ac:dyDescent="0.15">
      <c r="B427" s="48">
        <v>45518</v>
      </c>
      <c r="C427" s="223">
        <v>-2679000</v>
      </c>
      <c r="D427" s="148">
        <v>7427000</v>
      </c>
      <c r="E427" s="159">
        <v>7862400</v>
      </c>
      <c r="F427" s="160">
        <v>361286.00629521144</v>
      </c>
      <c r="H427" s="54">
        <f t="shared" si="42"/>
        <v>-0.21244369726574891</v>
      </c>
      <c r="I427" s="50">
        <f t="shared" si="43"/>
        <v>0.58895832011672899</v>
      </c>
      <c r="J427" s="50">
        <f t="shared" si="44"/>
        <v>0.62348537714901986</v>
      </c>
      <c r="K427" s="228">
        <f>'EWMA &amp; GARCH Volatility Modelin'!G429^2</f>
        <v>1.2531646988970813E-4</v>
      </c>
      <c r="L427" s="51">
        <f>'EWMA &amp; GARCH Volatility Modelin'!L429</f>
        <v>6.6457729357311489E-5</v>
      </c>
      <c r="M427" s="226" cm="1">
        <f t="array" ref="M427">MMULT(MMULT(H427:J427,TRANSPOSE($H$2:$J$2)),MMULT($H$2:$J$2,TRANSPOSE(H427:J427)))</f>
        <v>1.1180394723431606</v>
      </c>
      <c r="N427" s="52">
        <f t="shared" si="45"/>
        <v>347245.13129217445</v>
      </c>
      <c r="O427" s="52">
        <f t="shared" si="46"/>
        <v>252874.38430765836</v>
      </c>
      <c r="R427" s="236">
        <v>193800</v>
      </c>
      <c r="S427" s="238">
        <f t="shared" si="47"/>
        <v>1</v>
      </c>
      <c r="T427" s="145">
        <f t="shared" si="48"/>
        <v>1</v>
      </c>
    </row>
    <row r="428" spans="2:20" x14ac:dyDescent="0.15">
      <c r="B428" s="48">
        <v>45519</v>
      </c>
      <c r="C428" s="223">
        <v>-2678400</v>
      </c>
      <c r="D428" s="148">
        <v>7581000</v>
      </c>
      <c r="E428" s="159">
        <v>7901600</v>
      </c>
      <c r="F428" s="160">
        <v>366970.43743122235</v>
      </c>
      <c r="H428" s="54">
        <f t="shared" si="42"/>
        <v>-0.20918136236547383</v>
      </c>
      <c r="I428" s="50">
        <f t="shared" si="43"/>
        <v>0.59207135158776025</v>
      </c>
      <c r="J428" s="50">
        <f t="shared" si="44"/>
        <v>0.61711001077771355</v>
      </c>
      <c r="K428" s="228">
        <f>'EWMA &amp; GARCH Volatility Modelin'!G430^2</f>
        <v>1.0384381342009792E-6</v>
      </c>
      <c r="L428" s="51">
        <f>'EWMA &amp; GARCH Volatility Modelin'!L430</f>
        <v>7.1900238021869886E-5</v>
      </c>
      <c r="M428" s="226" cm="1">
        <f t="array" ref="M428">MMULT(MMULT(H428:J428,TRANSPOSE($H$2:$J$2)),MMULT($H$2:$J$2,TRANSPOSE(H428:J428)))</f>
        <v>1.1184464340867237</v>
      </c>
      <c r="N428" s="52">
        <f t="shared" si="45"/>
        <v>32101.477080881748</v>
      </c>
      <c r="O428" s="52">
        <f t="shared" si="46"/>
        <v>267115.97743430868</v>
      </c>
      <c r="R428" s="236">
        <v>113300</v>
      </c>
      <c r="S428" s="238">
        <f t="shared" si="47"/>
        <v>1</v>
      </c>
      <c r="T428" s="145">
        <f t="shared" si="48"/>
        <v>1</v>
      </c>
    </row>
    <row r="429" spans="2:20" x14ac:dyDescent="0.15">
      <c r="B429" s="48">
        <v>45520</v>
      </c>
      <c r="C429" s="223">
        <v>-2694600</v>
      </c>
      <c r="D429" s="148">
        <v>7654500</v>
      </c>
      <c r="E429" s="159">
        <v>7957600</v>
      </c>
      <c r="F429" s="160">
        <v>370231.82092002226</v>
      </c>
      <c r="H429" s="54">
        <f t="shared" si="42"/>
        <v>-0.20860073543642346</v>
      </c>
      <c r="I429" s="50">
        <f t="shared" si="43"/>
        <v>0.59256822140507059</v>
      </c>
      <c r="J429" s="50">
        <f t="shared" si="44"/>
        <v>0.61603251403135284</v>
      </c>
      <c r="K429" s="228">
        <f>'EWMA &amp; GARCH Volatility Modelin'!G431^2</f>
        <v>6.5547604396023269E-7</v>
      </c>
      <c r="L429" s="51">
        <f>'EWMA &amp; GARCH Volatility Modelin'!L431</f>
        <v>6.6661722215137904E-5</v>
      </c>
      <c r="M429" s="226" cm="1">
        <f t="array" ref="M429">MMULT(MMULT(H429:J429,TRANSPOSE($H$2:$J$2)),MMULT($H$2:$J$2,TRANSPOSE(H429:J429)))</f>
        <v>1.1184931103155589</v>
      </c>
      <c r="N429" s="52">
        <f t="shared" si="45"/>
        <v>25730.49830426426</v>
      </c>
      <c r="O429" s="52">
        <f t="shared" si="46"/>
        <v>259482.48581238461</v>
      </c>
      <c r="R429" s="236">
        <v>89600</v>
      </c>
      <c r="S429" s="238">
        <f t="shared" si="47"/>
        <v>1</v>
      </c>
      <c r="T429" s="145">
        <f t="shared" si="48"/>
        <v>1</v>
      </c>
    </row>
    <row r="430" spans="2:20" x14ac:dyDescent="0.15">
      <c r="B430" s="48">
        <v>45523</v>
      </c>
      <c r="C430" s="223">
        <v>-2705400</v>
      </c>
      <c r="D430" s="148">
        <v>7696500</v>
      </c>
      <c r="E430" s="159">
        <v>8016000</v>
      </c>
      <c r="F430" s="160">
        <v>372553.26089261746</v>
      </c>
      <c r="H430" s="54">
        <f t="shared" si="42"/>
        <v>-0.20799409553243997</v>
      </c>
      <c r="I430" s="50">
        <f t="shared" si="43"/>
        <v>0.59171529395484002</v>
      </c>
      <c r="J430" s="50">
        <f t="shared" si="44"/>
        <v>0.61627880157759996</v>
      </c>
      <c r="K430" s="228">
        <f>'EWMA &amp; GARCH Volatility Modelin'!G432^2</f>
        <v>2.0379904842585478E-5</v>
      </c>
      <c r="L430" s="51">
        <f>'EWMA &amp; GARCH Volatility Modelin'!L432</f>
        <v>6.1892847885186997E-5</v>
      </c>
      <c r="M430" s="226" cm="1">
        <f t="array" ref="M430">MMULT(MMULT(H430:J430,TRANSPOSE($H$2:$J$2)),MMULT($H$2:$J$2,TRANSPOSE(H430:J430)))</f>
        <v>1.1179238265027223</v>
      </c>
      <c r="N430" s="52">
        <f t="shared" si="45"/>
        <v>144431.63229895954</v>
      </c>
      <c r="O430" s="52">
        <f t="shared" si="46"/>
        <v>251698.99225517851</v>
      </c>
      <c r="R430" s="236">
        <v>123500</v>
      </c>
      <c r="S430" s="238">
        <f t="shared" si="47"/>
        <v>1</v>
      </c>
      <c r="T430" s="145">
        <f t="shared" si="48"/>
        <v>1</v>
      </c>
    </row>
    <row r="431" spans="2:20" x14ac:dyDescent="0.15">
      <c r="B431" s="48">
        <v>45524</v>
      </c>
      <c r="C431" s="223">
        <v>-2678400</v>
      </c>
      <c r="D431" s="148">
        <v>7777000</v>
      </c>
      <c r="E431" s="159">
        <v>8032000</v>
      </c>
      <c r="F431" s="160">
        <v>375641.2358235037</v>
      </c>
      <c r="H431" s="54">
        <f t="shared" si="42"/>
        <v>-0.20398153930513457</v>
      </c>
      <c r="I431" s="50">
        <f t="shared" si="43"/>
        <v>0.59228062693250882</v>
      </c>
      <c r="J431" s="50">
        <f t="shared" si="44"/>
        <v>0.6117009123726258</v>
      </c>
      <c r="K431" s="228">
        <f>'EWMA &amp; GARCH Volatility Modelin'!G433^2</f>
        <v>4.7967127939891408E-6</v>
      </c>
      <c r="L431" s="51">
        <f>'EWMA &amp; GARCH Volatility Modelin'!L433</f>
        <v>5.9231745719283134E-5</v>
      </c>
      <c r="M431" s="226" cm="1">
        <f t="array" ref="M431">MMULT(MMULT(H431:J431,TRANSPOSE($H$2:$J$2)),MMULT($H$2:$J$2,TRANSPOSE(H431:J431)))</f>
        <v>1.1169546139059294</v>
      </c>
      <c r="N431" s="52">
        <f t="shared" si="45"/>
        <v>70704.792279157758</v>
      </c>
      <c r="O431" s="52">
        <f t="shared" si="46"/>
        <v>248458.72899784756</v>
      </c>
      <c r="R431" s="236">
        <v>-30000</v>
      </c>
      <c r="S431" s="238">
        <f t="shared" si="47"/>
        <v>1</v>
      </c>
      <c r="T431" s="145">
        <f t="shared" si="48"/>
        <v>1</v>
      </c>
    </row>
    <row r="432" spans="2:20" x14ac:dyDescent="0.15">
      <c r="B432" s="48">
        <v>45525</v>
      </c>
      <c r="C432" s="223">
        <v>-2683200</v>
      </c>
      <c r="D432" s="148">
        <v>7763000</v>
      </c>
      <c r="E432" s="159">
        <v>8020800</v>
      </c>
      <c r="F432" s="160">
        <v>374953.81601428468</v>
      </c>
      <c r="H432" s="54">
        <f t="shared" si="42"/>
        <v>-0.20481504663908523</v>
      </c>
      <c r="I432" s="50">
        <f t="shared" si="43"/>
        <v>0.5925682793154512</v>
      </c>
      <c r="J432" s="50">
        <f t="shared" si="44"/>
        <v>0.61224676732363403</v>
      </c>
      <c r="K432" s="228">
        <f>'EWMA &amp; GARCH Volatility Modelin'!G434^2</f>
        <v>3.7935126917180726E-5</v>
      </c>
      <c r="L432" s="51">
        <f>'EWMA &amp; GARCH Volatility Modelin'!L434</f>
        <v>5.5485955928305285E-5</v>
      </c>
      <c r="M432" s="226" cm="1">
        <f t="array" ref="M432">MMULT(MMULT(H432:J432,TRANSPOSE($H$2:$J$2)),MMULT($H$2:$J$2,TRANSPOSE(H432:J432)))</f>
        <v>1.1173383019548928</v>
      </c>
      <c r="N432" s="52">
        <f t="shared" si="45"/>
        <v>198417.03640310999</v>
      </c>
      <c r="O432" s="52">
        <f t="shared" si="46"/>
        <v>239966.00659241868</v>
      </c>
      <c r="R432" s="236">
        <v>361200</v>
      </c>
      <c r="S432" s="238">
        <f t="shared" si="47"/>
        <v>1</v>
      </c>
      <c r="T432" s="145">
        <f t="shared" si="48"/>
        <v>1</v>
      </c>
    </row>
    <row r="433" spans="2:20" x14ac:dyDescent="0.15">
      <c r="B433" s="48">
        <v>45526</v>
      </c>
      <c r="C433" s="223">
        <v>-2683200</v>
      </c>
      <c r="D433" s="148">
        <v>8113000</v>
      </c>
      <c r="E433" s="159">
        <v>8032000</v>
      </c>
      <c r="F433" s="160">
        <v>386559.66409260302</v>
      </c>
      <c r="H433" s="54">
        <f t="shared" si="42"/>
        <v>-0.1993195560771962</v>
      </c>
      <c r="I433" s="50">
        <f t="shared" si="43"/>
        <v>0.60266829101606023</v>
      </c>
      <c r="J433" s="50">
        <f t="shared" si="44"/>
        <v>0.59665126506113597</v>
      </c>
      <c r="K433" s="228">
        <f>'EWMA &amp; GARCH Volatility Modelin'!G435^2</f>
        <v>3.7376410371930199E-5</v>
      </c>
      <c r="L433" s="51">
        <f>'EWMA &amp; GARCH Volatility Modelin'!L435</f>
        <v>5.471804533132701E-5</v>
      </c>
      <c r="M433" s="226" cm="1">
        <f t="array" ref="M433">MMULT(MMULT(H433:J433,TRANSPOSE($H$2:$J$2)),MMULT($H$2:$J$2,TRANSPOSE(H433:J433)))</f>
        <v>1.1202119612328829</v>
      </c>
      <c r="N433" s="52">
        <f t="shared" si="45"/>
        <v>202640.70591474016</v>
      </c>
      <c r="O433" s="52">
        <f t="shared" si="46"/>
        <v>245184.59642163097</v>
      </c>
      <c r="R433" s="236">
        <v>133500</v>
      </c>
      <c r="S433" s="238">
        <f t="shared" si="47"/>
        <v>1</v>
      </c>
      <c r="T433" s="145">
        <f t="shared" si="48"/>
        <v>1</v>
      </c>
    </row>
    <row r="434" spans="2:20" x14ac:dyDescent="0.15">
      <c r="B434" s="48">
        <v>45527</v>
      </c>
      <c r="C434" s="223">
        <v>-2686200</v>
      </c>
      <c r="D434" s="148">
        <v>8249500</v>
      </c>
      <c r="E434" s="159">
        <v>8032000</v>
      </c>
      <c r="F434" s="160">
        <v>391012.69777858781</v>
      </c>
      <c r="H434" s="54">
        <f t="shared" si="42"/>
        <v>-0.19758298823858245</v>
      </c>
      <c r="I434" s="50">
        <f t="shared" si="43"/>
        <v>0.6067905820393813</v>
      </c>
      <c r="J434" s="50">
        <f t="shared" si="44"/>
        <v>0.59079240619920115</v>
      </c>
      <c r="K434" s="228">
        <f>'EWMA &amp; GARCH Volatility Modelin'!G436^2</f>
        <v>6.6070197533654562E-6</v>
      </c>
      <c r="L434" s="51">
        <f>'EWMA &amp; GARCH Volatility Modelin'!L436</f>
        <v>5.4128073994184553E-5</v>
      </c>
      <c r="M434" s="226" cm="1">
        <f t="array" ref="M434">MMULT(MMULT(H434:J434,TRANSPOSE($H$2:$J$2)),MMULT($H$2:$J$2,TRANSPOSE(H434:J434)))</f>
        <v>1.1215406215301329</v>
      </c>
      <c r="N434" s="52">
        <f t="shared" si="45"/>
        <v>86094.173301771967</v>
      </c>
      <c r="O434" s="52">
        <f t="shared" si="46"/>
        <v>246423.56977910976</v>
      </c>
      <c r="R434" s="236">
        <v>-114000</v>
      </c>
      <c r="S434" s="238">
        <f t="shared" si="47"/>
        <v>1</v>
      </c>
      <c r="T434" s="145">
        <f t="shared" si="48"/>
        <v>1</v>
      </c>
    </row>
    <row r="435" spans="2:20" x14ac:dyDescent="0.15">
      <c r="B435" s="48">
        <v>45530</v>
      </c>
      <c r="C435" s="223">
        <v>-2691600</v>
      </c>
      <c r="D435" s="148">
        <v>8102500</v>
      </c>
      <c r="E435" s="159">
        <v>8070400</v>
      </c>
      <c r="F435" s="160">
        <v>386827.30832493625</v>
      </c>
      <c r="H435" s="54">
        <f t="shared" si="42"/>
        <v>-0.19965433600617152</v>
      </c>
      <c r="I435" s="50">
        <f t="shared" si="43"/>
        <v>0.60101770600758087</v>
      </c>
      <c r="J435" s="50">
        <f t="shared" si="44"/>
        <v>0.59863662999859069</v>
      </c>
      <c r="K435" s="228">
        <f>'EWMA &amp; GARCH Volatility Modelin'!G437^2</f>
        <v>1.2636405953827095E-4</v>
      </c>
      <c r="L435" s="51">
        <f>'EWMA &amp; GARCH Volatility Modelin'!L437</f>
        <v>5.1008638188450596E-5</v>
      </c>
      <c r="M435" s="226" cm="1">
        <f t="array" ref="M435">MMULT(MMULT(H435:J435,TRANSPOSE($H$2:$J$2)),MMULT($H$2:$J$2,TRANSPOSE(H435:J435)))</f>
        <v>1.1195701092487738</v>
      </c>
      <c r="N435" s="52">
        <f t="shared" si="45"/>
        <v>373030.08872926363</v>
      </c>
      <c r="O435" s="52">
        <f t="shared" si="46"/>
        <v>237003.05454923678</v>
      </c>
      <c r="R435" s="236">
        <v>-29400</v>
      </c>
      <c r="S435" s="238">
        <f t="shared" si="47"/>
        <v>0</v>
      </c>
      <c r="T435" s="145">
        <f t="shared" si="48"/>
        <v>1</v>
      </c>
    </row>
    <row r="436" spans="2:20" x14ac:dyDescent="0.15">
      <c r="B436" s="48">
        <v>45531</v>
      </c>
      <c r="C436" s="223">
        <v>-2690400</v>
      </c>
      <c r="D436" s="148">
        <v>8081500</v>
      </c>
      <c r="E436" s="159">
        <v>8060800</v>
      </c>
      <c r="F436" s="160">
        <v>385981.41664233775</v>
      </c>
      <c r="H436" s="54">
        <f t="shared" si="42"/>
        <v>-0.20000148677881935</v>
      </c>
      <c r="I436" s="50">
        <f t="shared" si="43"/>
        <v>0.60077015142842272</v>
      </c>
      <c r="J436" s="50">
        <f t="shared" si="44"/>
        <v>0.59923133535039663</v>
      </c>
      <c r="K436" s="228">
        <f>'EWMA &amp; GARCH Volatility Modelin'!G438^2</f>
        <v>4.167994681930935E-7</v>
      </c>
      <c r="L436" s="51">
        <f>'EWMA &amp; GARCH Volatility Modelin'!L438</f>
        <v>5.8004631156287467E-5</v>
      </c>
      <c r="M436" s="226" cm="1">
        <f t="array" ref="M436">MMULT(MMULT(H436:J436,TRANSPOSE($H$2:$J$2)),MMULT($H$2:$J$2,TRANSPOSE(H436:J436)))</f>
        <v>1.1195645076489009</v>
      </c>
      <c r="N436" s="52">
        <f t="shared" si="45"/>
        <v>21376.983764748613</v>
      </c>
      <c r="O436" s="52">
        <f t="shared" si="46"/>
        <v>252182.05771030273</v>
      </c>
      <c r="R436" s="236">
        <v>152000</v>
      </c>
      <c r="S436" s="238">
        <f t="shared" si="47"/>
        <v>1</v>
      </c>
      <c r="T436" s="145">
        <f t="shared" si="48"/>
        <v>1</v>
      </c>
    </row>
    <row r="437" spans="2:20" x14ac:dyDescent="0.15">
      <c r="B437" s="48">
        <v>45532</v>
      </c>
      <c r="C437" s="223">
        <v>-2709600</v>
      </c>
      <c r="D437" s="148">
        <v>8193500</v>
      </c>
      <c r="E437" s="159">
        <v>8120000</v>
      </c>
      <c r="F437" s="160">
        <v>390541.88751988619</v>
      </c>
      <c r="H437" s="54">
        <f t="shared" si="42"/>
        <v>-0.19917817684634553</v>
      </c>
      <c r="I437" s="50">
        <f t="shared" si="43"/>
        <v>0.60229051963040015</v>
      </c>
      <c r="J437" s="50">
        <f t="shared" si="44"/>
        <v>0.59688765721594539</v>
      </c>
      <c r="K437" s="228">
        <f>'EWMA &amp; GARCH Volatility Modelin'!G439^2</f>
        <v>9.5506533727057535E-5</v>
      </c>
      <c r="L437" s="51">
        <f>'EWMA &amp; GARCH Volatility Modelin'!L439</f>
        <v>5.4041419353967228E-5</v>
      </c>
      <c r="M437" s="226" cm="1">
        <f t="array" ref="M437">MMULT(MMULT(H437:J437,TRANSPOSE($H$2:$J$2)),MMULT($H$2:$J$2,TRANSPOSE(H437:J437)))</f>
        <v>1.1199984789515962</v>
      </c>
      <c r="N437" s="52">
        <f t="shared" si="45"/>
        <v>327313.0696262038</v>
      </c>
      <c r="O437" s="52">
        <f t="shared" si="46"/>
        <v>246212.54589482487</v>
      </c>
      <c r="R437" s="236">
        <v>-49300</v>
      </c>
      <c r="S437" s="238">
        <f t="shared" si="47"/>
        <v>1</v>
      </c>
      <c r="T437" s="145">
        <f t="shared" si="48"/>
        <v>1</v>
      </c>
    </row>
    <row r="438" spans="2:20" x14ac:dyDescent="0.15">
      <c r="B438" s="48">
        <v>45533</v>
      </c>
      <c r="C438" s="223">
        <v>-2733000</v>
      </c>
      <c r="D438" s="148">
        <v>8134000</v>
      </c>
      <c r="E438" s="159">
        <v>8153600</v>
      </c>
      <c r="F438" s="160">
        <v>389017.46393284219</v>
      </c>
      <c r="H438" s="54">
        <f t="shared" si="42"/>
        <v>-0.20162896728785801</v>
      </c>
      <c r="I438" s="50">
        <f t="shared" si="43"/>
        <v>0.60009148185855721</v>
      </c>
      <c r="J438" s="50">
        <f t="shared" si="44"/>
        <v>0.60153748542930074</v>
      </c>
      <c r="K438" s="228">
        <f>'EWMA &amp; GARCH Volatility Modelin'!G440^2</f>
        <v>1.7722026148183852E-5</v>
      </c>
      <c r="L438" s="51">
        <f>'EWMA &amp; GARCH Volatility Modelin'!L440</f>
        <v>5.8244660416322764E-5</v>
      </c>
      <c r="M438" s="226" cm="1">
        <f t="array" ref="M438">MMULT(MMULT(H438:J438,TRANSPOSE($H$2:$J$2)),MMULT($H$2:$J$2,TRANSPOSE(H438:J438)))</f>
        <v>1.1197554560040213</v>
      </c>
      <c r="N438" s="52">
        <f t="shared" si="45"/>
        <v>140468.72621648177</v>
      </c>
      <c r="O438" s="52">
        <f t="shared" si="46"/>
        <v>254654.3015081108</v>
      </c>
      <c r="R438" s="236">
        <v>-16600</v>
      </c>
      <c r="S438" s="238">
        <f t="shared" si="47"/>
        <v>1</v>
      </c>
      <c r="T438" s="145">
        <f t="shared" si="48"/>
        <v>1</v>
      </c>
    </row>
    <row r="439" spans="2:20" x14ac:dyDescent="0.15">
      <c r="B439" s="48">
        <v>45534</v>
      </c>
      <c r="C439" s="223">
        <v>-2730600</v>
      </c>
      <c r="D439" s="148">
        <v>8099000</v>
      </c>
      <c r="E439" s="159">
        <v>8169600</v>
      </c>
      <c r="F439" s="160">
        <v>388173.4278115097</v>
      </c>
      <c r="H439" s="54">
        <f t="shared" si="42"/>
        <v>-0.2016989215541439</v>
      </c>
      <c r="I439" s="50">
        <f t="shared" si="43"/>
        <v>0.59824198552223373</v>
      </c>
      <c r="J439" s="50">
        <f t="shared" si="44"/>
        <v>0.6034569360319102</v>
      </c>
      <c r="K439" s="228">
        <f>'EWMA &amp; GARCH Volatility Modelin'!G441^2</f>
        <v>7.3195540518188673E-7</v>
      </c>
      <c r="L439" s="51">
        <f>'EWMA &amp; GARCH Volatility Modelin'!L441</f>
        <v>5.5712435755409035E-5</v>
      </c>
      <c r="M439" s="226" cm="1">
        <f t="array" ref="M439">MMULT(MMULT(H439:J439,TRANSPOSE($H$2:$J$2)),MMULT($H$2:$J$2,TRANSPOSE(H439:J439)))</f>
        <v>1.1189432761035112</v>
      </c>
      <c r="N439" s="52">
        <f t="shared" si="45"/>
        <v>28502.011728876441</v>
      </c>
      <c r="O439" s="52">
        <f t="shared" si="46"/>
        <v>248661.91647475105</v>
      </c>
      <c r="R439" s="236">
        <v>37400</v>
      </c>
      <c r="S439" s="238">
        <f t="shared" si="47"/>
        <v>1</v>
      </c>
      <c r="T439" s="145">
        <f t="shared" si="48"/>
        <v>1</v>
      </c>
    </row>
    <row r="440" spans="2:20" x14ac:dyDescent="0.15">
      <c r="B440" s="48">
        <v>45538</v>
      </c>
      <c r="C440" s="223">
        <v>-2744400</v>
      </c>
      <c r="D440" s="148">
        <v>8211000</v>
      </c>
      <c r="E440" s="159">
        <v>8108800</v>
      </c>
      <c r="F440" s="160">
        <v>390670.76674044161</v>
      </c>
      <c r="H440" s="54">
        <f t="shared" si="42"/>
        <v>-0.20215978903015749</v>
      </c>
      <c r="I440" s="50">
        <f t="shared" si="43"/>
        <v>0.60484405616040782</v>
      </c>
      <c r="J440" s="50">
        <f t="shared" si="44"/>
        <v>0.5973157328697497</v>
      </c>
      <c r="K440" s="228">
        <f>'EWMA &amp; GARCH Volatility Modelin'!G442^2</f>
        <v>6.3536407551386552E-6</v>
      </c>
      <c r="L440" s="51">
        <f>'EWMA &amp; GARCH Volatility Modelin'!L442</f>
        <v>5.1989936448538952E-5</v>
      </c>
      <c r="M440" s="226" cm="1">
        <f t="array" ref="M440">MMULT(MMULT(H440:J440,TRANSPOSE($H$2:$J$2)),MMULT($H$2:$J$2,TRANSPOSE(H440:J440)))</f>
        <v>1.1220609879549581</v>
      </c>
      <c r="N440" s="52">
        <f t="shared" si="45"/>
        <v>84323.155931779344</v>
      </c>
      <c r="O440" s="52">
        <f t="shared" si="46"/>
        <v>241209.92180839353</v>
      </c>
      <c r="R440" s="236">
        <v>-32500</v>
      </c>
      <c r="S440" s="238">
        <f t="shared" si="47"/>
        <v>1</v>
      </c>
      <c r="T440" s="145">
        <f t="shared" si="48"/>
        <v>1</v>
      </c>
    </row>
    <row r="441" spans="2:20" x14ac:dyDescent="0.15">
      <c r="B441" s="48">
        <v>45539</v>
      </c>
      <c r="C441" s="223">
        <v>-2689200</v>
      </c>
      <c r="D441" s="148">
        <v>8158500</v>
      </c>
      <c r="E441" s="159">
        <v>8073600</v>
      </c>
      <c r="F441" s="160">
        <v>388732.34571263642</v>
      </c>
      <c r="H441" s="54">
        <f t="shared" si="42"/>
        <v>-0.1985689918702789</v>
      </c>
      <c r="I441" s="50">
        <f t="shared" si="43"/>
        <v>0.60241897968677316</v>
      </c>
      <c r="J441" s="50">
        <f t="shared" si="44"/>
        <v>0.59615001218350572</v>
      </c>
      <c r="K441" s="228">
        <f>'EWMA &amp; GARCH Volatility Modelin'!G443^2</f>
        <v>8.1126499153713787E-5</v>
      </c>
      <c r="L441" s="51">
        <f>'EWMA &amp; GARCH Volatility Modelin'!L443</f>
        <v>4.9053929798015429E-5</v>
      </c>
      <c r="M441" s="226" cm="1">
        <f t="array" ref="M441">MMULT(MMULT(H441:J441,TRANSPOSE($H$2:$J$2)),MMULT($H$2:$J$2,TRANSPOSE(H441:J441)))</f>
        <v>1.1198703874018876</v>
      </c>
      <c r="N441" s="52">
        <f t="shared" si="45"/>
        <v>300297.40401987737</v>
      </c>
      <c r="O441" s="52">
        <f t="shared" si="46"/>
        <v>233510.87587106178</v>
      </c>
      <c r="R441" s="236">
        <v>-98000</v>
      </c>
      <c r="S441" s="238">
        <f t="shared" si="47"/>
        <v>0</v>
      </c>
      <c r="T441" s="145">
        <f t="shared" si="48"/>
        <v>1</v>
      </c>
    </row>
    <row r="442" spans="2:20" x14ac:dyDescent="0.15">
      <c r="B442" s="48">
        <v>45540</v>
      </c>
      <c r="C442" s="223">
        <v>-2654400</v>
      </c>
      <c r="D442" s="148">
        <v>8186500</v>
      </c>
      <c r="E442" s="159">
        <v>7912800</v>
      </c>
      <c r="F442" s="160">
        <v>387104.49625769455</v>
      </c>
      <c r="H442" s="54">
        <f t="shared" si="42"/>
        <v>-0.19742802103399801</v>
      </c>
      <c r="I442" s="50">
        <f t="shared" si="43"/>
        <v>0.60889259124277606</v>
      </c>
      <c r="J442" s="50">
        <f t="shared" si="44"/>
        <v>0.58853542979122198</v>
      </c>
      <c r="K442" s="228">
        <f>'EWMA &amp; GARCH Volatility Modelin'!G444^2</f>
        <v>8.4647156377465132E-8</v>
      </c>
      <c r="L442" s="51">
        <f>'EWMA &amp; GARCH Volatility Modelin'!L444</f>
        <v>5.23430131247227E-5</v>
      </c>
      <c r="M442" s="226" cm="1">
        <f t="array" ref="M442">MMULT(MMULT(H442:J442,TRANSPOSE($H$2:$J$2)),MMULT($H$2:$J$2,TRANSPOSE(H442:J442)))</f>
        <v>1.1224417156619917</v>
      </c>
      <c r="N442" s="52">
        <f t="shared" si="45"/>
        <v>9640.9608778247784</v>
      </c>
      <c r="O442" s="52">
        <f t="shared" si="46"/>
        <v>239741.65198380669</v>
      </c>
      <c r="R442" s="236">
        <v>-171600</v>
      </c>
      <c r="S442" s="238">
        <f t="shared" si="47"/>
        <v>0</v>
      </c>
      <c r="T442" s="145">
        <f t="shared" si="48"/>
        <v>1</v>
      </c>
    </row>
    <row r="443" spans="2:20" x14ac:dyDescent="0.15">
      <c r="B443" s="48">
        <v>45541</v>
      </c>
      <c r="C443" s="223">
        <v>-2626200</v>
      </c>
      <c r="D443" s="148">
        <v>8011500</v>
      </c>
      <c r="E443" s="159">
        <v>7888000</v>
      </c>
      <c r="F443" s="160">
        <v>381132.40473977913</v>
      </c>
      <c r="H443" s="54">
        <f t="shared" si="42"/>
        <v>-0.19785584594637354</v>
      </c>
      <c r="I443" s="50">
        <f t="shared" si="43"/>
        <v>0.60358011948799473</v>
      </c>
      <c r="J443" s="50">
        <f t="shared" si="44"/>
        <v>0.59427572645837889</v>
      </c>
      <c r="K443" s="228">
        <f>'EWMA &amp; GARCH Volatility Modelin'!G445^2</f>
        <v>3.2984633688538934E-6</v>
      </c>
      <c r="L443" s="51">
        <f>'EWMA &amp; GARCH Volatility Modelin'!L445</f>
        <v>4.8895529374097772E-5</v>
      </c>
      <c r="M443" s="226" cm="1">
        <f t="array" ref="M443">MMULT(MMULT(H443:J443,TRANSPOSE($H$2:$J$2)),MMULT($H$2:$J$2,TRANSPOSE(H443:J443)))</f>
        <v>1.1201760968038643</v>
      </c>
      <c r="N443" s="52">
        <f t="shared" si="45"/>
        <v>59354.349782563164</v>
      </c>
      <c r="O443" s="52">
        <f t="shared" si="46"/>
        <v>228523.72536024384</v>
      </c>
      <c r="R443" s="236">
        <v>136700</v>
      </c>
      <c r="S443" s="238">
        <f t="shared" si="47"/>
        <v>1</v>
      </c>
      <c r="T443" s="145">
        <f t="shared" si="48"/>
        <v>1</v>
      </c>
    </row>
    <row r="444" spans="2:20" x14ac:dyDescent="0.15">
      <c r="B444" s="48">
        <v>45544</v>
      </c>
      <c r="C444" s="223">
        <v>-2643000</v>
      </c>
      <c r="D444" s="148">
        <v>8085000</v>
      </c>
      <c r="E444" s="159">
        <v>7968000</v>
      </c>
      <c r="F444" s="160">
        <v>384814.60258574737</v>
      </c>
      <c r="H444" s="54">
        <f t="shared" si="42"/>
        <v>-0.19709172259507829</v>
      </c>
      <c r="I444" s="50">
        <f t="shared" si="43"/>
        <v>0.6029082774049217</v>
      </c>
      <c r="J444" s="50">
        <f t="shared" si="44"/>
        <v>0.59418344519015664</v>
      </c>
      <c r="K444" s="228">
        <f>'EWMA &amp; GARCH Volatility Modelin'!G446^2</f>
        <v>4.7933849967165474E-5</v>
      </c>
      <c r="L444" s="51">
        <f>'EWMA &amp; GARCH Volatility Modelin'!L446</f>
        <v>4.6060463267906603E-5</v>
      </c>
      <c r="M444" s="226" cm="1">
        <f t="array" ref="M444">MMULT(MMULT(H444:J444,TRANSPOSE($H$2:$J$2)),MMULT($H$2:$J$2,TRANSPOSE(H444:J444)))</f>
        <v>1.1196399291403685</v>
      </c>
      <c r="N444" s="52">
        <f t="shared" si="45"/>
        <v>228540.81992585852</v>
      </c>
      <c r="O444" s="52">
        <f t="shared" si="46"/>
        <v>224030.30797129104</v>
      </c>
      <c r="R444" s="236">
        <v>-79700</v>
      </c>
      <c r="S444" s="238">
        <f t="shared" si="47"/>
        <v>1</v>
      </c>
      <c r="T444" s="145">
        <f t="shared" si="48"/>
        <v>1</v>
      </c>
    </row>
    <row r="445" spans="2:20" x14ac:dyDescent="0.15">
      <c r="B445" s="48">
        <v>45545</v>
      </c>
      <c r="C445" s="223">
        <v>-2649000</v>
      </c>
      <c r="D445" s="148">
        <v>8074500</v>
      </c>
      <c r="E445" s="159">
        <v>7904800</v>
      </c>
      <c r="F445" s="160">
        <v>383326.62744714436</v>
      </c>
      <c r="H445" s="54">
        <f t="shared" si="42"/>
        <v>-0.19872020884751282</v>
      </c>
      <c r="I445" s="50">
        <f t="shared" si="43"/>
        <v>0.60572530250632017</v>
      </c>
      <c r="J445" s="50">
        <f t="shared" si="44"/>
        <v>0.59299490634119267</v>
      </c>
      <c r="K445" s="228">
        <f>'EWMA &amp; GARCH Volatility Modelin'!G447^2</f>
        <v>4.4365400016497241E-5</v>
      </c>
      <c r="L445" s="51">
        <f>'EWMA &amp; GARCH Volatility Modelin'!L447</f>
        <v>4.6984851394727569E-5</v>
      </c>
      <c r="M445" s="226" cm="1">
        <f t="array" ref="M445">MMULT(MMULT(H445:J445,TRANSPOSE($H$2:$J$2)),MMULT($H$2:$J$2,TRANSPOSE(H445:J445)))</f>
        <v>1.1214075284380209</v>
      </c>
      <c r="N445" s="52">
        <f t="shared" si="45"/>
        <v>218735.11863318091</v>
      </c>
      <c r="O445" s="52">
        <f t="shared" si="46"/>
        <v>225099.86990152099</v>
      </c>
      <c r="R445" s="236">
        <v>-143500</v>
      </c>
      <c r="S445" s="238">
        <f t="shared" si="47"/>
        <v>0</v>
      </c>
      <c r="T445" s="145">
        <f t="shared" si="48"/>
        <v>1</v>
      </c>
    </row>
    <row r="446" spans="2:20" x14ac:dyDescent="0.15">
      <c r="B446" s="48">
        <v>45546</v>
      </c>
      <c r="C446" s="223">
        <v>-2632800</v>
      </c>
      <c r="D446" s="148">
        <v>8022000</v>
      </c>
      <c r="E446" s="159">
        <v>7797600</v>
      </c>
      <c r="F446" s="160">
        <v>379858.16587743786</v>
      </c>
      <c r="H446" s="54">
        <f t="shared" si="42"/>
        <v>-0.19965419965419964</v>
      </c>
      <c r="I446" s="50">
        <f t="shared" si="43"/>
        <v>0.60833560833560829</v>
      </c>
      <c r="J446" s="50">
        <f t="shared" si="44"/>
        <v>0.59131859131859132</v>
      </c>
      <c r="K446" s="228">
        <f>'EWMA &amp; GARCH Volatility Modelin'!G448^2</f>
        <v>2.082060755898973E-6</v>
      </c>
      <c r="L446" s="51">
        <f>'EWMA &amp; GARCH Volatility Modelin'!L448</f>
        <v>4.7537033453504651E-5</v>
      </c>
      <c r="M446" s="226" cm="1">
        <f t="array" ref="M446">MMULT(MMULT(H446:J446,TRANSPOSE($H$2:$J$2)),MMULT($H$2:$J$2,TRANSPOSE(H446:J446)))</f>
        <v>1.1228708634747389</v>
      </c>
      <c r="N446" s="52">
        <f t="shared" si="45"/>
        <v>46905.706652324596</v>
      </c>
      <c r="O446" s="52">
        <f t="shared" si="46"/>
        <v>224127.43557306947</v>
      </c>
      <c r="R446" s="236">
        <v>116000</v>
      </c>
      <c r="S446" s="238">
        <f t="shared" si="47"/>
        <v>1</v>
      </c>
      <c r="T446" s="145">
        <f t="shared" si="48"/>
        <v>1</v>
      </c>
    </row>
    <row r="447" spans="2:20" x14ac:dyDescent="0.15">
      <c r="B447" s="48">
        <v>45547</v>
      </c>
      <c r="C447" s="223">
        <v>-2636400</v>
      </c>
      <c r="D447" s="148">
        <v>8064000</v>
      </c>
      <c r="E447" s="159">
        <v>7875200</v>
      </c>
      <c r="F447" s="160">
        <v>382557.85046958691</v>
      </c>
      <c r="H447" s="54">
        <f t="shared" si="42"/>
        <v>-0.19818384099588057</v>
      </c>
      <c r="I447" s="50">
        <f t="shared" si="43"/>
        <v>0.6061881709113871</v>
      </c>
      <c r="J447" s="50">
        <f t="shared" si="44"/>
        <v>0.5919956700844935</v>
      </c>
      <c r="K447" s="228">
        <f>'EWMA &amp; GARCH Volatility Modelin'!G449^2</f>
        <v>1.0383946741460639E-5</v>
      </c>
      <c r="L447" s="51">
        <f>'EWMA &amp; GARCH Volatility Modelin'!L449</f>
        <v>4.4728518133714796E-5</v>
      </c>
      <c r="M447" s="226" cm="1">
        <f t="array" ref="M447">MMULT(MMULT(H447:J447,TRANSPOSE($H$2:$J$2)),MMULT($H$2:$J$2,TRANSPOSE(H447:J447)))</f>
        <v>1.1214524509145802</v>
      </c>
      <c r="N447" s="52">
        <f t="shared" si="45"/>
        <v>105606.1908365171</v>
      </c>
      <c r="O447" s="52">
        <f t="shared" si="46"/>
        <v>219179.73988208061</v>
      </c>
      <c r="R447" s="236">
        <v>31500</v>
      </c>
      <c r="S447" s="238">
        <f t="shared" si="47"/>
        <v>1</v>
      </c>
      <c r="T447" s="145">
        <f t="shared" si="48"/>
        <v>1</v>
      </c>
    </row>
    <row r="448" spans="2:20" x14ac:dyDescent="0.15">
      <c r="B448" s="48">
        <v>45548</v>
      </c>
      <c r="C448" s="223">
        <v>-2628000</v>
      </c>
      <c r="D448" s="148">
        <v>8109500</v>
      </c>
      <c r="E448" s="159">
        <v>7852800</v>
      </c>
      <c r="F448" s="160">
        <v>383723.53288965806</v>
      </c>
      <c r="H448" s="54">
        <f t="shared" si="42"/>
        <v>-0.19708571128593178</v>
      </c>
      <c r="I448" s="50">
        <f t="shared" si="43"/>
        <v>0.60816840779043524</v>
      </c>
      <c r="J448" s="50">
        <f t="shared" si="44"/>
        <v>0.58891730349549654</v>
      </c>
      <c r="K448" s="228">
        <f>'EWMA &amp; GARCH Volatility Modelin'!G450^2</f>
        <v>2.0853069412996576E-5</v>
      </c>
      <c r="L448" s="51">
        <f>'EWMA &amp; GARCH Volatility Modelin'!L450</f>
        <v>4.2798929084522511E-5</v>
      </c>
      <c r="M448" s="226" cm="1">
        <f t="array" ref="M448">MMULT(MMULT(H448:J448,TRANSPOSE($H$2:$J$2)),MMULT($H$2:$J$2,TRANSPOSE(H448:J448)))</f>
        <v>1.1220102970279162</v>
      </c>
      <c r="N448" s="52">
        <f t="shared" si="45"/>
        <v>150047.3382440244</v>
      </c>
      <c r="O448" s="52">
        <f t="shared" si="46"/>
        <v>214961.03890554278</v>
      </c>
      <c r="R448" s="236">
        <v>66200</v>
      </c>
      <c r="S448" s="238">
        <f t="shared" si="47"/>
        <v>1</v>
      </c>
      <c r="T448" s="145">
        <f t="shared" si="48"/>
        <v>1</v>
      </c>
    </row>
    <row r="449" spans="2:20" x14ac:dyDescent="0.15">
      <c r="B449" s="48">
        <v>45551</v>
      </c>
      <c r="C449" s="223">
        <v>-2602800</v>
      </c>
      <c r="D449" s="148">
        <v>8130500</v>
      </c>
      <c r="E449" s="159">
        <v>7872800</v>
      </c>
      <c r="F449" s="160">
        <v>384941.42357539426</v>
      </c>
      <c r="H449" s="54">
        <f t="shared" si="42"/>
        <v>-0.19423155852393567</v>
      </c>
      <c r="I449" s="50">
        <f t="shared" si="43"/>
        <v>0.60673109212342824</v>
      </c>
      <c r="J449" s="50">
        <f t="shared" si="44"/>
        <v>0.58750046640050746</v>
      </c>
      <c r="K449" s="228">
        <f>'EWMA &amp; GARCH Volatility Modelin'!G451^2</f>
        <v>1.101742094650667E-4</v>
      </c>
      <c r="L449" s="51">
        <f>'EWMA &amp; GARCH Volatility Modelin'!L451</f>
        <v>4.1991545055925455E-5</v>
      </c>
      <c r="M449" s="226" cm="1">
        <f t="array" ref="M449">MMULT(MMULT(H449:J449,TRANSPOSE($H$2:$J$2)),MMULT($H$2:$J$2,TRANSPOSE(H449:J449)))</f>
        <v>1.1204900116809977</v>
      </c>
      <c r="N449" s="52">
        <f t="shared" si="45"/>
        <v>346369.48786242731</v>
      </c>
      <c r="O449" s="52">
        <f t="shared" si="46"/>
        <v>213835.88247235058</v>
      </c>
      <c r="R449" s="236">
        <v>-42400</v>
      </c>
      <c r="S449" s="238">
        <f t="shared" si="47"/>
        <v>1</v>
      </c>
      <c r="T449" s="145">
        <f t="shared" si="48"/>
        <v>1</v>
      </c>
    </row>
    <row r="450" spans="2:20" x14ac:dyDescent="0.15">
      <c r="B450" s="48">
        <v>45552</v>
      </c>
      <c r="C450" s="223">
        <v>-2593800</v>
      </c>
      <c r="D450" s="148">
        <v>8109500</v>
      </c>
      <c r="E450" s="159">
        <v>7842400</v>
      </c>
      <c r="F450" s="160">
        <v>383789.10109412798</v>
      </c>
      <c r="H450" s="54">
        <f t="shared" si="42"/>
        <v>-0.19417432119837402</v>
      </c>
      <c r="I450" s="50">
        <f t="shared" si="43"/>
        <v>0.60708483990986739</v>
      </c>
      <c r="J450" s="50">
        <f t="shared" si="44"/>
        <v>0.58708948128850658</v>
      </c>
      <c r="K450" s="228">
        <f>'EWMA &amp; GARCH Volatility Modelin'!G452^2</f>
        <v>9.9006026342451895E-6</v>
      </c>
      <c r="L450" s="51">
        <f>'EWMA &amp; GARCH Volatility Modelin'!L452</f>
        <v>4.8530953501237694E-5</v>
      </c>
      <c r="M450" s="226" cm="1">
        <f t="array" ref="M450">MMULT(MMULT(H450:J450,TRANSPOSE($H$2:$J$2)),MMULT($H$2:$J$2,TRANSPOSE(H450:J450)))</f>
        <v>1.1206320443963094</v>
      </c>
      <c r="N450" s="52">
        <f t="shared" si="45"/>
        <v>103509.85066856268</v>
      </c>
      <c r="O450" s="52">
        <f t="shared" si="46"/>
        <v>229171.32672053136</v>
      </c>
      <c r="R450" s="236">
        <v>-7900</v>
      </c>
      <c r="S450" s="238">
        <f t="shared" si="47"/>
        <v>1</v>
      </c>
      <c r="T450" s="145">
        <f t="shared" si="48"/>
        <v>1</v>
      </c>
    </row>
    <row r="451" spans="2:20" x14ac:dyDescent="0.15">
      <c r="B451" s="48">
        <v>45553</v>
      </c>
      <c r="C451" s="223">
        <v>-2571000</v>
      </c>
      <c r="D451" s="148">
        <v>8078000</v>
      </c>
      <c r="E451" s="159">
        <v>7843200.0000000009</v>
      </c>
      <c r="F451" s="160">
        <v>382932.77960887534</v>
      </c>
      <c r="H451" s="54">
        <f t="shared" si="42"/>
        <v>-0.19258138454854609</v>
      </c>
      <c r="I451" s="50">
        <f t="shared" si="43"/>
        <v>0.60508456802145283</v>
      </c>
      <c r="J451" s="50">
        <f t="shared" si="44"/>
        <v>0.58749681652709329</v>
      </c>
      <c r="K451" s="228">
        <f>'EWMA &amp; GARCH Volatility Modelin'!G453^2</f>
        <v>3.9910404577846284E-5</v>
      </c>
      <c r="L451" s="51">
        <f>'EWMA &amp; GARCH Volatility Modelin'!L453</f>
        <v>4.6278805162231185E-5</v>
      </c>
      <c r="M451" s="226" cm="1">
        <f t="array" ref="M451">MMULT(MMULT(H451:J451,TRANSPOSE($H$2:$J$2)),MMULT($H$2:$J$2,TRANSPOSE(H451:J451)))</f>
        <v>1.1192439535162977</v>
      </c>
      <c r="N451" s="52">
        <f t="shared" si="45"/>
        <v>207571.57166821242</v>
      </c>
      <c r="O451" s="52">
        <f t="shared" si="46"/>
        <v>223519.73679730919</v>
      </c>
      <c r="R451" s="236">
        <v>72500</v>
      </c>
      <c r="S451" s="238">
        <f t="shared" si="47"/>
        <v>1</v>
      </c>
      <c r="T451" s="145">
        <f t="shared" si="48"/>
        <v>1</v>
      </c>
    </row>
    <row r="452" spans="2:20" x14ac:dyDescent="0.15">
      <c r="B452" s="48">
        <v>45554</v>
      </c>
      <c r="C452" s="223">
        <v>-2562000</v>
      </c>
      <c r="D452" s="148">
        <v>8109500</v>
      </c>
      <c r="E452" s="159">
        <v>7875200</v>
      </c>
      <c r="F452" s="160">
        <v>384588.8840750503</v>
      </c>
      <c r="H452" s="54">
        <f t="shared" si="42"/>
        <v>-0.19087068920559946</v>
      </c>
      <c r="I452" s="50">
        <f t="shared" si="43"/>
        <v>0.60416309684340708</v>
      </c>
      <c r="J452" s="50">
        <f t="shared" si="44"/>
        <v>0.58670759236219239</v>
      </c>
      <c r="K452" s="228">
        <f>'EWMA &amp; GARCH Volatility Modelin'!G454^2</f>
        <v>1.6639680392423335E-5</v>
      </c>
      <c r="L452" s="51">
        <f>'EWMA &amp; GARCH Volatility Modelin'!L454</f>
        <v>4.65433063386252E-5</v>
      </c>
      <c r="M452" s="226" cm="1">
        <f t="array" ref="M452">MMULT(MMULT(H452:J452,TRANSPOSE($H$2:$J$2)),MMULT($H$2:$J$2,TRANSPOSE(H452:J452)))</f>
        <v>1.1183067174625161</v>
      </c>
      <c r="N452" s="52">
        <f t="shared" si="45"/>
        <v>134699.96995192929</v>
      </c>
      <c r="O452" s="52">
        <f t="shared" si="46"/>
        <v>225280.51195136923</v>
      </c>
      <c r="R452" s="236">
        <v>179500</v>
      </c>
      <c r="S452" s="238">
        <f t="shared" si="47"/>
        <v>1</v>
      </c>
      <c r="T452" s="145">
        <f t="shared" si="48"/>
        <v>1</v>
      </c>
    </row>
    <row r="453" spans="2:20" x14ac:dyDescent="0.15">
      <c r="B453" s="48">
        <v>45555</v>
      </c>
      <c r="C453" s="223">
        <v>-2461200</v>
      </c>
      <c r="D453" s="148">
        <v>8141000</v>
      </c>
      <c r="E453" s="159">
        <v>7922400</v>
      </c>
      <c r="F453" s="160">
        <v>387189.53055389802</v>
      </c>
      <c r="H453" s="54">
        <f t="shared" si="42"/>
        <v>-0.18094131831615473</v>
      </c>
      <c r="I453" s="50">
        <f t="shared" si="43"/>
        <v>0.59850612400935144</v>
      </c>
      <c r="J453" s="50">
        <f t="shared" si="44"/>
        <v>0.58243519430680335</v>
      </c>
      <c r="K453" s="228">
        <f>'EWMA &amp; GARCH Volatility Modelin'!G455^2</f>
        <v>4.6558266454284576E-6</v>
      </c>
      <c r="L453" s="51">
        <f>'EWMA &amp; GARCH Volatility Modelin'!L455</f>
        <v>4.503453008489061E-5</v>
      </c>
      <c r="M453" s="226" cm="1">
        <f t="array" ref="M453">MMULT(MMULT(H453:J453,TRANSPOSE($H$2:$J$2)),MMULT($H$2:$J$2,TRANSPOSE(H453:J453)))</f>
        <v>1.1127358578935469</v>
      </c>
      <c r="N453" s="52">
        <f t="shared" si="45"/>
        <v>72024.169101308231</v>
      </c>
      <c r="O453" s="52">
        <f t="shared" si="46"/>
        <v>224002.40119253224</v>
      </c>
      <c r="R453" s="236">
        <v>-73600</v>
      </c>
      <c r="S453" s="238">
        <f t="shared" si="47"/>
        <v>0</v>
      </c>
      <c r="T453" s="145">
        <f t="shared" si="48"/>
        <v>1</v>
      </c>
    </row>
    <row r="454" spans="2:20" x14ac:dyDescent="0.15">
      <c r="B454" s="48">
        <v>45558</v>
      </c>
      <c r="C454" s="223">
        <v>-2486400</v>
      </c>
      <c r="D454" s="148">
        <v>8099000</v>
      </c>
      <c r="E454" s="159">
        <v>7916000</v>
      </c>
      <c r="F454" s="160">
        <v>385511.50885929359</v>
      </c>
      <c r="H454" s="54">
        <f t="shared" ref="H454:H517" si="49">C454/SUM(C454:E454)</f>
        <v>-0.1837884186094644</v>
      </c>
      <c r="I454" s="50">
        <f t="shared" ref="I454:I517" si="50">D454/SUM(C454:E454)</f>
        <v>0.59865765858995013</v>
      </c>
      <c r="J454" s="50">
        <f t="shared" ref="J454:J517" si="51">E454/SUM(C454:E454)</f>
        <v>0.58513076001951425</v>
      </c>
      <c r="K454" s="228">
        <f>'EWMA &amp; GARCH Volatility Modelin'!G456^2</f>
        <v>1.8491546279584738E-6</v>
      </c>
      <c r="L454" s="51">
        <f>'EWMA &amp; GARCH Volatility Modelin'!L456</f>
        <v>4.2627285638692593E-5</v>
      </c>
      <c r="M454" s="226" cm="1">
        <f t="array" ref="M454">MMULT(MMULT(H454:J454,TRANSPOSE($H$2:$J$2)),MMULT($H$2:$J$2,TRANSPOSE(H454:J454)))</f>
        <v>1.1136706469668398</v>
      </c>
      <c r="N454" s="52">
        <f t="shared" ref="N454:N517" si="52">_xlfn.NORM.S.INV(0.99)*SQRT(M454*K454)*SUM(C454:E454)</f>
        <v>45164.012119791172</v>
      </c>
      <c r="O454" s="52">
        <f t="shared" ref="O454:O517" si="53">_xlfn.NORM.S.INV(0.99)*SQRT(M454*L454)*SUM(C454:E454)</f>
        <v>216845.16366686148</v>
      </c>
      <c r="R454" s="236">
        <v>42400</v>
      </c>
      <c r="S454" s="238">
        <f t="shared" ref="S454:S517" si="54">IF(-(N455)&lt;R454,1,0)</f>
        <v>1</v>
      </c>
      <c r="T454" s="145">
        <f t="shared" ref="T454:T517" si="55">IF(-(O455)&lt;R454,1,0)</f>
        <v>1</v>
      </c>
    </row>
    <row r="455" spans="2:20" x14ac:dyDescent="0.15">
      <c r="B455" s="48">
        <v>45559</v>
      </c>
      <c r="C455" s="223">
        <v>-2520000</v>
      </c>
      <c r="D455" s="148">
        <v>8211000</v>
      </c>
      <c r="E455" s="159">
        <v>7880000</v>
      </c>
      <c r="F455" s="160">
        <v>388317.1002720535</v>
      </c>
      <c r="H455" s="54">
        <f t="shared" si="49"/>
        <v>-0.18569007442340285</v>
      </c>
      <c r="I455" s="50">
        <f t="shared" si="50"/>
        <v>0.60504015916292098</v>
      </c>
      <c r="J455" s="50">
        <f t="shared" si="51"/>
        <v>0.58064991526048193</v>
      </c>
      <c r="K455" s="228">
        <f>'EWMA &amp; GARCH Volatility Modelin'!G457^2</f>
        <v>9.5687381362411725E-7</v>
      </c>
      <c r="L455" s="51">
        <f>'EWMA &amp; GARCH Volatility Modelin'!L457</f>
        <v>4.0232444978279603E-5</v>
      </c>
      <c r="M455" s="226" cm="1">
        <f t="array" ref="M455">MMULT(MMULT(H455:J455,TRANSPOSE($H$2:$J$2)),MMULT($H$2:$J$2,TRANSPOSE(H455:J455)))</f>
        <v>1.1171214863417951</v>
      </c>
      <c r="N455" s="52">
        <f t="shared" si="52"/>
        <v>32641.04437754934</v>
      </c>
      <c r="O455" s="52">
        <f t="shared" si="53"/>
        <v>211653.24149614931</v>
      </c>
      <c r="R455" s="236">
        <v>114000</v>
      </c>
      <c r="S455" s="238">
        <f t="shared" si="54"/>
        <v>1</v>
      </c>
      <c r="T455" s="145">
        <f t="shared" si="55"/>
        <v>1</v>
      </c>
    </row>
    <row r="456" spans="2:20" x14ac:dyDescent="0.15">
      <c r="B456" s="48">
        <v>45560</v>
      </c>
      <c r="C456" s="223">
        <v>-2530800</v>
      </c>
      <c r="D456" s="148">
        <v>8267000</v>
      </c>
      <c r="E456" s="159">
        <v>7948800</v>
      </c>
      <c r="F456" s="160">
        <v>391273.60978247761</v>
      </c>
      <c r="H456" s="54">
        <f t="shared" si="49"/>
        <v>-0.18493240774570699</v>
      </c>
      <c r="I456" s="50">
        <f t="shared" si="50"/>
        <v>0.60409207161125322</v>
      </c>
      <c r="J456" s="50">
        <f t="shared" si="51"/>
        <v>0.58084033613445374</v>
      </c>
      <c r="K456" s="228">
        <f>'EWMA &amp; GARCH Volatility Modelin'!G458^2</f>
        <v>1.2341100440587383E-4</v>
      </c>
      <c r="L456" s="51">
        <f>'EWMA &amp; GARCH Volatility Modelin'!L458</f>
        <v>3.8021912447134478E-5</v>
      </c>
      <c r="M456" s="226" cm="1">
        <f t="array" ref="M456">MMULT(MMULT(H456:J456,TRANSPOSE($H$2:$J$2)),MMULT($H$2:$J$2,TRANSPOSE(H456:J456)))</f>
        <v>1.1164636772245164</v>
      </c>
      <c r="N456" s="52">
        <f t="shared" si="52"/>
        <v>373696.21797378414</v>
      </c>
      <c r="O456" s="52">
        <f t="shared" si="53"/>
        <v>207423.87238658068</v>
      </c>
      <c r="R456" s="236">
        <v>-162100</v>
      </c>
      <c r="S456" s="238">
        <f t="shared" si="54"/>
        <v>1</v>
      </c>
      <c r="T456" s="145">
        <f t="shared" si="55"/>
        <v>1</v>
      </c>
    </row>
    <row r="457" spans="2:20" x14ac:dyDescent="0.15">
      <c r="B457" s="48">
        <v>45561</v>
      </c>
      <c r="C457" s="223">
        <v>-2544600</v>
      </c>
      <c r="D457" s="148">
        <v>8235500</v>
      </c>
      <c r="E457" s="159">
        <v>7832000</v>
      </c>
      <c r="F457" s="160">
        <v>388114.09631333832</v>
      </c>
      <c r="H457" s="54">
        <f t="shared" si="49"/>
        <v>-0.1881696973282358</v>
      </c>
      <c r="I457" s="50">
        <f t="shared" si="50"/>
        <v>0.60900398583144144</v>
      </c>
      <c r="J457" s="50">
        <f t="shared" si="51"/>
        <v>0.5791657114967943</v>
      </c>
      <c r="K457" s="228">
        <f>'EWMA &amp; GARCH Volatility Modelin'!G459^2</f>
        <v>8.0213431732733737E-5</v>
      </c>
      <c r="L457" s="51">
        <f>'EWMA &amp; GARCH Volatility Modelin'!L459</f>
        <v>4.5741274987186269E-5</v>
      </c>
      <c r="M457" s="226" cm="1">
        <f t="array" ref="M457">MMULT(MMULT(H457:J457,TRANSPOSE($H$2:$J$2)),MMULT($H$2:$J$2,TRANSPOSE(H457:J457)))</f>
        <v>1.1196637215885508</v>
      </c>
      <c r="N457" s="52">
        <f t="shared" si="52"/>
        <v>298134.2330953409</v>
      </c>
      <c r="O457" s="52">
        <f t="shared" si="53"/>
        <v>225134.6963979557</v>
      </c>
      <c r="R457" s="236">
        <v>-19500</v>
      </c>
      <c r="S457" s="238">
        <f t="shared" si="54"/>
        <v>1</v>
      </c>
      <c r="T457" s="145">
        <f t="shared" si="55"/>
        <v>1</v>
      </c>
    </row>
    <row r="458" spans="2:20" x14ac:dyDescent="0.15">
      <c r="B458" s="48">
        <v>45562</v>
      </c>
      <c r="C458" s="223">
        <v>-2556000</v>
      </c>
      <c r="D458" s="148">
        <v>8225000</v>
      </c>
      <c r="E458" s="159">
        <v>7834400.0000000009</v>
      </c>
      <c r="F458" s="160">
        <v>387726.38575243321</v>
      </c>
      <c r="H458" s="54">
        <f t="shared" si="49"/>
        <v>-0.18928566138898351</v>
      </c>
      <c r="I458" s="50">
        <f t="shared" si="50"/>
        <v>0.60910585482174862</v>
      </c>
      <c r="J458" s="50">
        <f t="shared" si="51"/>
        <v>0.580179806567235</v>
      </c>
      <c r="K458" s="228">
        <f>'EWMA &amp; GARCH Volatility Modelin'!G460^2</f>
        <v>9.1491663127627064E-5</v>
      </c>
      <c r="L458" s="51">
        <f>'EWMA &amp; GARCH Volatility Modelin'!L460</f>
        <v>4.9272284637892444E-5</v>
      </c>
      <c r="M458" s="226" cm="1">
        <f t="array" ref="M458">MMULT(MMULT(H458:J458,TRANSPOSE($H$2:$J$2)),MMULT($H$2:$J$2,TRANSPOSE(H458:J458)))</f>
        <v>1.1200503657196523</v>
      </c>
      <c r="N458" s="52">
        <f t="shared" si="52"/>
        <v>318000.15227977745</v>
      </c>
      <c r="O458" s="52">
        <f t="shared" si="53"/>
        <v>233366.17976284871</v>
      </c>
      <c r="R458" s="236">
        <v>-111200</v>
      </c>
      <c r="S458" s="238">
        <f t="shared" si="54"/>
        <v>0</v>
      </c>
      <c r="T458" s="145">
        <f t="shared" si="55"/>
        <v>1</v>
      </c>
    </row>
    <row r="459" spans="2:20" x14ac:dyDescent="0.15">
      <c r="B459" s="48">
        <v>45565</v>
      </c>
      <c r="C459" s="223">
        <v>-2548800</v>
      </c>
      <c r="D459" s="148">
        <v>8169000</v>
      </c>
      <c r="E459" s="159">
        <v>7772000</v>
      </c>
      <c r="F459" s="160">
        <v>384856.22055656416</v>
      </c>
      <c r="H459" s="54">
        <f t="shared" si="49"/>
        <v>-0.19031973835516197</v>
      </c>
      <c r="I459" s="50">
        <f t="shared" si="50"/>
        <v>0.60998192978002119</v>
      </c>
      <c r="J459" s="50">
        <f t="shared" si="51"/>
        <v>0.58033780857514072</v>
      </c>
      <c r="K459" s="228">
        <f>'EWMA &amp; GARCH Volatility Modelin'!G461^2</f>
        <v>3.9050270759881367E-6</v>
      </c>
      <c r="L459" s="51">
        <f>'EWMA &amp; GARCH Volatility Modelin'!L461</f>
        <v>5.3602791750271105E-5</v>
      </c>
      <c r="M459" s="226" cm="1">
        <f t="array" ref="M459">MMULT(MMULT(H459:J459,TRANSPOSE($H$2:$J$2)),MMULT($H$2:$J$2,TRANSPOSE(H459:J459)))</f>
        <v>1.1207611816056375</v>
      </c>
      <c r="N459" s="52">
        <f t="shared" si="52"/>
        <v>65177.117495523547</v>
      </c>
      <c r="O459" s="52">
        <f t="shared" si="53"/>
        <v>241477.58812995424</v>
      </c>
      <c r="R459" s="236">
        <v>-120500</v>
      </c>
      <c r="S459" s="238">
        <f t="shared" si="54"/>
        <v>1</v>
      </c>
      <c r="T459" s="145">
        <f t="shared" si="55"/>
        <v>1</v>
      </c>
    </row>
    <row r="460" spans="2:20" x14ac:dyDescent="0.15">
      <c r="B460" s="48">
        <v>45566</v>
      </c>
      <c r="C460" s="223">
        <v>-2547600</v>
      </c>
      <c r="D460" s="148">
        <v>8074500</v>
      </c>
      <c r="E460" s="159">
        <v>7744800</v>
      </c>
      <c r="F460" s="160">
        <v>381281.99851797498</v>
      </c>
      <c r="H460" s="54">
        <f t="shared" si="49"/>
        <v>-0.19195732272429306</v>
      </c>
      <c r="I460" s="50">
        <f t="shared" si="50"/>
        <v>0.60839982820588168</v>
      </c>
      <c r="J460" s="50">
        <f t="shared" si="51"/>
        <v>0.58355749451841132</v>
      </c>
      <c r="K460" s="228">
        <f>'EWMA &amp; GARCH Volatility Modelin'!G462^2</f>
        <v>5.9543535084012616E-5</v>
      </c>
      <c r="L460" s="51">
        <f>'EWMA &amp; GARCH Volatility Modelin'!L462</f>
        <v>5.0371113521307415E-5</v>
      </c>
      <c r="M460" s="226" cm="1">
        <f t="array" ref="M460">MMULT(MMULT(H460:J460,TRANSPOSE($H$2:$J$2)),MMULT($H$2:$J$2,TRANSPOSE(H460:J460)))</f>
        <v>1.1205479035553463</v>
      </c>
      <c r="N460" s="52">
        <f t="shared" si="52"/>
        <v>252193.41089276492</v>
      </c>
      <c r="O460" s="52">
        <f t="shared" si="53"/>
        <v>231956.85076924873</v>
      </c>
      <c r="R460" s="236">
        <v>-37100</v>
      </c>
      <c r="S460" s="238">
        <f t="shared" si="54"/>
        <v>1</v>
      </c>
      <c r="T460" s="145">
        <f t="shared" si="55"/>
        <v>1</v>
      </c>
    </row>
    <row r="461" spans="2:20" x14ac:dyDescent="0.15">
      <c r="B461" s="48">
        <v>45567</v>
      </c>
      <c r="C461" s="223">
        <v>-2551800</v>
      </c>
      <c r="D461" s="148">
        <v>8008000</v>
      </c>
      <c r="E461" s="159">
        <v>7778400</v>
      </c>
      <c r="F461" s="160">
        <v>379647.13245131838</v>
      </c>
      <c r="H461" s="54">
        <f t="shared" si="49"/>
        <v>-0.19281277862572349</v>
      </c>
      <c r="I461" s="50">
        <f t="shared" si="50"/>
        <v>0.60508062200595414</v>
      </c>
      <c r="J461" s="50">
        <f t="shared" si="51"/>
        <v>0.58773215661976941</v>
      </c>
      <c r="K461" s="228">
        <f>'EWMA &amp; GARCH Volatility Modelin'!G463^2</f>
        <v>3.8674505793202707E-5</v>
      </c>
      <c r="L461" s="51">
        <f>'EWMA &amp; GARCH Volatility Modelin'!L463</f>
        <v>5.1811586782243911E-5</v>
      </c>
      <c r="M461" s="226" cm="1">
        <f t="array" ref="M461">MMULT(MMULT(H461:J461,TRANSPOSE($H$2:$J$2)),MMULT($H$2:$J$2,TRANSPOSE(H461:J461)))</f>
        <v>1.1193128055667367</v>
      </c>
      <c r="N461" s="52">
        <f t="shared" si="52"/>
        <v>202569.28747422053</v>
      </c>
      <c r="O461" s="52">
        <f t="shared" si="53"/>
        <v>234463.18526362631</v>
      </c>
      <c r="R461" s="236">
        <v>16600</v>
      </c>
      <c r="S461" s="238">
        <f t="shared" si="54"/>
        <v>1</v>
      </c>
      <c r="T461" s="145">
        <f t="shared" si="55"/>
        <v>1</v>
      </c>
    </row>
    <row r="462" spans="2:20" x14ac:dyDescent="0.15">
      <c r="B462" s="48">
        <v>45568</v>
      </c>
      <c r="C462" s="223">
        <v>-2519400</v>
      </c>
      <c r="D462" s="148">
        <v>7973000</v>
      </c>
      <c r="E462" s="159">
        <v>7797600</v>
      </c>
      <c r="F462" s="160">
        <v>379068.32434976305</v>
      </c>
      <c r="H462" s="54">
        <f t="shared" si="49"/>
        <v>-0.19012617725187153</v>
      </c>
      <c r="I462" s="50">
        <f t="shared" si="50"/>
        <v>0.60168135716010629</v>
      </c>
      <c r="J462" s="50">
        <f t="shared" si="51"/>
        <v>0.58844482009176524</v>
      </c>
      <c r="K462" s="228">
        <f>'EWMA &amp; GARCH Volatility Modelin'!G464^2</f>
        <v>3.9858239579547082E-5</v>
      </c>
      <c r="L462" s="51">
        <f>'EWMA &amp; GARCH Volatility Modelin'!L464</f>
        <v>5.1603773992613227E-5</v>
      </c>
      <c r="M462" s="226" cm="1">
        <f t="array" ref="M462">MMULT(MMULT(H462:J462,TRANSPOSE($H$2:$J$2)),MMULT($H$2:$J$2,TRANSPOSE(H462:J462)))</f>
        <v>1.1169620143472319</v>
      </c>
      <c r="N462" s="52">
        <f t="shared" si="52"/>
        <v>205687.60699559734</v>
      </c>
      <c r="O462" s="52">
        <f t="shared" si="53"/>
        <v>234039.84464683876</v>
      </c>
      <c r="R462" s="236">
        <v>93500</v>
      </c>
      <c r="S462" s="238">
        <f t="shared" si="54"/>
        <v>1</v>
      </c>
      <c r="T462" s="145">
        <f t="shared" si="55"/>
        <v>1</v>
      </c>
    </row>
    <row r="463" spans="2:20" x14ac:dyDescent="0.15">
      <c r="B463" s="48">
        <v>45569</v>
      </c>
      <c r="C463" s="223">
        <v>-2511600</v>
      </c>
      <c r="D463" s="148">
        <v>8039500</v>
      </c>
      <c r="E463" s="159">
        <v>7816799.9999999991</v>
      </c>
      <c r="F463" s="160">
        <v>381642.54142368742</v>
      </c>
      <c r="H463" s="54">
        <f t="shared" si="49"/>
        <v>-0.18820955135746775</v>
      </c>
      <c r="I463" s="50">
        <f t="shared" si="50"/>
        <v>0.60244891230226227</v>
      </c>
      <c r="J463" s="50">
        <f t="shared" si="51"/>
        <v>0.58576063905520537</v>
      </c>
      <c r="K463" s="228">
        <f>'EWMA &amp; GARCH Volatility Modelin'!G465^2</f>
        <v>2.0663794250279329E-9</v>
      </c>
      <c r="L463" s="51">
        <f>'EWMA &amp; GARCH Volatility Modelin'!L465</f>
        <v>5.1512255295852686E-5</v>
      </c>
      <c r="M463" s="226" cm="1">
        <f t="array" ref="M463">MMULT(MMULT(H463:J463,TRANSPOSE($H$2:$J$2)),MMULT($H$2:$J$2,TRANSPOSE(H463:J463)))</f>
        <v>1.1167231583377837</v>
      </c>
      <c r="N463" s="52">
        <f t="shared" si="52"/>
        <v>1491.2871263584004</v>
      </c>
      <c r="O463" s="52">
        <f t="shared" si="53"/>
        <v>235456.95135719003</v>
      </c>
      <c r="R463" s="236">
        <v>-313900</v>
      </c>
      <c r="S463" s="238">
        <f t="shared" si="54"/>
        <v>0</v>
      </c>
      <c r="T463" s="145">
        <f t="shared" si="55"/>
        <v>0</v>
      </c>
    </row>
    <row r="464" spans="2:20" x14ac:dyDescent="0.15">
      <c r="B464" s="48">
        <v>45572</v>
      </c>
      <c r="C464" s="223">
        <v>-2508600</v>
      </c>
      <c r="D464" s="148">
        <v>7721000</v>
      </c>
      <c r="E464" s="159">
        <v>7818400</v>
      </c>
      <c r="F464" s="160">
        <v>371272.93644547806</v>
      </c>
      <c r="H464" s="54">
        <f t="shared" si="49"/>
        <v>-0.19251312275531818</v>
      </c>
      <c r="I464" s="50">
        <f t="shared" si="50"/>
        <v>0.59251926205605177</v>
      </c>
      <c r="J464" s="50">
        <f t="shared" si="51"/>
        <v>0.5999938606992663</v>
      </c>
      <c r="K464" s="228">
        <f>'EWMA &amp; GARCH Volatility Modelin'!G466^2</f>
        <v>3.0228543407016785E-5</v>
      </c>
      <c r="L464" s="51">
        <f>'EWMA &amp; GARCH Volatility Modelin'!L466</f>
        <v>4.8141194618259929E-5</v>
      </c>
      <c r="M464" s="226" cm="1">
        <f t="array" ref="M464">MMULT(MMULT(H464:J464,TRANSPOSE($H$2:$J$2)),MMULT($H$2:$J$2,TRANSPOSE(H464:J464)))</f>
        <v>1.1135676517279309</v>
      </c>
      <c r="N464" s="52">
        <f t="shared" si="52"/>
        <v>175878.45866763475</v>
      </c>
      <c r="O464" s="52">
        <f t="shared" si="53"/>
        <v>221953.74238677244</v>
      </c>
      <c r="R464" s="236">
        <v>6900</v>
      </c>
      <c r="S464" s="238">
        <f t="shared" si="54"/>
        <v>1</v>
      </c>
      <c r="T464" s="145">
        <f t="shared" si="55"/>
        <v>1</v>
      </c>
    </row>
    <row r="465" spans="2:20" x14ac:dyDescent="0.15">
      <c r="B465" s="48">
        <v>45573</v>
      </c>
      <c r="C465" s="223">
        <v>-2500200</v>
      </c>
      <c r="D465" s="148">
        <v>7731500</v>
      </c>
      <c r="E465" s="159">
        <v>7806400</v>
      </c>
      <c r="F465" s="160">
        <v>371465.09627870785</v>
      </c>
      <c r="H465" s="54">
        <f t="shared" si="49"/>
        <v>-0.19176695276007272</v>
      </c>
      <c r="I465" s="50">
        <f t="shared" si="50"/>
        <v>0.593011037222823</v>
      </c>
      <c r="J465" s="50">
        <f t="shared" si="51"/>
        <v>0.59875591553724972</v>
      </c>
      <c r="K465" s="228">
        <f>'EWMA &amp; GARCH Volatility Modelin'!G467^2</f>
        <v>4.2474934351060451E-5</v>
      </c>
      <c r="L465" s="51">
        <f>'EWMA &amp; GARCH Volatility Modelin'!L467</f>
        <v>4.7592874898144086E-5</v>
      </c>
      <c r="M465" s="226" cm="1">
        <f t="array" ref="M465">MMULT(MMULT(H465:J465,TRANSPOSE($H$2:$J$2)),MMULT($H$2:$J$2,TRANSPOSE(H465:J465)))</f>
        <v>1.1135615343866105</v>
      </c>
      <c r="N465" s="52">
        <f t="shared" si="52"/>
        <v>208592.70225294874</v>
      </c>
      <c r="O465" s="52">
        <f t="shared" si="53"/>
        <v>220802.36559151465</v>
      </c>
      <c r="R465" s="236">
        <v>263600</v>
      </c>
      <c r="S465" s="238">
        <f t="shared" si="54"/>
        <v>1</v>
      </c>
      <c r="T465" s="145">
        <f t="shared" si="55"/>
        <v>1</v>
      </c>
    </row>
    <row r="466" spans="2:20" x14ac:dyDescent="0.15">
      <c r="B466" s="48">
        <v>45574</v>
      </c>
      <c r="C466" s="223">
        <v>-2518800</v>
      </c>
      <c r="D466" s="148">
        <v>7878500</v>
      </c>
      <c r="E466" s="159">
        <v>7941600</v>
      </c>
      <c r="F466" s="160">
        <v>378507.86449522281</v>
      </c>
      <c r="H466" s="54">
        <f t="shared" si="49"/>
        <v>-0.18936494929067083</v>
      </c>
      <c r="I466" s="50">
        <f t="shared" si="50"/>
        <v>0.59231052603880818</v>
      </c>
      <c r="J466" s="50">
        <f t="shared" si="51"/>
        <v>0.59705442325186264</v>
      </c>
      <c r="K466" s="228">
        <f>'EWMA &amp; GARCH Volatility Modelin'!G468^2</f>
        <v>1.0626324982623026E-5</v>
      </c>
      <c r="L466" s="51">
        <f>'EWMA &amp; GARCH Volatility Modelin'!L468</f>
        <v>4.8095956165273944E-5</v>
      </c>
      <c r="M466" s="226" cm="1">
        <f t="array" ref="M466">MMULT(MMULT(H466:J466,TRANSPOSE($H$2:$J$2)),MMULT($H$2:$J$2,TRANSPOSE(H466:J466)))</f>
        <v>1.1125155809157306</v>
      </c>
      <c r="N466" s="52">
        <f t="shared" si="52"/>
        <v>106393.07098043001</v>
      </c>
      <c r="O466" s="52">
        <f t="shared" si="53"/>
        <v>226347.69667053767</v>
      </c>
      <c r="R466" s="236">
        <v>172200</v>
      </c>
      <c r="S466" s="238">
        <f t="shared" si="54"/>
        <v>1</v>
      </c>
      <c r="T466" s="145">
        <f t="shared" si="55"/>
        <v>1</v>
      </c>
    </row>
    <row r="467" spans="2:20" x14ac:dyDescent="0.15">
      <c r="B467" s="48">
        <v>45575</v>
      </c>
      <c r="C467" s="223">
        <v>-2514000</v>
      </c>
      <c r="D467" s="148">
        <v>8095500</v>
      </c>
      <c r="E467" s="159">
        <v>7892000</v>
      </c>
      <c r="F467" s="160">
        <v>384773.45037628093</v>
      </c>
      <c r="H467" s="54">
        <f t="shared" si="49"/>
        <v>-0.18658848851449142</v>
      </c>
      <c r="I467" s="50">
        <f t="shared" si="50"/>
        <v>0.6008461053178461</v>
      </c>
      <c r="J467" s="50">
        <f t="shared" si="51"/>
        <v>0.58574238319664529</v>
      </c>
      <c r="K467" s="228">
        <f>'EWMA &amp; GARCH Volatility Modelin'!G469^2</f>
        <v>1.7533803940315245E-5</v>
      </c>
      <c r="L467" s="51">
        <f>'EWMA &amp; GARCH Volatility Modelin'!L469</f>
        <v>4.5865352836856671E-5</v>
      </c>
      <c r="M467" s="226" cm="1">
        <f t="array" ref="M467">MMULT(MMULT(H467:J467,TRANSPOSE($H$2:$J$2)),MMULT($H$2:$J$2,TRANSPOSE(H467:J467)))</f>
        <v>1.1155077363366355</v>
      </c>
      <c r="N467" s="52">
        <f t="shared" si="52"/>
        <v>138621.13523060919</v>
      </c>
      <c r="O467" s="52">
        <f t="shared" si="53"/>
        <v>224199.03943116136</v>
      </c>
      <c r="R467" s="236">
        <v>113200</v>
      </c>
      <c r="S467" s="238">
        <f t="shared" si="54"/>
        <v>1</v>
      </c>
      <c r="T467" s="145">
        <f t="shared" si="55"/>
        <v>1</v>
      </c>
    </row>
    <row r="468" spans="2:20" x14ac:dyDescent="0.15">
      <c r="B468" s="48">
        <v>45576</v>
      </c>
      <c r="C468" s="223">
        <v>-2520000</v>
      </c>
      <c r="D468" s="148">
        <v>8151500</v>
      </c>
      <c r="E468" s="159">
        <v>7955200</v>
      </c>
      <c r="F468" s="160">
        <v>387669.35632833332</v>
      </c>
      <c r="H468" s="54">
        <f t="shared" si="49"/>
        <v>-0.18547550177747354</v>
      </c>
      <c r="I468" s="50">
        <f t="shared" si="50"/>
        <v>0.59996172727741104</v>
      </c>
      <c r="J468" s="50">
        <f t="shared" si="51"/>
        <v>0.58551377450006259</v>
      </c>
      <c r="K468" s="228">
        <f>'EWMA &amp; GARCH Volatility Modelin'!G470^2</f>
        <v>8.2953885269155132E-5</v>
      </c>
      <c r="L468" s="51">
        <f>'EWMA &amp; GARCH Volatility Modelin'!L470</f>
        <v>4.4392054756829575E-5</v>
      </c>
      <c r="M468" s="226" cm="1">
        <f t="array" ref="M468">MMULT(MMULT(H468:J468,TRANSPOSE($H$2:$J$2)),MMULT($H$2:$J$2,TRANSPOSE(H468:J468)))</f>
        <v>1.1147708162986236</v>
      </c>
      <c r="N468" s="52">
        <f t="shared" si="52"/>
        <v>303948.36072629562</v>
      </c>
      <c r="O468" s="52">
        <f t="shared" si="53"/>
        <v>222348.42801963832</v>
      </c>
      <c r="R468" s="236">
        <v>178200</v>
      </c>
      <c r="S468" s="238">
        <f t="shared" si="54"/>
        <v>1</v>
      </c>
      <c r="T468" s="145">
        <f t="shared" si="55"/>
        <v>1</v>
      </c>
    </row>
    <row r="469" spans="2:20" x14ac:dyDescent="0.15">
      <c r="B469" s="48">
        <v>45579</v>
      </c>
      <c r="C469" s="223">
        <v>-2529600</v>
      </c>
      <c r="D469" s="148">
        <v>8270500</v>
      </c>
      <c r="E469" s="159">
        <v>8024000</v>
      </c>
      <c r="F469" s="160">
        <v>392704.88433790236</v>
      </c>
      <c r="H469" s="54">
        <f t="shared" si="49"/>
        <v>-0.18377176732123007</v>
      </c>
      <c r="I469" s="50">
        <f t="shared" si="50"/>
        <v>0.6008398172162529</v>
      </c>
      <c r="J469" s="50">
        <f t="shared" si="51"/>
        <v>0.58293195010497711</v>
      </c>
      <c r="K469" s="228">
        <f>'EWMA &amp; GARCH Volatility Modelin'!G471^2</f>
        <v>8.5202299015023315E-5</v>
      </c>
      <c r="L469" s="51">
        <f>'EWMA &amp; GARCH Volatility Modelin'!L471</f>
        <v>4.8492877461453068E-5</v>
      </c>
      <c r="M469" s="226" cm="1">
        <f t="array" ref="M469">MMULT(MMULT(H469:J469,TRANSPOSE($H$2:$J$2)),MMULT($H$2:$J$2,TRANSPOSE(H469:J469)))</f>
        <v>1.1146467510487816</v>
      </c>
      <c r="N469" s="52">
        <f t="shared" si="52"/>
        <v>312062.80135892285</v>
      </c>
      <c r="O469" s="52">
        <f t="shared" si="53"/>
        <v>235426.48772684525</v>
      </c>
      <c r="R469" s="236">
        <v>-25500</v>
      </c>
      <c r="S469" s="238">
        <f t="shared" si="54"/>
        <v>0</v>
      </c>
      <c r="T469" s="145">
        <f t="shared" si="55"/>
        <v>1</v>
      </c>
    </row>
    <row r="470" spans="2:20" x14ac:dyDescent="0.15">
      <c r="B470" s="48">
        <v>45580</v>
      </c>
      <c r="C470" s="223">
        <v>-2516400</v>
      </c>
      <c r="D470" s="148">
        <v>8211000</v>
      </c>
      <c r="E470" s="159">
        <v>8044800</v>
      </c>
      <c r="F470" s="160">
        <v>391213.24821574363</v>
      </c>
      <c r="H470" s="54">
        <f t="shared" si="49"/>
        <v>-0.18315210271190882</v>
      </c>
      <c r="I470" s="50">
        <f t="shared" si="50"/>
        <v>0.59762435040831474</v>
      </c>
      <c r="J470" s="50">
        <f t="shared" si="51"/>
        <v>0.585527752303594</v>
      </c>
      <c r="K470" s="228">
        <f>'EWMA &amp; GARCH Volatility Modelin'!G472^2</f>
        <v>4.4497028087113633E-7</v>
      </c>
      <c r="L470" s="51">
        <f>'EWMA &amp; GARCH Volatility Modelin'!L472</f>
        <v>5.2386578196931315E-5</v>
      </c>
      <c r="M470" s="226" cm="1">
        <f t="array" ref="M470">MMULT(MMULT(H470:J470,TRANSPOSE($H$2:$J$2)),MMULT($H$2:$J$2,TRANSPOSE(H470:J470)))</f>
        <v>1.1130124934244445</v>
      </c>
      <c r="N470" s="52">
        <f t="shared" si="52"/>
        <v>22493.547186380682</v>
      </c>
      <c r="O470" s="52">
        <f t="shared" si="53"/>
        <v>244063.28997024606</v>
      </c>
      <c r="R470" s="236">
        <v>-8800</v>
      </c>
      <c r="S470" s="238">
        <f t="shared" si="54"/>
        <v>1</v>
      </c>
      <c r="T470" s="145">
        <f t="shared" si="55"/>
        <v>1</v>
      </c>
    </row>
    <row r="471" spans="2:20" x14ac:dyDescent="0.15">
      <c r="B471" s="48">
        <v>45581</v>
      </c>
      <c r="C471" s="223">
        <v>-2516400</v>
      </c>
      <c r="D471" s="148">
        <v>8183000</v>
      </c>
      <c r="E471" s="159">
        <v>8064000</v>
      </c>
      <c r="F471" s="160">
        <v>390631.82421302598</v>
      </c>
      <c r="H471" s="54">
        <f t="shared" si="49"/>
        <v>-0.18326948567433324</v>
      </c>
      <c r="I471" s="50">
        <f t="shared" si="50"/>
        <v>0.5959681295791881</v>
      </c>
      <c r="J471" s="50">
        <f t="shared" si="51"/>
        <v>0.58730135609514511</v>
      </c>
      <c r="K471" s="228">
        <f>'EWMA &amp; GARCH Volatility Modelin'!G473^2</f>
        <v>6.2806426608131997E-6</v>
      </c>
      <c r="L471" s="51">
        <f>'EWMA &amp; GARCH Volatility Modelin'!L473</f>
        <v>4.8975695006593236E-5</v>
      </c>
      <c r="M471" s="226" cm="1">
        <f t="array" ref="M471">MMULT(MMULT(H471:J471,TRANSPOSE($H$2:$J$2)),MMULT($H$2:$J$2,TRANSPOSE(H471:J471)))</f>
        <v>1.1123040237342778</v>
      </c>
      <c r="N471" s="52">
        <f t="shared" si="52"/>
        <v>84426.341502402531</v>
      </c>
      <c r="O471" s="52">
        <f t="shared" si="53"/>
        <v>235757.88762161374</v>
      </c>
      <c r="R471" s="236">
        <v>-68300</v>
      </c>
      <c r="S471" s="238">
        <f t="shared" si="54"/>
        <v>1</v>
      </c>
      <c r="T471" s="145">
        <f t="shared" si="55"/>
        <v>1</v>
      </c>
    </row>
    <row r="472" spans="2:20" x14ac:dyDescent="0.15">
      <c r="B472" s="48">
        <v>45582</v>
      </c>
      <c r="C472" s="223">
        <v>-2580000</v>
      </c>
      <c r="D472" s="148">
        <v>8165500</v>
      </c>
      <c r="E472" s="159">
        <v>8076799.9999999991</v>
      </c>
      <c r="F472" s="160">
        <v>389811.67279783147</v>
      </c>
      <c r="H472" s="54">
        <f t="shared" si="49"/>
        <v>-0.18884082475132299</v>
      </c>
      <c r="I472" s="50">
        <f t="shared" si="50"/>
        <v>0.59766657151431313</v>
      </c>
      <c r="J472" s="50">
        <f t="shared" si="51"/>
        <v>0.59117425323700978</v>
      </c>
      <c r="K472" s="228">
        <f>'EWMA &amp; GARCH Volatility Modelin'!G474^2</f>
        <v>2.549028929773315E-5</v>
      </c>
      <c r="L472" s="51">
        <f>'EWMA &amp; GARCH Volatility Modelin'!L474</f>
        <v>4.6320499254086813E-5</v>
      </c>
      <c r="M472" s="226" cm="1">
        <f t="array" ref="M472">MMULT(MMULT(H472:J472,TRANSPOSE($H$2:$J$2)),MMULT($H$2:$J$2,TRANSPOSE(H472:J472)))</f>
        <v>1.1147637060483992</v>
      </c>
      <c r="N472" s="52">
        <f t="shared" si="52"/>
        <v>169424.91178038091</v>
      </c>
      <c r="O472" s="52">
        <f t="shared" si="53"/>
        <v>228389.69355383923</v>
      </c>
      <c r="R472" s="236">
        <v>12700</v>
      </c>
      <c r="S472" s="238">
        <f t="shared" si="54"/>
        <v>1</v>
      </c>
      <c r="T472" s="145">
        <f t="shared" si="55"/>
        <v>1</v>
      </c>
    </row>
    <row r="473" spans="2:20" x14ac:dyDescent="0.15">
      <c r="B473" s="48">
        <v>45583</v>
      </c>
      <c r="C473" s="223">
        <v>-2579400</v>
      </c>
      <c r="D473" s="148">
        <v>8176000</v>
      </c>
      <c r="E473" s="159">
        <v>8078400</v>
      </c>
      <c r="F473" s="160">
        <v>390187.8608407125</v>
      </c>
      <c r="H473" s="54">
        <f t="shared" si="49"/>
        <v>-0.18862157221206582</v>
      </c>
      <c r="I473" s="50">
        <f t="shared" si="50"/>
        <v>0.59787934186471658</v>
      </c>
      <c r="J473" s="50">
        <f t="shared" si="51"/>
        <v>0.59074223034734918</v>
      </c>
      <c r="K473" s="228">
        <f>'EWMA &amp; GARCH Volatility Modelin'!G475^2</f>
        <v>2.0064116285267734E-6</v>
      </c>
      <c r="L473" s="51">
        <f>'EWMA &amp; GARCH Volatility Modelin'!L475</f>
        <v>4.543455264230882E-5</v>
      </c>
      <c r="M473" s="226" cm="1">
        <f t="array" ref="M473">MMULT(MMULT(H473:J473,TRANSPOSE($H$2:$J$2)),MMULT($H$2:$J$2,TRANSPOSE(H473:J473)))</f>
        <v>1.1147926120060239</v>
      </c>
      <c r="N473" s="52">
        <f t="shared" si="52"/>
        <v>47578.314439266986</v>
      </c>
      <c r="O473" s="52">
        <f t="shared" si="53"/>
        <v>226408.20534048293</v>
      </c>
      <c r="R473" s="236">
        <v>-205100</v>
      </c>
      <c r="S473" s="238">
        <f t="shared" si="54"/>
        <v>1</v>
      </c>
      <c r="T473" s="145">
        <f t="shared" si="55"/>
        <v>1</v>
      </c>
    </row>
    <row r="474" spans="2:20" x14ac:dyDescent="0.15">
      <c r="B474" s="48">
        <v>45586</v>
      </c>
      <c r="C474" s="223">
        <v>-2590800</v>
      </c>
      <c r="D474" s="148">
        <v>8025500</v>
      </c>
      <c r="E474" s="159">
        <v>8035200</v>
      </c>
      <c r="F474" s="160">
        <v>384424.60582245211</v>
      </c>
      <c r="H474" s="54">
        <f t="shared" si="49"/>
        <v>-0.19233995798038589</v>
      </c>
      <c r="I474" s="50">
        <f t="shared" si="50"/>
        <v>0.59580991692588658</v>
      </c>
      <c r="J474" s="50">
        <f t="shared" si="51"/>
        <v>0.59653004105449925</v>
      </c>
      <c r="K474" s="228">
        <f>'EWMA &amp; GARCH Volatility Modelin'!G476^2</f>
        <v>2.7495479963418211E-4</v>
      </c>
      <c r="L474" s="51">
        <f>'EWMA &amp; GARCH Volatility Modelin'!L476</f>
        <v>4.2819467367772316E-5</v>
      </c>
      <c r="M474" s="226" cm="1">
        <f t="array" ref="M474">MMULT(MMULT(H474:J474,TRANSPOSE($H$2:$J$2)),MMULT($H$2:$J$2,TRANSPOSE(H474:J474)))</f>
        <v>1.1149945883911396</v>
      </c>
      <c r="N474" s="52">
        <f t="shared" si="52"/>
        <v>548663.49048098351</v>
      </c>
      <c r="O474" s="52">
        <f t="shared" si="53"/>
        <v>216519.01358488045</v>
      </c>
      <c r="R474" s="236">
        <v>-245200</v>
      </c>
      <c r="S474" s="238">
        <f t="shared" si="54"/>
        <v>0</v>
      </c>
      <c r="T474" s="145">
        <f t="shared" si="55"/>
        <v>1</v>
      </c>
    </row>
    <row r="475" spans="2:20" x14ac:dyDescent="0.15">
      <c r="B475" s="48">
        <v>45587</v>
      </c>
      <c r="C475" s="223">
        <v>-2565600</v>
      </c>
      <c r="D475" s="148">
        <v>7885500</v>
      </c>
      <c r="E475" s="159">
        <v>7904800</v>
      </c>
      <c r="F475" s="160">
        <v>377744.14730765374</v>
      </c>
      <c r="H475" s="54">
        <f t="shared" si="49"/>
        <v>-0.19400062005187263</v>
      </c>
      <c r="I475" s="50">
        <f t="shared" si="50"/>
        <v>0.59627061483436294</v>
      </c>
      <c r="J475" s="50">
        <f t="shared" si="51"/>
        <v>0.59773000521750963</v>
      </c>
      <c r="K475" s="228">
        <f>'EWMA &amp; GARCH Volatility Modelin'!G477^2</f>
        <v>1.1071042718438141E-5</v>
      </c>
      <c r="L475" s="51">
        <f>'EWMA &amp; GARCH Volatility Modelin'!L477</f>
        <v>6.2227479430813733E-5</v>
      </c>
      <c r="M475" s="226" cm="1">
        <f t="array" ref="M475">MMULT(MMULT(H475:J475,TRANSPOSE($H$2:$J$2)),MMULT($H$2:$J$2,TRANSPOSE(H475:J475)))</f>
        <v>1.1157078531668889</v>
      </c>
      <c r="N475" s="52">
        <f t="shared" si="52"/>
        <v>108125.96471406045</v>
      </c>
      <c r="O475" s="52">
        <f t="shared" si="53"/>
        <v>256346.17228784022</v>
      </c>
      <c r="R475" s="236">
        <v>-62200</v>
      </c>
      <c r="S475" s="238">
        <f t="shared" si="54"/>
        <v>1</v>
      </c>
      <c r="T475" s="145">
        <f t="shared" si="55"/>
        <v>1</v>
      </c>
    </row>
    <row r="476" spans="2:20" x14ac:dyDescent="0.15">
      <c r="B476" s="48">
        <v>45588</v>
      </c>
      <c r="C476" s="223">
        <v>-2561400</v>
      </c>
      <c r="D476" s="148">
        <v>7829500</v>
      </c>
      <c r="E476" s="159">
        <v>7894400.0000000009</v>
      </c>
      <c r="F476" s="160">
        <v>375764.27808589232</v>
      </c>
      <c r="H476" s="54">
        <f t="shared" si="49"/>
        <v>-0.19459829059829059</v>
      </c>
      <c r="I476" s="50">
        <f t="shared" si="50"/>
        <v>0.59483380816714149</v>
      </c>
      <c r="J476" s="50">
        <f t="shared" si="51"/>
        <v>0.59976448243114922</v>
      </c>
      <c r="K476" s="228">
        <f>'EWMA &amp; GARCH Volatility Modelin'!G478^2</f>
        <v>2.8111312312663794E-5</v>
      </c>
      <c r="L476" s="51">
        <f>'EWMA &amp; GARCH Volatility Modelin'!L478</f>
        <v>5.8688629106366445E-5</v>
      </c>
      <c r="M476" s="226" cm="1">
        <f t="array" ref="M476">MMULT(MMULT(H476:J476,TRANSPOSE($H$2:$J$2)),MMULT($H$2:$J$2,TRANSPOSE(H476:J476)))</f>
        <v>1.1152435546812369</v>
      </c>
      <c r="N476" s="52">
        <f t="shared" si="52"/>
        <v>171450.38449823982</v>
      </c>
      <c r="O476" s="52">
        <f t="shared" si="53"/>
        <v>247727.87988481676</v>
      </c>
      <c r="R476" s="236">
        <v>9600</v>
      </c>
      <c r="S476" s="238">
        <f t="shared" si="54"/>
        <v>1</v>
      </c>
      <c r="T476" s="145">
        <f t="shared" si="55"/>
        <v>1</v>
      </c>
    </row>
    <row r="477" spans="2:20" x14ac:dyDescent="0.15">
      <c r="B477" s="48">
        <v>45589</v>
      </c>
      <c r="C477" s="223">
        <v>-2544600</v>
      </c>
      <c r="D477" s="148">
        <v>7857500</v>
      </c>
      <c r="E477" s="159">
        <v>7859200</v>
      </c>
      <c r="F477" s="160">
        <v>376181.49795710994</v>
      </c>
      <c r="H477" s="54">
        <f t="shared" si="49"/>
        <v>-0.19318104174732958</v>
      </c>
      <c r="I477" s="50">
        <f t="shared" si="50"/>
        <v>0.59652599054061239</v>
      </c>
      <c r="J477" s="50">
        <f t="shared" si="51"/>
        <v>0.59665505120671725</v>
      </c>
      <c r="K477" s="228">
        <f>'EWMA &amp; GARCH Volatility Modelin'!G479^2</f>
        <v>5.2389456442153377E-5</v>
      </c>
      <c r="L477" s="51">
        <f>'EWMA &amp; GARCH Volatility Modelin'!L479</f>
        <v>5.6964729436193527E-5</v>
      </c>
      <c r="M477" s="226" cm="1">
        <f t="array" ref="M477">MMULT(MMULT(H477:J477,TRANSPOSE($H$2:$J$2)),MMULT($H$2:$J$2,TRANSPOSE(H477:J477)))</f>
        <v>1.1155729953772582</v>
      </c>
      <c r="N477" s="52">
        <f t="shared" si="52"/>
        <v>234261.33825247182</v>
      </c>
      <c r="O477" s="52">
        <f t="shared" si="53"/>
        <v>244276.50245396854</v>
      </c>
      <c r="R477" s="236">
        <v>7000</v>
      </c>
      <c r="S477" s="238">
        <f t="shared" si="54"/>
        <v>1</v>
      </c>
      <c r="T477" s="145">
        <f t="shared" si="55"/>
        <v>1</v>
      </c>
    </row>
    <row r="478" spans="2:20" x14ac:dyDescent="0.15">
      <c r="B478" s="48">
        <v>45590</v>
      </c>
      <c r="C478" s="223">
        <v>-2536200</v>
      </c>
      <c r="D478" s="148">
        <v>7822500</v>
      </c>
      <c r="E478" s="159">
        <v>7892800</v>
      </c>
      <c r="F478" s="160">
        <v>375692.24450109265</v>
      </c>
      <c r="H478" s="54">
        <f t="shared" si="49"/>
        <v>-0.19244106198450578</v>
      </c>
      <c r="I478" s="50">
        <f t="shared" si="50"/>
        <v>0.59355342929335086</v>
      </c>
      <c r="J478" s="50">
        <f t="shared" si="51"/>
        <v>0.59888763269115497</v>
      </c>
      <c r="K478" s="228">
        <f>'EWMA &amp; GARCH Volatility Modelin'!G480^2</f>
        <v>1.0683470189982754E-6</v>
      </c>
      <c r="L478" s="51">
        <f>'EWMA &amp; GARCH Volatility Modelin'!L480</f>
        <v>5.7384708136278502E-5</v>
      </c>
      <c r="M478" s="226" cm="1">
        <f t="array" ref="M478">MMULT(MMULT(H478:J478,TRANSPOSE($H$2:$J$2)),MMULT($H$2:$J$2,TRANSPOSE(H478:J478)))</f>
        <v>1.1140106307550273</v>
      </c>
      <c r="N478" s="52">
        <f t="shared" si="52"/>
        <v>33447.314234756763</v>
      </c>
      <c r="O478" s="52">
        <f t="shared" si="53"/>
        <v>245133.78310091226</v>
      </c>
      <c r="R478" s="236">
        <v>169700</v>
      </c>
      <c r="S478" s="238">
        <f t="shared" si="54"/>
        <v>1</v>
      </c>
      <c r="T478" s="145">
        <f t="shared" si="55"/>
        <v>1</v>
      </c>
    </row>
    <row r="479" spans="2:20" x14ac:dyDescent="0.15">
      <c r="B479" s="48">
        <v>45593</v>
      </c>
      <c r="C479" s="223">
        <v>-2532000</v>
      </c>
      <c r="D479" s="148">
        <v>7896000</v>
      </c>
      <c r="E479" s="159">
        <v>7984800</v>
      </c>
      <c r="F479" s="160">
        <v>379743.76716792828</v>
      </c>
      <c r="H479" s="54">
        <f t="shared" si="49"/>
        <v>-0.1896799712333693</v>
      </c>
      <c r="I479" s="50">
        <f t="shared" si="50"/>
        <v>0.59151384394102846</v>
      </c>
      <c r="J479" s="50">
        <f t="shared" si="51"/>
        <v>0.59816612729234087</v>
      </c>
      <c r="K479" s="228">
        <f>'EWMA &amp; GARCH Volatility Modelin'!G481^2</f>
        <v>4.7453831758110244E-5</v>
      </c>
      <c r="L479" s="51">
        <f>'EWMA &amp; GARCH Volatility Modelin'!L481</f>
        <v>5.3553444085981794E-5</v>
      </c>
      <c r="M479" s="226" cm="1">
        <f t="array" ref="M479">MMULT(MMULT(H479:J479,TRANSPOSE($H$2:$J$2)),MMULT($H$2:$J$2,TRANSPOSE(H479:J479)))</f>
        <v>1.1122535102679341</v>
      </c>
      <c r="N479" s="52">
        <f t="shared" si="52"/>
        <v>225607.96075693372</v>
      </c>
      <c r="O479" s="52">
        <f t="shared" si="53"/>
        <v>239669.34001329567</v>
      </c>
      <c r="R479" s="236">
        <v>-313400</v>
      </c>
      <c r="S479" s="238">
        <f t="shared" si="54"/>
        <v>1</v>
      </c>
      <c r="T479" s="145">
        <f t="shared" si="55"/>
        <v>0</v>
      </c>
    </row>
    <row r="480" spans="2:20" x14ac:dyDescent="0.15">
      <c r="B480" s="48">
        <v>45594</v>
      </c>
      <c r="C480" s="223">
        <v>-2491800</v>
      </c>
      <c r="D480" s="148">
        <v>7868000</v>
      </c>
      <c r="E480" s="159">
        <v>7659200</v>
      </c>
      <c r="F480" s="160">
        <v>373413.55660337495</v>
      </c>
      <c r="H480" s="54">
        <f t="shared" si="49"/>
        <v>-0.19115638952391181</v>
      </c>
      <c r="I480" s="50">
        <f t="shared" si="50"/>
        <v>0.60358715497798299</v>
      </c>
      <c r="J480" s="50">
        <f t="shared" si="51"/>
        <v>0.5875692345459288</v>
      </c>
      <c r="K480" s="228">
        <f>'EWMA &amp; GARCH Volatility Modelin'!G482^2</f>
        <v>1.6422124266513995E-4</v>
      </c>
      <c r="L480" s="51">
        <f>'EWMA &amp; GARCH Volatility Modelin'!L482</f>
        <v>5.3895692228305328E-5</v>
      </c>
      <c r="M480" s="226" cm="1">
        <f t="array" ref="M480">MMULT(MMULT(H480:J480,TRANSPOSE($H$2:$J$2)),MMULT($H$2:$J$2,TRANSPOSE(H480:J480)))</f>
        <v>1.1181344476990387</v>
      </c>
      <c r="N480" s="52">
        <f t="shared" si="52"/>
        <v>410923.23768925294</v>
      </c>
      <c r="O480" s="52">
        <f t="shared" si="53"/>
        <v>235408.99940439398</v>
      </c>
      <c r="R480" s="236">
        <v>-61000</v>
      </c>
      <c r="S480" s="238">
        <f t="shared" si="54"/>
        <v>1</v>
      </c>
      <c r="T480" s="145">
        <f t="shared" si="55"/>
        <v>1</v>
      </c>
    </row>
    <row r="481" spans="2:20" x14ac:dyDescent="0.15">
      <c r="B481" s="48">
        <v>45595</v>
      </c>
      <c r="C481" s="223">
        <v>-2472600</v>
      </c>
      <c r="D481" s="148">
        <v>7819000</v>
      </c>
      <c r="E481" s="159">
        <v>7628000</v>
      </c>
      <c r="F481" s="160">
        <v>371402.06601175759</v>
      </c>
      <c r="H481" s="54">
        <f t="shared" si="49"/>
        <v>-0.19057528671846097</v>
      </c>
      <c r="I481" s="50">
        <f t="shared" si="50"/>
        <v>0.60264829202121095</v>
      </c>
      <c r="J481" s="50">
        <f t="shared" si="51"/>
        <v>0.58792699469724996</v>
      </c>
      <c r="K481" s="228">
        <f>'EWMA &amp; GARCH Volatility Modelin'!G483^2</f>
        <v>4.5297506448741464E-4</v>
      </c>
      <c r="L481" s="51">
        <f>'EWMA &amp; GARCH Volatility Modelin'!L483</f>
        <v>6.3687058878563905E-5</v>
      </c>
      <c r="M481" s="226" cm="1">
        <f t="array" ref="M481">MMULT(MMULT(H481:J481,TRANSPOSE($H$2:$J$2)),MMULT($H$2:$J$2,TRANSPOSE(H481:J481)))</f>
        <v>1.1175343456883775</v>
      </c>
      <c r="N481" s="52">
        <f t="shared" si="52"/>
        <v>679093.42972381192</v>
      </c>
      <c r="O481" s="52">
        <f t="shared" si="53"/>
        <v>254634.92942662365</v>
      </c>
      <c r="R481" s="236">
        <v>-172300</v>
      </c>
      <c r="S481" s="238">
        <f t="shared" si="54"/>
        <v>1</v>
      </c>
      <c r="T481" s="145">
        <f t="shared" si="55"/>
        <v>1</v>
      </c>
    </row>
    <row r="482" spans="2:20" x14ac:dyDescent="0.15">
      <c r="B482" s="48">
        <v>45596</v>
      </c>
      <c r="C482" s="223">
        <v>-2447400</v>
      </c>
      <c r="D482" s="148">
        <v>7745500</v>
      </c>
      <c r="E482" s="159">
        <v>7504000</v>
      </c>
      <c r="F482" s="160">
        <v>367015.70059075218</v>
      </c>
      <c r="H482" s="54">
        <f t="shared" si="49"/>
        <v>-0.19117176088298013</v>
      </c>
      <c r="I482" s="50">
        <f t="shared" si="50"/>
        <v>0.60501792674639321</v>
      </c>
      <c r="J482" s="50">
        <f t="shared" si="51"/>
        <v>0.58615383413658695</v>
      </c>
      <c r="K482" s="228">
        <f>'EWMA &amp; GARCH Volatility Modelin'!G484^2</f>
        <v>9.0936859477638445E-5</v>
      </c>
      <c r="L482" s="51">
        <f>'EWMA &amp; GARCH Volatility Modelin'!L484</f>
        <v>9.5919268129759905E-5</v>
      </c>
      <c r="M482" s="226" cm="1">
        <f t="array" ref="M482">MMULT(MMULT(H482:J482,TRANSPOSE($H$2:$J$2)),MMULT($H$2:$J$2,TRANSPOSE(H482:J482)))</f>
        <v>1.1187837034358667</v>
      </c>
      <c r="N482" s="52">
        <f t="shared" si="52"/>
        <v>300399.29912921484</v>
      </c>
      <c r="O482" s="52">
        <f t="shared" si="53"/>
        <v>308518.96619440871</v>
      </c>
      <c r="R482" s="236">
        <v>188500</v>
      </c>
      <c r="S482" s="238">
        <f t="shared" si="54"/>
        <v>1</v>
      </c>
      <c r="T482" s="145">
        <f t="shared" si="55"/>
        <v>1</v>
      </c>
    </row>
    <row r="483" spans="2:20" x14ac:dyDescent="0.15">
      <c r="B483" s="48">
        <v>45597</v>
      </c>
      <c r="C483" s="223">
        <v>-2481600</v>
      </c>
      <c r="D483" s="148">
        <v>7833000</v>
      </c>
      <c r="E483" s="159">
        <v>7639200</v>
      </c>
      <c r="F483" s="160">
        <v>371990.90481810225</v>
      </c>
      <c r="H483" s="54">
        <f t="shared" si="49"/>
        <v>-0.191030437393192</v>
      </c>
      <c r="I483" s="50">
        <f t="shared" si="50"/>
        <v>0.60297445845457487</v>
      </c>
      <c r="J483" s="50">
        <f t="shared" si="51"/>
        <v>0.58805597893861716</v>
      </c>
      <c r="K483" s="228">
        <f>'EWMA &amp; GARCH Volatility Modelin'!G485^2</f>
        <v>2.5977772124827629E-6</v>
      </c>
      <c r="L483" s="51">
        <f>'EWMA &amp; GARCH Volatility Modelin'!L485</f>
        <v>9.5770731316744345E-5</v>
      </c>
      <c r="M483" s="226" cm="1">
        <f t="array" ref="M483">MMULT(MMULT(H483:J483,TRANSPOSE($H$2:$J$2)),MMULT($H$2:$J$2,TRANSPOSE(H483:J483)))</f>
        <v>1.1178200630644395</v>
      </c>
      <c r="N483" s="52">
        <f t="shared" si="52"/>
        <v>51498.04828498901</v>
      </c>
      <c r="O483" s="52">
        <f t="shared" si="53"/>
        <v>312684.40428871819</v>
      </c>
      <c r="R483" s="236">
        <v>-73100</v>
      </c>
      <c r="S483" s="238">
        <f t="shared" si="54"/>
        <v>1</v>
      </c>
      <c r="T483" s="145">
        <f t="shared" si="55"/>
        <v>1</v>
      </c>
    </row>
    <row r="484" spans="2:20" x14ac:dyDescent="0.15">
      <c r="B484" s="48">
        <v>45600</v>
      </c>
      <c r="C484" s="223">
        <v>-2453400</v>
      </c>
      <c r="D484" s="148">
        <v>7724500</v>
      </c>
      <c r="E484" s="159">
        <v>7646400</v>
      </c>
      <c r="F484" s="160">
        <v>368766.92794958869</v>
      </c>
      <c r="H484" s="54">
        <f t="shared" si="49"/>
        <v>-0.18992839171666345</v>
      </c>
      <c r="I484" s="50">
        <f t="shared" si="50"/>
        <v>0.59798722663053994</v>
      </c>
      <c r="J484" s="50">
        <f t="shared" si="51"/>
        <v>0.59194116508612349</v>
      </c>
      <c r="K484" s="228">
        <f>'EWMA &amp; GARCH Volatility Modelin'!G486^2</f>
        <v>1.888141865723768E-5</v>
      </c>
      <c r="L484" s="51">
        <f>'EWMA &amp; GARCH Volatility Modelin'!L486</f>
        <v>8.8421030028606784E-5</v>
      </c>
      <c r="M484" s="226" cm="1">
        <f t="array" ref="M484">MMULT(MMULT(H484:J484,TRANSPOSE($H$2:$J$2)),MMULT($H$2:$J$2,TRANSPOSE(H484:J484)))</f>
        <v>1.1152392708551229</v>
      </c>
      <c r="N484" s="52">
        <f t="shared" si="52"/>
        <v>137896.88829710361</v>
      </c>
      <c r="O484" s="52">
        <f t="shared" si="53"/>
        <v>298411.07704454451</v>
      </c>
      <c r="R484" s="236">
        <v>23300</v>
      </c>
      <c r="S484" s="238">
        <f t="shared" si="54"/>
        <v>1</v>
      </c>
      <c r="T484" s="145">
        <f t="shared" si="55"/>
        <v>1</v>
      </c>
    </row>
    <row r="485" spans="2:20" x14ac:dyDescent="0.15">
      <c r="B485" s="48">
        <v>45601</v>
      </c>
      <c r="C485" s="223">
        <v>-2424600</v>
      </c>
      <c r="D485" s="148">
        <v>7847000</v>
      </c>
      <c r="E485" s="159">
        <v>7518400</v>
      </c>
      <c r="F485" s="160">
        <v>370770.41915962327</v>
      </c>
      <c r="H485" s="54">
        <f t="shared" si="49"/>
        <v>-0.18736090504451039</v>
      </c>
      <c r="I485" s="50">
        <f t="shared" si="50"/>
        <v>0.60637673095944611</v>
      </c>
      <c r="J485" s="50">
        <f t="shared" si="51"/>
        <v>0.58098417408506431</v>
      </c>
      <c r="K485" s="228">
        <f>'EWMA &amp; GARCH Volatility Modelin'!G487^2</f>
        <v>5.4003993689303634E-6</v>
      </c>
      <c r="L485" s="51">
        <f>'EWMA &amp; GARCH Volatility Modelin'!L487</f>
        <v>8.3009306826645082E-5</v>
      </c>
      <c r="M485" s="226" cm="1">
        <f t="array" ref="M485">MMULT(MMULT(H485:J485,TRANSPOSE($H$2:$J$2)),MMULT($H$2:$J$2,TRANSPOSE(H485:J485)))</f>
        <v>1.1182330410649919</v>
      </c>
      <c r="N485" s="52">
        <f t="shared" si="52"/>
        <v>73980.094636703623</v>
      </c>
      <c r="O485" s="52">
        <f t="shared" si="53"/>
        <v>290044.96931928222</v>
      </c>
      <c r="R485" s="236">
        <v>8700</v>
      </c>
      <c r="S485" s="238">
        <f t="shared" si="54"/>
        <v>1</v>
      </c>
      <c r="T485" s="145">
        <f t="shared" si="55"/>
        <v>1</v>
      </c>
    </row>
    <row r="486" spans="2:20" x14ac:dyDescent="0.15">
      <c r="B486" s="48">
        <v>45602</v>
      </c>
      <c r="C486" s="223">
        <v>-2380800</v>
      </c>
      <c r="D486" s="148">
        <v>7829500</v>
      </c>
      <c r="E486" s="159">
        <v>7500800</v>
      </c>
      <c r="F486" s="160">
        <v>370211.40998062276</v>
      </c>
      <c r="H486" s="54">
        <f t="shared" si="49"/>
        <v>-0.18385265840379938</v>
      </c>
      <c r="I486" s="50">
        <f t="shared" si="50"/>
        <v>0.60461793891656046</v>
      </c>
      <c r="J486" s="50">
        <f t="shared" si="51"/>
        <v>0.57923471948723892</v>
      </c>
      <c r="K486" s="228">
        <f>'EWMA &amp; GARCH Volatility Modelin'!G488^2</f>
        <v>1.0211638623219048E-5</v>
      </c>
      <c r="L486" s="51">
        <f>'EWMA &amp; GARCH Volatility Modelin'!L488</f>
        <v>7.7050376211136451E-5</v>
      </c>
      <c r="M486" s="226" cm="1">
        <f t="array" ref="M486">MMULT(MMULT(H486:J486,TRANSPOSE($H$2:$J$2)),MMULT($H$2:$J$2,TRANSPOSE(H486:J486)))</f>
        <v>1.116371205546717</v>
      </c>
      <c r="N486" s="52">
        <f t="shared" si="52"/>
        <v>101713.75553354963</v>
      </c>
      <c r="O486" s="52">
        <f t="shared" si="53"/>
        <v>279395.46527584177</v>
      </c>
      <c r="R486" s="236">
        <v>503200</v>
      </c>
      <c r="S486" s="238">
        <f t="shared" si="54"/>
        <v>1</v>
      </c>
      <c r="T486" s="145">
        <f t="shared" si="55"/>
        <v>1</v>
      </c>
    </row>
    <row r="487" spans="2:20" x14ac:dyDescent="0.15">
      <c r="B487" s="48">
        <v>45603</v>
      </c>
      <c r="C487" s="223">
        <v>-2383800</v>
      </c>
      <c r="D487" s="148">
        <v>8396500</v>
      </c>
      <c r="E487" s="159">
        <v>7440000</v>
      </c>
      <c r="F487" s="160">
        <v>387949.44305489917</v>
      </c>
      <c r="H487" s="54">
        <f t="shared" si="49"/>
        <v>-0.17719862927144736</v>
      </c>
      <c r="I487" s="50">
        <f t="shared" si="50"/>
        <v>0.62414979892512279</v>
      </c>
      <c r="J487" s="50">
        <f t="shared" si="51"/>
        <v>0.55304883034632457</v>
      </c>
      <c r="K487" s="228">
        <f>'EWMA &amp; GARCH Volatility Modelin'!G489^2</f>
        <v>1.799694214496492E-5</v>
      </c>
      <c r="L487" s="51">
        <f>'EWMA &amp; GARCH Volatility Modelin'!L489</f>
        <v>7.211300554391768E-5</v>
      </c>
      <c r="M487" s="226" cm="1">
        <f t="array" ref="M487">MMULT(MMULT(H487:J487,TRANSPOSE($H$2:$J$2)),MMULT($H$2:$J$2,TRANSPOSE(H487:J487)))</f>
        <v>1.1231439450782865</v>
      </c>
      <c r="N487" s="52">
        <f t="shared" si="52"/>
        <v>140702.29648465119</v>
      </c>
      <c r="O487" s="52">
        <f t="shared" si="53"/>
        <v>281649.26607967477</v>
      </c>
      <c r="R487" s="236">
        <v>-108800</v>
      </c>
      <c r="S487" s="238">
        <f t="shared" si="54"/>
        <v>1</v>
      </c>
      <c r="T487" s="145">
        <f t="shared" si="55"/>
        <v>1</v>
      </c>
    </row>
    <row r="488" spans="2:20" x14ac:dyDescent="0.15">
      <c r="B488" s="48">
        <v>45604</v>
      </c>
      <c r="C488" s="223">
        <v>-2369400</v>
      </c>
      <c r="D488" s="148">
        <v>8284500</v>
      </c>
      <c r="E488" s="159">
        <v>7428800</v>
      </c>
      <c r="F488" s="160">
        <v>384132.30751996889</v>
      </c>
      <c r="H488" s="54">
        <f t="shared" si="49"/>
        <v>-0.17756428030785604</v>
      </c>
      <c r="I488" s="50">
        <f t="shared" si="50"/>
        <v>0.62084547995713402</v>
      </c>
      <c r="J488" s="50">
        <f t="shared" si="51"/>
        <v>0.55671880035072208</v>
      </c>
      <c r="K488" s="228">
        <f>'EWMA &amp; GARCH Volatility Modelin'!G490^2</f>
        <v>3.208982216065148E-5</v>
      </c>
      <c r="L488" s="51">
        <f>'EWMA &amp; GARCH Volatility Modelin'!L490</f>
        <v>6.8285089672856747E-5</v>
      </c>
      <c r="M488" s="226" cm="1">
        <f t="array" ref="M488">MMULT(MMULT(H488:J488,TRANSPOSE($H$2:$J$2)),MMULT($H$2:$J$2,TRANSPOSE(H488:J488)))</f>
        <v>1.1217644556196138</v>
      </c>
      <c r="N488" s="52">
        <f t="shared" si="52"/>
        <v>186248.13359633074</v>
      </c>
      <c r="O488" s="52">
        <f t="shared" si="53"/>
        <v>271688.4751062615</v>
      </c>
      <c r="R488" s="236">
        <v>311200</v>
      </c>
      <c r="S488" s="238">
        <f t="shared" si="54"/>
        <v>1</v>
      </c>
      <c r="T488" s="145">
        <f t="shared" si="55"/>
        <v>1</v>
      </c>
    </row>
    <row r="489" spans="2:20" x14ac:dyDescent="0.15">
      <c r="B489" s="48">
        <v>45607</v>
      </c>
      <c r="C489" s="223">
        <v>-2370600</v>
      </c>
      <c r="D489" s="148">
        <v>8578500</v>
      </c>
      <c r="E489" s="159">
        <v>7447200</v>
      </c>
      <c r="F489" s="160">
        <v>394250.70852390042</v>
      </c>
      <c r="H489" s="54">
        <f t="shared" si="49"/>
        <v>-0.1736054660895929</v>
      </c>
      <c r="I489" s="50">
        <f t="shared" si="50"/>
        <v>0.6282268163543292</v>
      </c>
      <c r="J489" s="50">
        <f t="shared" si="51"/>
        <v>0.54537864973526373</v>
      </c>
      <c r="K489" s="228">
        <f>'EWMA &amp; GARCH Volatility Modelin'!G491^2</f>
        <v>7.4674294485905681E-7</v>
      </c>
      <c r="L489" s="51">
        <f>'EWMA &amp; GARCH Volatility Modelin'!L491</f>
        <v>6.5835590612372034E-5</v>
      </c>
      <c r="M489" s="226" cm="1">
        <f t="array" ref="M489">MMULT(MMULT(H489:J489,TRANSPOSE($H$2:$J$2)),MMULT($H$2:$J$2,TRANSPOSE(H489:J489)))</f>
        <v>1.1238859505699277</v>
      </c>
      <c r="N489" s="52">
        <f t="shared" si="52"/>
        <v>29101.557195566784</v>
      </c>
      <c r="O489" s="52">
        <f t="shared" si="53"/>
        <v>273250.54209058045</v>
      </c>
      <c r="R489" s="236">
        <v>-174800</v>
      </c>
      <c r="S489" s="238">
        <f t="shared" si="54"/>
        <v>1</v>
      </c>
      <c r="T489" s="145">
        <f t="shared" si="55"/>
        <v>1</v>
      </c>
    </row>
    <row r="490" spans="2:20" x14ac:dyDescent="0.15">
      <c r="B490" s="48">
        <v>45608</v>
      </c>
      <c r="C490" s="223">
        <v>-2340000</v>
      </c>
      <c r="D490" s="148">
        <v>8431500</v>
      </c>
      <c r="E490" s="159">
        <v>7388800</v>
      </c>
      <c r="F490" s="160">
        <v>388580.1309652417</v>
      </c>
      <c r="H490" s="54">
        <f t="shared" si="49"/>
        <v>-0.17358664124685652</v>
      </c>
      <c r="I490" s="50">
        <f t="shared" si="50"/>
        <v>0.62546827592857723</v>
      </c>
      <c r="J490" s="50">
        <f t="shared" si="51"/>
        <v>0.54811836531827929</v>
      </c>
      <c r="K490" s="228">
        <f>'EWMA &amp; GARCH Volatility Modelin'!G492^2</f>
        <v>1.1768382092206968E-4</v>
      </c>
      <c r="L490" s="51">
        <f>'EWMA &amp; GARCH Volatility Modelin'!L492</f>
        <v>6.1151931462581435E-5</v>
      </c>
      <c r="M490" s="226" cm="1">
        <f t="array" ref="M490">MMULT(MMULT(H490:J490,TRANSPOSE($H$2:$J$2)),MMULT($H$2:$J$2,TRANSPOSE(H490:J490)))</f>
        <v>1.1226348018618701</v>
      </c>
      <c r="N490" s="52">
        <f t="shared" si="52"/>
        <v>360455.65757762437</v>
      </c>
      <c r="O490" s="52">
        <f t="shared" si="53"/>
        <v>259835.54144741051</v>
      </c>
      <c r="R490" s="236">
        <v>-17400</v>
      </c>
      <c r="S490" s="238">
        <f t="shared" si="54"/>
        <v>1</v>
      </c>
      <c r="T490" s="145">
        <f t="shared" si="55"/>
        <v>1</v>
      </c>
    </row>
    <row r="491" spans="2:20" x14ac:dyDescent="0.15">
      <c r="B491" s="48">
        <v>45609</v>
      </c>
      <c r="C491" s="223">
        <v>-2331600</v>
      </c>
      <c r="D491" s="148">
        <v>8438500</v>
      </c>
      <c r="E491" s="159">
        <v>7356000</v>
      </c>
      <c r="F491" s="160">
        <v>388326.39559519093</v>
      </c>
      <c r="H491" s="54">
        <f t="shared" si="49"/>
        <v>-0.1731870547950293</v>
      </c>
      <c r="I491" s="50">
        <f t="shared" si="50"/>
        <v>0.62679660400062398</v>
      </c>
      <c r="J491" s="50">
        <f t="shared" si="51"/>
        <v>0.5463904507944054</v>
      </c>
      <c r="K491" s="228">
        <f>'EWMA &amp; GARCH Volatility Modelin'!G493^2</f>
        <v>7.0334375163579274E-5</v>
      </c>
      <c r="L491" s="51">
        <f>'EWMA &amp; GARCH Volatility Modelin'!L493</f>
        <v>6.6214378275924758E-5</v>
      </c>
      <c r="M491" s="226" cm="1">
        <f t="array" ref="M491">MMULT(MMULT(H491:J491,TRANSPOSE($H$2:$J$2)),MMULT($H$2:$J$2,TRANSPOSE(H491:J491)))</f>
        <v>1.1231122311670327</v>
      </c>
      <c r="N491" s="52">
        <f t="shared" si="52"/>
        <v>278361.18289840972</v>
      </c>
      <c r="O491" s="52">
        <f t="shared" si="53"/>
        <v>270085.33853291167</v>
      </c>
      <c r="R491" s="236">
        <v>77300</v>
      </c>
      <c r="S491" s="238">
        <f t="shared" si="54"/>
        <v>1</v>
      </c>
      <c r="T491" s="145">
        <f t="shared" si="55"/>
        <v>1</v>
      </c>
    </row>
    <row r="492" spans="2:20" x14ac:dyDescent="0.15">
      <c r="B492" s="48">
        <v>45610</v>
      </c>
      <c r="C492" s="223">
        <v>-2362200</v>
      </c>
      <c r="D492" s="148">
        <v>8484000</v>
      </c>
      <c r="E492" s="159">
        <v>7418400</v>
      </c>
      <c r="F492" s="160">
        <v>390668.37910108577</v>
      </c>
      <c r="H492" s="54">
        <f t="shared" si="49"/>
        <v>-0.17445827978907255</v>
      </c>
      <c r="I492" s="50">
        <f t="shared" si="50"/>
        <v>0.62657863251650636</v>
      </c>
      <c r="J492" s="50">
        <f t="shared" si="51"/>
        <v>0.54787964727256611</v>
      </c>
      <c r="K492" s="228">
        <f>'EWMA &amp; GARCH Volatility Modelin'!G494^2</f>
        <v>1.3502289741443891E-6</v>
      </c>
      <c r="L492" s="51">
        <f>'EWMA &amp; GARCH Volatility Modelin'!L494</f>
        <v>6.7010234024687497E-5</v>
      </c>
      <c r="M492" s="226" cm="1">
        <f t="array" ref="M492">MMULT(MMULT(H492:J492,TRANSPOSE($H$2:$J$2)),MMULT($H$2:$J$2,TRANSPOSE(H492:J492)))</f>
        <v>1.1234025401238756</v>
      </c>
      <c r="N492" s="52">
        <f t="shared" si="52"/>
        <v>38794.588514862211</v>
      </c>
      <c r="O492" s="52">
        <f t="shared" si="53"/>
        <v>273298.97666034376</v>
      </c>
      <c r="R492" s="236">
        <v>35500</v>
      </c>
      <c r="S492" s="238">
        <f t="shared" si="54"/>
        <v>1</v>
      </c>
      <c r="T492" s="145">
        <f t="shared" si="55"/>
        <v>1</v>
      </c>
    </row>
    <row r="493" spans="2:20" x14ac:dyDescent="0.15">
      <c r="B493" s="48">
        <v>45611</v>
      </c>
      <c r="C493" s="223">
        <v>-2325600</v>
      </c>
      <c r="D493" s="148">
        <v>8564500</v>
      </c>
      <c r="E493" s="159">
        <v>7336799.9999999991</v>
      </c>
      <c r="F493" s="160">
        <v>392271.73490823113</v>
      </c>
      <c r="H493" s="54">
        <f t="shared" si="49"/>
        <v>-0.17130608366419411</v>
      </c>
      <c r="I493" s="50">
        <f t="shared" si="50"/>
        <v>0.63086986306415138</v>
      </c>
      <c r="J493" s="50">
        <f t="shared" si="51"/>
        <v>0.5404362206000427</v>
      </c>
      <c r="K493" s="228">
        <f>'EWMA &amp; GARCH Volatility Modelin'!G495^2</f>
        <v>7.6051311725382698E-8</v>
      </c>
      <c r="L493" s="51">
        <f>'EWMA &amp; GARCH Volatility Modelin'!L495</f>
        <v>6.228830837547042E-5</v>
      </c>
      <c r="M493" s="226" cm="1">
        <f t="array" ref="M493">MMULT(MMULT(H493:J493,TRANSPOSE($H$2:$J$2)),MMULT($H$2:$J$2,TRANSPOSE(H493:J493)))</f>
        <v>1.1243762837770386</v>
      </c>
      <c r="N493" s="52">
        <f t="shared" si="52"/>
        <v>9235.1952824096752</v>
      </c>
      <c r="O493" s="52">
        <f t="shared" si="53"/>
        <v>264299.29026623262</v>
      </c>
      <c r="R493" s="236">
        <v>126500</v>
      </c>
      <c r="S493" s="238">
        <f t="shared" si="54"/>
        <v>1</v>
      </c>
      <c r="T493" s="145">
        <f t="shared" si="55"/>
        <v>1</v>
      </c>
    </row>
    <row r="494" spans="2:20" x14ac:dyDescent="0.15">
      <c r="B494" s="48">
        <v>45614</v>
      </c>
      <c r="C494" s="223">
        <v>-2345400</v>
      </c>
      <c r="D494" s="148">
        <v>8750000</v>
      </c>
      <c r="E494" s="159">
        <v>7297600</v>
      </c>
      <c r="F494" s="160">
        <v>397714.52468736464</v>
      </c>
      <c r="H494" s="54">
        <f t="shared" si="49"/>
        <v>-0.17116959320401104</v>
      </c>
      <c r="I494" s="50">
        <f t="shared" si="50"/>
        <v>0.63858358511771829</v>
      </c>
      <c r="J494" s="50">
        <f t="shared" si="51"/>
        <v>0.53258600808629275</v>
      </c>
      <c r="K494" s="228">
        <f>'EWMA &amp; GARCH Volatility Modelin'!G496^2</f>
        <v>2.9261807694516705E-7</v>
      </c>
      <c r="L494" s="51">
        <f>'EWMA &amp; GARCH Volatility Modelin'!L496</f>
        <v>5.790171690142457E-5</v>
      </c>
      <c r="M494" s="226" cm="1">
        <f t="array" ref="M494">MMULT(MMULT(H494:J494,TRANSPOSE($H$2:$J$2)),MMULT($H$2:$J$2,TRANSPOSE(H494:J494)))</f>
        <v>1.1278213891717948</v>
      </c>
      <c r="N494" s="52">
        <f t="shared" si="52"/>
        <v>18311.99662902757</v>
      </c>
      <c r="O494" s="52">
        <f t="shared" si="53"/>
        <v>257591.09461112888</v>
      </c>
      <c r="R494" s="236">
        <v>50300</v>
      </c>
      <c r="S494" s="238">
        <f t="shared" si="54"/>
        <v>1</v>
      </c>
      <c r="T494" s="145">
        <f t="shared" si="55"/>
        <v>1</v>
      </c>
    </row>
    <row r="495" spans="2:20" x14ac:dyDescent="0.15">
      <c r="B495" s="48">
        <v>45615</v>
      </c>
      <c r="C495" s="223">
        <v>-2299800</v>
      </c>
      <c r="D495" s="148">
        <v>8767500</v>
      </c>
      <c r="E495" s="159">
        <v>7284800</v>
      </c>
      <c r="F495" s="160">
        <v>398428.2836221889</v>
      </c>
      <c r="H495" s="54">
        <f t="shared" si="49"/>
        <v>-0.16722777676786038</v>
      </c>
      <c r="I495" s="50">
        <f t="shared" si="50"/>
        <v>0.63752045082712239</v>
      </c>
      <c r="J495" s="50">
        <f t="shared" si="51"/>
        <v>0.52970732594073799</v>
      </c>
      <c r="K495" s="228">
        <f>'EWMA &amp; GARCH Volatility Modelin'!G497^2</f>
        <v>5.1666508337845463E-6</v>
      </c>
      <c r="L495" s="51">
        <f>'EWMA &amp; GARCH Volatility Modelin'!L497</f>
        <v>5.395277990075782E-5</v>
      </c>
      <c r="M495" s="226" cm="1">
        <f t="array" ref="M495">MMULT(MMULT(H495:J495,TRANSPOSE($H$2:$J$2)),MMULT($H$2:$J$2,TRANSPOSE(H495:J495)))</f>
        <v>1.126133299522377</v>
      </c>
      <c r="N495" s="52">
        <f t="shared" si="52"/>
        <v>77171.291490356452</v>
      </c>
      <c r="O495" s="52">
        <f t="shared" si="53"/>
        <v>249377.99296487737</v>
      </c>
      <c r="R495" s="236">
        <v>47600</v>
      </c>
      <c r="S495" s="238">
        <f t="shared" si="54"/>
        <v>1</v>
      </c>
      <c r="T495" s="145">
        <f t="shared" si="55"/>
        <v>1</v>
      </c>
    </row>
    <row r="496" spans="2:20" x14ac:dyDescent="0.15">
      <c r="B496" s="48">
        <v>45616</v>
      </c>
      <c r="C496" s="223">
        <v>-2295600</v>
      </c>
      <c r="D496" s="148">
        <v>8816500</v>
      </c>
      <c r="E496" s="159">
        <v>7279200</v>
      </c>
      <c r="F496" s="160">
        <v>400019.62803368969</v>
      </c>
      <c r="H496" s="54">
        <f t="shared" si="49"/>
        <v>-0.16634662067666176</v>
      </c>
      <c r="I496" s="50">
        <f t="shared" si="50"/>
        <v>0.63887218208563701</v>
      </c>
      <c r="J496" s="50">
        <f t="shared" si="51"/>
        <v>0.52747443859102472</v>
      </c>
      <c r="K496" s="228">
        <f>'EWMA &amp; GARCH Volatility Modelin'!G498^2</f>
        <v>2.2207223476827707E-5</v>
      </c>
      <c r="L496" s="51">
        <f>'EWMA &amp; GARCH Volatility Modelin'!L498</f>
        <v>5.0737574060334437E-5</v>
      </c>
      <c r="M496" s="226" cm="1">
        <f t="array" ref="M496">MMULT(MMULT(H496:J496,TRANSPOSE($H$2:$J$2)),MMULT($H$2:$J$2,TRANSPOSE(H496:J496)))</f>
        <v>1.1264745834290693</v>
      </c>
      <c r="N496" s="52">
        <f t="shared" si="52"/>
        <v>160570.11621811584</v>
      </c>
      <c r="O496" s="52">
        <f t="shared" si="53"/>
        <v>242707.07666182841</v>
      </c>
      <c r="R496" s="236">
        <v>149900</v>
      </c>
      <c r="S496" s="238">
        <f t="shared" si="54"/>
        <v>1</v>
      </c>
      <c r="T496" s="145">
        <f t="shared" si="55"/>
        <v>1</v>
      </c>
    </row>
    <row r="497" spans="2:20" x14ac:dyDescent="0.15">
      <c r="B497" s="48">
        <v>45617</v>
      </c>
      <c r="C497" s="223">
        <v>-2278800</v>
      </c>
      <c r="D497" s="148">
        <v>8904000</v>
      </c>
      <c r="E497" s="159">
        <v>7324800</v>
      </c>
      <c r="F497" s="160">
        <v>403845.198827938</v>
      </c>
      <c r="H497" s="54">
        <f t="shared" si="49"/>
        <v>-0.16335483870967743</v>
      </c>
      <c r="I497" s="50">
        <f t="shared" si="50"/>
        <v>0.63827956989247314</v>
      </c>
      <c r="J497" s="50">
        <f t="shared" si="51"/>
        <v>0.52507526881720434</v>
      </c>
      <c r="K497" s="228">
        <f>'EWMA &amp; GARCH Volatility Modelin'!G499^2</f>
        <v>7.0904804860945779E-5</v>
      </c>
      <c r="L497" s="51">
        <f>'EWMA &amp; GARCH Volatility Modelin'!L499</f>
        <v>4.9171323989272057E-5</v>
      </c>
      <c r="M497" s="226" cm="1">
        <f t="array" ref="M497">MMULT(MMULT(H497:J497,TRANSPOSE($H$2:$J$2)),MMULT($H$2:$J$2,TRANSPOSE(H497:J497)))</f>
        <v>1.1252908285796002</v>
      </c>
      <c r="N497" s="52">
        <f t="shared" si="52"/>
        <v>289880.55788094969</v>
      </c>
      <c r="O497" s="52">
        <f t="shared" si="53"/>
        <v>241399.96707793709</v>
      </c>
      <c r="R497" s="236">
        <v>245400</v>
      </c>
      <c r="S497" s="238">
        <f t="shared" si="54"/>
        <v>1</v>
      </c>
      <c r="T497" s="145">
        <f t="shared" si="55"/>
        <v>1</v>
      </c>
    </row>
    <row r="498" spans="2:20" x14ac:dyDescent="0.15">
      <c r="B498" s="48">
        <v>45618</v>
      </c>
      <c r="C498" s="223">
        <v>-2280000</v>
      </c>
      <c r="D498" s="148">
        <v>8981000</v>
      </c>
      <c r="E498" s="159">
        <v>7494400.0000000009</v>
      </c>
      <c r="F498" s="160">
        <v>409225.55583927681</v>
      </c>
      <c r="H498" s="54">
        <f t="shared" si="49"/>
        <v>-0.16061541062597742</v>
      </c>
      <c r="I498" s="50">
        <f t="shared" si="50"/>
        <v>0.63266973808416815</v>
      </c>
      <c r="J498" s="50">
        <f t="shared" si="51"/>
        <v>0.52794567254180935</v>
      </c>
      <c r="K498" s="228">
        <f>'EWMA &amp; GARCH Volatility Modelin'!G500^2</f>
        <v>1.1019547779893003E-5</v>
      </c>
      <c r="L498" s="51">
        <f>'EWMA &amp; GARCH Volatility Modelin'!L500</f>
        <v>5.1838531304770864E-5</v>
      </c>
      <c r="M498" s="226" cm="1">
        <f t="array" ref="M498">MMULT(MMULT(H498:J498,TRANSPOSE($H$2:$J$2)),MMULT($H$2:$J$2,TRANSPOSE(H498:J498)))</f>
        <v>1.1219199877908459</v>
      </c>
      <c r="N498" s="52">
        <f t="shared" si="52"/>
        <v>116114.14312924916</v>
      </c>
      <c r="O498" s="52">
        <f t="shared" si="53"/>
        <v>251842.82350615622</v>
      </c>
      <c r="R498" s="236">
        <v>-65300</v>
      </c>
      <c r="S498" s="238">
        <f t="shared" si="54"/>
        <v>1</v>
      </c>
      <c r="T498" s="145">
        <f t="shared" si="55"/>
        <v>1</v>
      </c>
    </row>
    <row r="499" spans="2:20" x14ac:dyDescent="0.15">
      <c r="B499" s="48">
        <v>45621</v>
      </c>
      <c r="C499" s="223">
        <v>-2278800</v>
      </c>
      <c r="D499" s="148">
        <v>9054500</v>
      </c>
      <c r="E499" s="159">
        <v>7354400.0000000009</v>
      </c>
      <c r="F499" s="160">
        <v>409414.76595338114</v>
      </c>
      <c r="H499" s="54">
        <f t="shared" si="49"/>
        <v>-0.16127274400039632</v>
      </c>
      <c r="I499" s="50">
        <f t="shared" si="50"/>
        <v>0.64079518191661766</v>
      </c>
      <c r="J499" s="50">
        <f t="shared" si="51"/>
        <v>0.52047756208377871</v>
      </c>
      <c r="K499" s="228">
        <f>'EWMA &amp; GARCH Volatility Modelin'!G501^2</f>
        <v>1.4006796191554533E-4</v>
      </c>
      <c r="L499" s="51">
        <f>'EWMA &amp; GARCH Volatility Modelin'!L501</f>
        <v>4.9283137209735506E-5</v>
      </c>
      <c r="M499" s="226" cm="1">
        <f t="array" ref="M499">MMULT(MMULT(H499:J499,TRANSPOSE($H$2:$J$2)),MMULT($H$2:$J$2,TRANSPOSE(H499:J499)))</f>
        <v>1.1257903879193512</v>
      </c>
      <c r="N499" s="52">
        <f t="shared" si="52"/>
        <v>412779.4484454997</v>
      </c>
      <c r="O499" s="52">
        <f t="shared" si="53"/>
        <v>244848.718104767</v>
      </c>
      <c r="R499" s="236">
        <v>-34900</v>
      </c>
      <c r="S499" s="238">
        <f t="shared" si="54"/>
        <v>0</v>
      </c>
      <c r="T499" s="145">
        <f t="shared" si="55"/>
        <v>1</v>
      </c>
    </row>
    <row r="500" spans="2:20" x14ac:dyDescent="0.15">
      <c r="B500" s="48">
        <v>45622</v>
      </c>
      <c r="C500" s="223">
        <v>-2275200</v>
      </c>
      <c r="D500" s="148">
        <v>9016000</v>
      </c>
      <c r="E500" s="159">
        <v>7354400.0000000009</v>
      </c>
      <c r="F500" s="160">
        <v>408139.95217526786</v>
      </c>
      <c r="H500" s="54">
        <f t="shared" si="49"/>
        <v>-0.16141665247743914</v>
      </c>
      <c r="I500" s="50">
        <f t="shared" si="50"/>
        <v>0.63965037743345254</v>
      </c>
      <c r="J500" s="50">
        <f t="shared" si="51"/>
        <v>0.52176627504398665</v>
      </c>
      <c r="K500" s="228">
        <f>'EWMA &amp; GARCH Volatility Modelin'!G502^2</f>
        <v>4.9454148522186315E-7</v>
      </c>
      <c r="L500" s="51">
        <f>'EWMA &amp; GARCH Volatility Modelin'!L502</f>
        <v>5.7265438402493888E-5</v>
      </c>
      <c r="M500" s="226" cm="1">
        <f t="array" ref="M500">MMULT(MMULT(H500:J500,TRANSPOSE($H$2:$J$2)),MMULT($H$2:$J$2,TRANSPOSE(H500:J500)))</f>
        <v>1.1253170674682651</v>
      </c>
      <c r="N500" s="52">
        <f t="shared" si="52"/>
        <v>24461.591987615546</v>
      </c>
      <c r="O500" s="52">
        <f t="shared" si="53"/>
        <v>263226.5238351642</v>
      </c>
      <c r="R500" s="236">
        <v>43000</v>
      </c>
      <c r="S500" s="238">
        <f t="shared" si="54"/>
        <v>1</v>
      </c>
      <c r="T500" s="145">
        <f t="shared" si="55"/>
        <v>1</v>
      </c>
    </row>
    <row r="501" spans="2:20" x14ac:dyDescent="0.15">
      <c r="B501" s="48">
        <v>45623</v>
      </c>
      <c r="C501" s="223">
        <v>-2290800</v>
      </c>
      <c r="D501" s="148">
        <v>9009000</v>
      </c>
      <c r="E501" s="159">
        <v>7420000</v>
      </c>
      <c r="F501" s="160">
        <v>408862.97512008087</v>
      </c>
      <c r="H501" s="54">
        <f t="shared" si="49"/>
        <v>-0.16202911261688191</v>
      </c>
      <c r="I501" s="50">
        <f t="shared" si="50"/>
        <v>0.63720982869106391</v>
      </c>
      <c r="J501" s="50">
        <f t="shared" si="51"/>
        <v>0.524819283925818</v>
      </c>
      <c r="K501" s="228">
        <f>'EWMA &amp; GARCH Volatility Modelin'!G503^2</f>
        <v>3.6989352676248944E-5</v>
      </c>
      <c r="L501" s="51">
        <f>'EWMA &amp; GARCH Volatility Modelin'!L503</f>
        <v>5.339523658112436E-5</v>
      </c>
      <c r="M501" s="226" cm="1">
        <f t="array" ref="M501">MMULT(MMULT(H501:J501,TRANSPOSE($H$2:$J$2)),MMULT($H$2:$J$2,TRANSPOSE(H501:J501)))</f>
        <v>1.1244018659833515</v>
      </c>
      <c r="N501" s="52">
        <f t="shared" si="52"/>
        <v>212113.31114270911</v>
      </c>
      <c r="O501" s="52">
        <f t="shared" si="53"/>
        <v>254847.7569353572</v>
      </c>
      <c r="R501" s="236">
        <v>139500</v>
      </c>
      <c r="S501" s="238">
        <f t="shared" si="54"/>
        <v>1</v>
      </c>
      <c r="T501" s="145">
        <f t="shared" si="55"/>
        <v>1</v>
      </c>
    </row>
    <row r="502" spans="2:20" x14ac:dyDescent="0.15">
      <c r="B502" s="48">
        <v>45625</v>
      </c>
      <c r="C502" s="223">
        <v>-2294400</v>
      </c>
      <c r="D502" s="148">
        <v>9110500</v>
      </c>
      <c r="E502" s="159">
        <v>7461600</v>
      </c>
      <c r="F502" s="160">
        <v>412945.77210567158</v>
      </c>
      <c r="H502" s="54">
        <f t="shared" si="49"/>
        <v>-0.16069815166308299</v>
      </c>
      <c r="I502" s="50">
        <f t="shared" si="50"/>
        <v>0.63809297015625766</v>
      </c>
      <c r="J502" s="50">
        <f t="shared" si="51"/>
        <v>0.52260518150682533</v>
      </c>
      <c r="K502" s="228">
        <f>'EWMA &amp; GARCH Volatility Modelin'!G504^2</f>
        <v>7.8501749718624787E-5</v>
      </c>
      <c r="L502" s="51">
        <f>'EWMA &amp; GARCH Volatility Modelin'!L504</f>
        <v>5.289942618901556E-5</v>
      </c>
      <c r="M502" s="226" cm="1">
        <f t="array" ref="M502">MMULT(MMULT(H502:J502,TRANSPOSE($H$2:$J$2)),MMULT($H$2:$J$2,TRANSPOSE(H502:J502)))</f>
        <v>1.1243935892299479</v>
      </c>
      <c r="N502" s="52">
        <f t="shared" si="52"/>
        <v>312055.44101489685</v>
      </c>
      <c r="O502" s="52">
        <f t="shared" si="53"/>
        <v>256163.69057993221</v>
      </c>
      <c r="R502" s="236">
        <v>129500</v>
      </c>
      <c r="S502" s="238">
        <f t="shared" si="54"/>
        <v>1</v>
      </c>
      <c r="T502" s="145">
        <f t="shared" si="55"/>
        <v>1</v>
      </c>
    </row>
    <row r="503" spans="2:20" x14ac:dyDescent="0.15">
      <c r="B503" s="48">
        <v>45628</v>
      </c>
      <c r="C503" s="223">
        <v>-2298000</v>
      </c>
      <c r="D503" s="148">
        <v>9254000</v>
      </c>
      <c r="E503" s="159">
        <v>7451200</v>
      </c>
      <c r="F503" s="160">
        <v>417601.89620172116</v>
      </c>
      <c r="H503" s="54">
        <f t="shared" si="49"/>
        <v>-0.15950358154256206</v>
      </c>
      <c r="I503" s="50">
        <f t="shared" si="50"/>
        <v>0.64231773002387693</v>
      </c>
      <c r="J503" s="50">
        <f t="shared" si="51"/>
        <v>0.51718585151868512</v>
      </c>
      <c r="K503" s="228">
        <f>'EWMA &amp; GARCH Volatility Modelin'!G505^2</f>
        <v>7.2998941272850225E-8</v>
      </c>
      <c r="L503" s="51">
        <f>'EWMA &amp; GARCH Volatility Modelin'!L505</f>
        <v>5.5613269869577922E-5</v>
      </c>
      <c r="M503" s="226" cm="1">
        <f t="array" ref="M503">MMULT(MMULT(H503:J503,TRANSPOSE($H$2:$J$2)),MMULT($H$2:$J$2,TRANSPOSE(H503:J503)))</f>
        <v>1.1259369627883522</v>
      </c>
      <c r="N503" s="52">
        <f t="shared" si="52"/>
        <v>9608.8090331308813</v>
      </c>
      <c r="O503" s="52">
        <f t="shared" si="53"/>
        <v>265216.4740223352</v>
      </c>
      <c r="R503" s="236">
        <v>-6100</v>
      </c>
      <c r="S503" s="238">
        <f t="shared" si="54"/>
        <v>1</v>
      </c>
      <c r="T503" s="145">
        <f t="shared" si="55"/>
        <v>1</v>
      </c>
    </row>
    <row r="504" spans="2:20" x14ac:dyDescent="0.15">
      <c r="B504" s="48">
        <v>45629</v>
      </c>
      <c r="C504" s="223">
        <v>-2298000</v>
      </c>
      <c r="D504" s="148">
        <v>9257500</v>
      </c>
      <c r="E504" s="159">
        <v>7441600</v>
      </c>
      <c r="F504" s="160">
        <v>417564.10215499054</v>
      </c>
      <c r="H504" s="54">
        <f t="shared" si="49"/>
        <v>-0.15957114387095431</v>
      </c>
      <c r="I504" s="50">
        <f t="shared" si="50"/>
        <v>0.64283283915811984</v>
      </c>
      <c r="J504" s="50">
        <f t="shared" si="51"/>
        <v>0.51673830471283444</v>
      </c>
      <c r="K504" s="228">
        <f>'EWMA &amp; GARCH Volatility Modelin'!G506^2</f>
        <v>1.5267017941717832E-5</v>
      </c>
      <c r="L504" s="51">
        <f>'EWMA &amp; GARCH Volatility Modelin'!L506</f>
        <v>5.1854250171989998E-5</v>
      </c>
      <c r="M504" s="226" cm="1">
        <f t="array" ref="M504">MMULT(MMULT(H504:J504,TRANSPOSE($H$2:$J$2)),MMULT($H$2:$J$2,TRANSPOSE(H504:J504)))</f>
        <v>1.1261904930894473</v>
      </c>
      <c r="N504" s="52">
        <f t="shared" si="52"/>
        <v>138916.34900159622</v>
      </c>
      <c r="O504" s="52">
        <f t="shared" si="53"/>
        <v>256016.78056596202</v>
      </c>
      <c r="R504" s="236">
        <v>-212400</v>
      </c>
      <c r="S504" s="238">
        <f t="shared" si="54"/>
        <v>0</v>
      </c>
      <c r="T504" s="145">
        <f t="shared" si="55"/>
        <v>1</v>
      </c>
    </row>
    <row r="505" spans="2:20" x14ac:dyDescent="0.15">
      <c r="B505" s="48">
        <v>45630</v>
      </c>
      <c r="C505" s="223">
        <v>-2290800</v>
      </c>
      <c r="D505" s="148">
        <v>9271500</v>
      </c>
      <c r="E505" s="159">
        <v>7208000</v>
      </c>
      <c r="F505" s="160">
        <v>414317.97132518893</v>
      </c>
      <c r="H505" s="54">
        <f t="shared" si="49"/>
        <v>-0.16145242340735938</v>
      </c>
      <c r="I505" s="50">
        <f t="shared" si="50"/>
        <v>0.65344252820906779</v>
      </c>
      <c r="J505" s="50">
        <f t="shared" si="51"/>
        <v>0.50800989519829165</v>
      </c>
      <c r="K505" s="228">
        <f>'EWMA &amp; GARCH Volatility Modelin'!G507^2</f>
        <v>2.1639374756464943E-5</v>
      </c>
      <c r="L505" s="51">
        <f>'EWMA &amp; GARCH Volatility Modelin'!L507</f>
        <v>4.9632445478350716E-5</v>
      </c>
      <c r="M505" s="226" cm="1">
        <f t="array" ref="M505">MMULT(MMULT(H505:J505,TRANSPOSE($H$2:$J$2)),MMULT($H$2:$J$2,TRANSPOSE(H505:J505)))</f>
        <v>1.1315690866477028</v>
      </c>
      <c r="N505" s="52">
        <f t="shared" si="52"/>
        <v>163335.33806006453</v>
      </c>
      <c r="O505" s="52">
        <f t="shared" si="53"/>
        <v>247366.36014936271</v>
      </c>
      <c r="R505" s="236">
        <v>41400</v>
      </c>
      <c r="S505" s="238">
        <f t="shared" si="54"/>
        <v>1</v>
      </c>
      <c r="T505" s="145">
        <f t="shared" si="55"/>
        <v>1</v>
      </c>
    </row>
    <row r="506" spans="2:20" x14ac:dyDescent="0.15">
      <c r="B506" s="48">
        <v>45631</v>
      </c>
      <c r="C506" s="223">
        <v>-2278800</v>
      </c>
      <c r="D506" s="148">
        <v>9278500</v>
      </c>
      <c r="E506" s="159">
        <v>7230400</v>
      </c>
      <c r="F506" s="160">
        <v>415003.76179235434</v>
      </c>
      <c r="H506" s="54">
        <f t="shared" si="49"/>
        <v>-0.16013942277285473</v>
      </c>
      <c r="I506" s="50">
        <f t="shared" si="50"/>
        <v>0.65203336589342309</v>
      </c>
      <c r="J506" s="50">
        <f t="shared" si="51"/>
        <v>0.50810605687943167</v>
      </c>
      <c r="K506" s="228">
        <f>'EWMA &amp; GARCH Volatility Modelin'!G508^2</f>
        <v>1.8929961179537232E-5</v>
      </c>
      <c r="L506" s="51">
        <f>'EWMA &amp; GARCH Volatility Modelin'!L508</f>
        <v>4.8126225476803582E-5</v>
      </c>
      <c r="M506" s="226" cm="1">
        <f t="array" ref="M506">MMULT(MMULT(H506:J506,TRANSPOSE($H$2:$J$2)),MMULT($H$2:$J$2,TRANSPOSE(H506:J506)))</f>
        <v>1.1305278132929431</v>
      </c>
      <c r="N506" s="52">
        <f t="shared" si="52"/>
        <v>153143.33395698541</v>
      </c>
      <c r="O506" s="52">
        <f t="shared" si="53"/>
        <v>244182.27551977467</v>
      </c>
      <c r="R506" s="236">
        <v>-127100</v>
      </c>
      <c r="S506" s="238">
        <f t="shared" si="54"/>
        <v>1</v>
      </c>
      <c r="T506" s="145">
        <f t="shared" si="55"/>
        <v>1</v>
      </c>
    </row>
    <row r="507" spans="2:20" x14ac:dyDescent="0.15">
      <c r="B507" s="48">
        <v>45632</v>
      </c>
      <c r="C507" s="223">
        <v>-2272800</v>
      </c>
      <c r="D507" s="148">
        <v>9191000</v>
      </c>
      <c r="E507" s="159">
        <v>7184800</v>
      </c>
      <c r="F507" s="160">
        <v>411339.20142924634</v>
      </c>
      <c r="H507" s="54">
        <f t="shared" si="49"/>
        <v>-0.16115720059561794</v>
      </c>
      <c r="I507" s="50">
        <f t="shared" si="50"/>
        <v>0.65170531092675321</v>
      </c>
      <c r="J507" s="50">
        <f t="shared" si="51"/>
        <v>0.50945188966886479</v>
      </c>
      <c r="K507" s="228">
        <f>'EWMA &amp; GARCH Volatility Modelin'!G509^2</f>
        <v>2.8878303299412516E-5</v>
      </c>
      <c r="L507" s="51">
        <f>'EWMA &amp; GARCH Volatility Modelin'!L509</f>
        <v>4.6548528020976005E-5</v>
      </c>
      <c r="M507" s="226" cm="1">
        <f t="array" ref="M507">MMULT(MMULT(H507:J507,TRANSPOSE($H$2:$J$2)),MMULT($H$2:$J$2,TRANSPOSE(H507:J507)))</f>
        <v>1.1306914568730231</v>
      </c>
      <c r="N507" s="52">
        <f t="shared" si="52"/>
        <v>187475.29952028944</v>
      </c>
      <c r="O507" s="52">
        <f t="shared" si="53"/>
        <v>238018.76392444089</v>
      </c>
      <c r="R507" s="236">
        <v>-54100</v>
      </c>
      <c r="S507" s="238">
        <f t="shared" si="54"/>
        <v>1</v>
      </c>
      <c r="T507" s="145">
        <f t="shared" si="55"/>
        <v>1</v>
      </c>
    </row>
    <row r="508" spans="2:20" x14ac:dyDescent="0.15">
      <c r="B508" s="48">
        <v>45635</v>
      </c>
      <c r="C508" s="223">
        <v>-2268000</v>
      </c>
      <c r="D508" s="148">
        <v>9166500</v>
      </c>
      <c r="E508" s="159">
        <v>7150400</v>
      </c>
      <c r="F508" s="160">
        <v>409988.45556810807</v>
      </c>
      <c r="H508" s="54">
        <f t="shared" si="49"/>
        <v>-0.16143612667183907</v>
      </c>
      <c r="I508" s="50">
        <f t="shared" si="50"/>
        <v>0.65247101196534962</v>
      </c>
      <c r="J508" s="50">
        <f t="shared" si="51"/>
        <v>0.50896511470648953</v>
      </c>
      <c r="K508" s="228">
        <f>'EWMA &amp; GARCH Volatility Modelin'!G510^2</f>
        <v>3.1444056123108892E-5</v>
      </c>
      <c r="L508" s="51">
        <f>'EWMA &amp; GARCH Volatility Modelin'!L510</f>
        <v>4.6041276317378411E-5</v>
      </c>
      <c r="M508" s="226" cm="1">
        <f t="array" ref="M508">MMULT(MMULT(H508:J508,TRANSPOSE($H$2:$J$2)),MMULT($H$2:$J$2,TRANSPOSE(H508:J508)))</f>
        <v>1.1311239012119427</v>
      </c>
      <c r="N508" s="52">
        <f t="shared" si="52"/>
        <v>194913.24434349805</v>
      </c>
      <c r="O508" s="52">
        <f t="shared" si="53"/>
        <v>235855.35770855015</v>
      </c>
      <c r="R508" s="236">
        <v>-148400</v>
      </c>
      <c r="S508" s="238">
        <f t="shared" si="54"/>
        <v>0</v>
      </c>
      <c r="T508" s="145">
        <f t="shared" si="55"/>
        <v>1</v>
      </c>
    </row>
    <row r="509" spans="2:20" x14ac:dyDescent="0.15">
      <c r="B509" s="48">
        <v>45636</v>
      </c>
      <c r="C509" s="223">
        <v>-2233800</v>
      </c>
      <c r="D509" s="148">
        <v>9033500</v>
      </c>
      <c r="E509" s="159">
        <v>7100800</v>
      </c>
      <c r="F509" s="160">
        <v>404920.50270381797</v>
      </c>
      <c r="H509" s="54">
        <f t="shared" si="49"/>
        <v>-0.16069925542246682</v>
      </c>
      <c r="I509" s="50">
        <f t="shared" si="50"/>
        <v>0.64986870975864175</v>
      </c>
      <c r="J509" s="50">
        <f t="shared" si="51"/>
        <v>0.51083054566382502</v>
      </c>
      <c r="K509" s="228">
        <f>'EWMA &amp; GARCH Volatility Modelin'!G511^2</f>
        <v>1.5598777191101777E-5</v>
      </c>
      <c r="L509" s="51">
        <f>'EWMA &amp; GARCH Volatility Modelin'!L511</f>
        <v>4.5791846906679208E-5</v>
      </c>
      <c r="M509" s="226" cm="1">
        <f t="array" ref="M509">MMULT(MMULT(H509:J509,TRANSPOSE($H$2:$J$2)),MMULT($H$2:$J$2,TRANSPOSE(H509:J509)))</f>
        <v>1.1297192678658889</v>
      </c>
      <c r="N509" s="52">
        <f t="shared" si="52"/>
        <v>135748.68321768366</v>
      </c>
      <c r="O509" s="52">
        <f t="shared" si="53"/>
        <v>232586.45974738433</v>
      </c>
      <c r="R509" s="236">
        <v>-135900</v>
      </c>
      <c r="S509" s="238">
        <f t="shared" si="54"/>
        <v>1</v>
      </c>
      <c r="T509" s="145">
        <f t="shared" si="55"/>
        <v>1</v>
      </c>
    </row>
    <row r="510" spans="2:20" x14ac:dyDescent="0.15">
      <c r="B510" s="48">
        <v>45637</v>
      </c>
      <c r="C510" s="223">
        <v>-2244600</v>
      </c>
      <c r="D510" s="148">
        <v>8974000</v>
      </c>
      <c r="E510" s="159">
        <v>7035200</v>
      </c>
      <c r="F510" s="160">
        <v>401762.99245168077</v>
      </c>
      <c r="H510" s="54">
        <f t="shared" si="49"/>
        <v>-0.16307048515757813</v>
      </c>
      <c r="I510" s="50">
        <f t="shared" si="50"/>
        <v>0.65196228005172685</v>
      </c>
      <c r="J510" s="50">
        <f t="shared" si="51"/>
        <v>0.5111082051058512</v>
      </c>
      <c r="K510" s="228">
        <f>'EWMA &amp; GARCH Volatility Modelin'!G512^2</f>
        <v>2.2681461557823376E-5</v>
      </c>
      <c r="L510" s="51">
        <f>'EWMA &amp; GARCH Volatility Modelin'!L512</f>
        <v>4.4172515406054407E-5</v>
      </c>
      <c r="M510" s="226" cm="1">
        <f t="array" ref="M510">MMULT(MMULT(H510:J510,TRANSPOSE($H$2:$J$2)),MMULT($H$2:$J$2,TRANSPOSE(H510:J510)))</f>
        <v>1.1313949408311093</v>
      </c>
      <c r="N510" s="52">
        <f t="shared" si="52"/>
        <v>162211.21894378692</v>
      </c>
      <c r="O510" s="52">
        <f t="shared" si="53"/>
        <v>226371.33657785546</v>
      </c>
      <c r="R510" s="236">
        <v>-20800</v>
      </c>
      <c r="S510" s="238">
        <f t="shared" si="54"/>
        <v>1</v>
      </c>
      <c r="T510" s="145">
        <f t="shared" si="55"/>
        <v>1</v>
      </c>
    </row>
    <row r="511" spans="2:20" x14ac:dyDescent="0.15">
      <c r="B511" s="48">
        <v>45638</v>
      </c>
      <c r="C511" s="223">
        <v>-2247000</v>
      </c>
      <c r="D511" s="148">
        <v>8946000</v>
      </c>
      <c r="E511" s="159">
        <v>7044800</v>
      </c>
      <c r="F511" s="160">
        <v>400948.54708320618</v>
      </c>
      <c r="H511" s="54">
        <f t="shared" si="49"/>
        <v>-0.1634919018029948</v>
      </c>
      <c r="I511" s="50">
        <f t="shared" si="50"/>
        <v>0.65091168381379239</v>
      </c>
      <c r="J511" s="50">
        <f t="shared" si="51"/>
        <v>0.51258021798920239</v>
      </c>
      <c r="K511" s="228">
        <f>'EWMA &amp; GARCH Volatility Modelin'!G513^2</f>
        <v>9.2650302139159743E-6</v>
      </c>
      <c r="L511" s="51">
        <f>'EWMA &amp; GARCH Volatility Modelin'!L513</f>
        <v>4.326790338778479E-5</v>
      </c>
      <c r="M511" s="226" cm="1">
        <f t="array" ref="M511">MMULT(MMULT(H511:J511,TRANSPOSE($H$2:$J$2)),MMULT($H$2:$J$2,TRANSPOSE(H511:J511)))</f>
        <v>1.1310482695140125</v>
      </c>
      <c r="N511" s="52">
        <f t="shared" si="52"/>
        <v>103501.22133646028</v>
      </c>
      <c r="O511" s="52">
        <f t="shared" si="53"/>
        <v>223668.57985715065</v>
      </c>
      <c r="R511" s="236">
        <v>368500</v>
      </c>
      <c r="S511" s="238">
        <f t="shared" si="54"/>
        <v>1</v>
      </c>
      <c r="T511" s="145">
        <f t="shared" si="55"/>
        <v>1</v>
      </c>
    </row>
    <row r="512" spans="2:20" x14ac:dyDescent="0.15">
      <c r="B512" s="48">
        <v>45639</v>
      </c>
      <c r="C512" s="223">
        <v>-2255400</v>
      </c>
      <c r="D512" s="148">
        <v>9348500</v>
      </c>
      <c r="E512" s="159">
        <v>7019200</v>
      </c>
      <c r="F512" s="160">
        <v>414195.80522425083</v>
      </c>
      <c r="H512" s="54">
        <f t="shared" si="49"/>
        <v>-0.15981803107927128</v>
      </c>
      <c r="I512" s="50">
        <f t="shared" si="50"/>
        <v>0.66243631442075357</v>
      </c>
      <c r="J512" s="50">
        <f t="shared" si="51"/>
        <v>0.49738171665851777</v>
      </c>
      <c r="K512" s="228">
        <f>'EWMA &amp; GARCH Volatility Modelin'!G514^2</f>
        <v>3.5726276401696822E-5</v>
      </c>
      <c r="L512" s="51">
        <f>'EWMA &amp; GARCH Volatility Modelin'!L514</f>
        <v>4.1389170153264843E-5</v>
      </c>
      <c r="M512" s="226" cm="1">
        <f t="array" ref="M512">MMULT(MMULT(H512:J512,TRANSPOSE($H$2:$J$2)),MMULT($H$2:$J$2,TRANSPOSE(H512:J512)))</f>
        <v>1.1351456927685479</v>
      </c>
      <c r="N512" s="52">
        <f t="shared" si="52"/>
        <v>209070.20160449177</v>
      </c>
      <c r="O512" s="52">
        <f t="shared" si="53"/>
        <v>225030.62197517283</v>
      </c>
      <c r="R512" s="236">
        <v>-6600</v>
      </c>
      <c r="S512" s="238">
        <f t="shared" si="54"/>
        <v>1</v>
      </c>
      <c r="T512" s="145">
        <f t="shared" si="55"/>
        <v>1</v>
      </c>
    </row>
    <row r="513" spans="2:20" x14ac:dyDescent="0.15">
      <c r="B513" s="48">
        <v>45642</v>
      </c>
      <c r="C513" s="223">
        <v>-2233800</v>
      </c>
      <c r="D513" s="148">
        <v>9299500</v>
      </c>
      <c r="E513" s="159">
        <v>7040000</v>
      </c>
      <c r="F513" s="160">
        <v>413008.83823873458</v>
      </c>
      <c r="H513" s="54">
        <f t="shared" si="49"/>
        <v>-0.15836151343074076</v>
      </c>
      <c r="I513" s="50">
        <f t="shared" si="50"/>
        <v>0.659272492680264</v>
      </c>
      <c r="J513" s="50">
        <f t="shared" si="51"/>
        <v>0.49908902075047673</v>
      </c>
      <c r="K513" s="228">
        <f>'EWMA &amp; GARCH Volatility Modelin'!G515^2</f>
        <v>1.2755876565347499E-6</v>
      </c>
      <c r="L513" s="51">
        <f>'EWMA &amp; GARCH Volatility Modelin'!L515</f>
        <v>4.1785448057501834E-5</v>
      </c>
      <c r="M513" s="226" cm="1">
        <f t="array" ref="M513">MMULT(MMULT(H513:J513,TRANSPOSE($H$2:$J$2)),MMULT($H$2:$J$2,TRANSPOSE(H513:J513)))</f>
        <v>1.1332628477258828</v>
      </c>
      <c r="N513" s="52">
        <f t="shared" si="52"/>
        <v>39453.885591345868</v>
      </c>
      <c r="O513" s="52">
        <f t="shared" si="53"/>
        <v>225812.07344436552</v>
      </c>
      <c r="R513" s="236">
        <v>-28200</v>
      </c>
      <c r="S513" s="238">
        <f t="shared" si="54"/>
        <v>1</v>
      </c>
      <c r="T513" s="145">
        <f t="shared" si="55"/>
        <v>1</v>
      </c>
    </row>
    <row r="514" spans="2:20" x14ac:dyDescent="0.15">
      <c r="B514" s="48">
        <v>45643</v>
      </c>
      <c r="C514" s="223">
        <v>-2256600</v>
      </c>
      <c r="D514" s="148">
        <v>9236500</v>
      </c>
      <c r="E514" s="159">
        <v>7097600</v>
      </c>
      <c r="F514" s="160">
        <v>411609.776675075</v>
      </c>
      <c r="H514" s="54">
        <f t="shared" si="49"/>
        <v>-0.16029834842834309</v>
      </c>
      <c r="I514" s="50">
        <f t="shared" si="50"/>
        <v>0.65611791866453562</v>
      </c>
      <c r="J514" s="50">
        <f t="shared" si="51"/>
        <v>0.5041804297638075</v>
      </c>
      <c r="K514" s="228">
        <f>'EWMA &amp; GARCH Volatility Modelin'!G516^2</f>
        <v>1.1271932932679693E-5</v>
      </c>
      <c r="L514" s="51">
        <f>'EWMA &amp; GARCH Volatility Modelin'!L516</f>
        <v>3.9427224427696208E-5</v>
      </c>
      <c r="M514" s="226" cm="1">
        <f t="array" ref="M514">MMULT(MMULT(H514:J514,TRANSPOSE($H$2:$J$2)),MMULT($H$2:$J$2,TRANSPOSE(H514:J514)))</f>
        <v>1.132427364265548</v>
      </c>
      <c r="N514" s="52">
        <f t="shared" si="52"/>
        <v>117005.04010806271</v>
      </c>
      <c r="O514" s="52">
        <f t="shared" si="53"/>
        <v>218828.29383715623</v>
      </c>
      <c r="R514" s="236">
        <v>-185300</v>
      </c>
      <c r="S514" s="238">
        <f t="shared" si="54"/>
        <v>0</v>
      </c>
      <c r="T514" s="145">
        <f t="shared" si="55"/>
        <v>1</v>
      </c>
    </row>
    <row r="515" spans="2:20" x14ac:dyDescent="0.15">
      <c r="B515" s="48">
        <v>45644</v>
      </c>
      <c r="C515" s="223">
        <v>-2223000</v>
      </c>
      <c r="D515" s="148">
        <v>9072000</v>
      </c>
      <c r="E515" s="159">
        <v>7043200.0000000009</v>
      </c>
      <c r="F515" s="160">
        <v>405383.07856784534</v>
      </c>
      <c r="H515" s="54">
        <f t="shared" si="49"/>
        <v>-0.16001785174414421</v>
      </c>
      <c r="I515" s="50">
        <f t="shared" si="50"/>
        <v>0.6530283180489771</v>
      </c>
      <c r="J515" s="50">
        <f t="shared" si="51"/>
        <v>0.50698953369516719</v>
      </c>
      <c r="K515" s="228">
        <f>'EWMA &amp; GARCH Volatility Modelin'!G517^2</f>
        <v>9.2839925993960441E-6</v>
      </c>
      <c r="L515" s="51">
        <f>'EWMA &amp; GARCH Volatility Modelin'!L517</f>
        <v>3.8071450250054873E-5</v>
      </c>
      <c r="M515" s="226" cm="1">
        <f t="array" ref="M515">MMULT(MMULT(H515:J515,TRANSPOSE($H$2:$J$2)),MMULT($H$2:$J$2,TRANSPOSE(H515:J515)))</f>
        <v>1.130941196639397</v>
      </c>
      <c r="N515" s="52">
        <f t="shared" si="52"/>
        <v>104720.8334835264</v>
      </c>
      <c r="O515" s="52">
        <f t="shared" si="53"/>
        <v>212063.24742304868</v>
      </c>
      <c r="R515" s="236">
        <v>-118000</v>
      </c>
      <c r="S515" s="238">
        <f t="shared" si="54"/>
        <v>1</v>
      </c>
      <c r="T515" s="145">
        <f t="shared" si="55"/>
        <v>1</v>
      </c>
    </row>
    <row r="516" spans="2:20" x14ac:dyDescent="0.15">
      <c r="B516" s="48">
        <v>45645</v>
      </c>
      <c r="C516" s="223">
        <v>-2226000</v>
      </c>
      <c r="D516" s="148">
        <v>9037000</v>
      </c>
      <c r="E516" s="159">
        <v>6963200.0000000009</v>
      </c>
      <c r="F516" s="160">
        <v>402888.64303176885</v>
      </c>
      <c r="H516" s="54">
        <f t="shared" si="49"/>
        <v>-0.16160648168314676</v>
      </c>
      <c r="I516" s="50">
        <f t="shared" si="50"/>
        <v>0.65608165991491341</v>
      </c>
      <c r="J516" s="50">
        <f t="shared" si="51"/>
        <v>0.50552482176823343</v>
      </c>
      <c r="K516" s="228">
        <f>'EWMA &amp; GARCH Volatility Modelin'!G518^2</f>
        <v>8.9334897329010693E-5</v>
      </c>
      <c r="L516" s="51">
        <f>'EWMA &amp; GARCH Volatility Modelin'!L518</f>
        <v>3.6762615924571611E-5</v>
      </c>
      <c r="M516" s="226" cm="1">
        <f t="array" ref="M516">MMULT(MMULT(H516:J516,TRANSPOSE($H$2:$J$2)),MMULT($H$2:$J$2,TRANSPOSE(H516:J516)))</f>
        <v>1.1328125919216654</v>
      </c>
      <c r="N516" s="52">
        <f t="shared" si="52"/>
        <v>322352.20700136694</v>
      </c>
      <c r="O516" s="52">
        <f t="shared" si="53"/>
        <v>206787.02262210779</v>
      </c>
      <c r="R516" s="236">
        <v>-61000</v>
      </c>
      <c r="S516" s="238">
        <f t="shared" si="54"/>
        <v>1</v>
      </c>
      <c r="T516" s="145">
        <f t="shared" si="55"/>
        <v>1</v>
      </c>
    </row>
    <row r="517" spans="2:20" x14ac:dyDescent="0.15">
      <c r="B517" s="48">
        <v>45646</v>
      </c>
      <c r="C517" s="223">
        <v>-2219400</v>
      </c>
      <c r="D517" s="148">
        <v>8995000</v>
      </c>
      <c r="E517" s="159">
        <v>6937600</v>
      </c>
      <c r="F517" s="160">
        <v>401096.89852522034</v>
      </c>
      <c r="H517" s="54">
        <f t="shared" si="49"/>
        <v>-0.16184406265496018</v>
      </c>
      <c r="I517" s="50">
        <f t="shared" si="50"/>
        <v>0.6559373450398156</v>
      </c>
      <c r="J517" s="50">
        <f t="shared" si="51"/>
        <v>0.5059067176151445</v>
      </c>
      <c r="K517" s="228">
        <f>'EWMA &amp; GARCH Volatility Modelin'!G519^2</f>
        <v>2.8002744371215004E-5</v>
      </c>
      <c r="L517" s="51">
        <f>'EWMA &amp; GARCH Volatility Modelin'!L519</f>
        <v>4.1876044818222914E-5</v>
      </c>
      <c r="M517" s="226" cm="1">
        <f t="array" ref="M517">MMULT(MMULT(H517:J517,TRANSPOSE($H$2:$J$2)),MMULT($H$2:$J$2,TRANSPOSE(H517:J517)))</f>
        <v>1.1328201179489419</v>
      </c>
      <c r="N517" s="52">
        <f t="shared" si="52"/>
        <v>179677.72605827585</v>
      </c>
      <c r="O517" s="52">
        <f t="shared" si="53"/>
        <v>219723.63375300734</v>
      </c>
      <c r="R517" s="236">
        <v>203300</v>
      </c>
      <c r="S517" s="238">
        <f t="shared" si="54"/>
        <v>1</v>
      </c>
      <c r="T517" s="145">
        <f t="shared" si="55"/>
        <v>1</v>
      </c>
    </row>
    <row r="518" spans="2:20" x14ac:dyDescent="0.15">
      <c r="B518" s="48">
        <v>45649</v>
      </c>
      <c r="C518" s="223">
        <v>-2222400</v>
      </c>
      <c r="D518" s="148">
        <v>9124500</v>
      </c>
      <c r="E518" s="159">
        <v>7014400.0000000009</v>
      </c>
      <c r="F518" s="160">
        <v>406714.5132952499</v>
      </c>
      <c r="H518" s="54">
        <f t="shared" ref="H518:H567" si="56">C518/SUM(C518:E518)</f>
        <v>-0.15969532569252326</v>
      </c>
      <c r="I518" s="50">
        <f t="shared" ref="I518:I567" si="57">D518/SUM(C518:E518)</f>
        <v>0.65566054683289621</v>
      </c>
      <c r="J518" s="50">
        <f t="shared" ref="J518:J567" si="58">E518/SUM(C518:E518)</f>
        <v>0.50403477885962711</v>
      </c>
      <c r="K518" s="228">
        <f>'EWMA &amp; GARCH Volatility Modelin'!G520^2</f>
        <v>3.5131322274963727E-6</v>
      </c>
      <c r="L518" s="51">
        <f>'EWMA &amp; GARCH Volatility Modelin'!L520</f>
        <v>4.1612048514980655E-5</v>
      </c>
      <c r="M518" s="226" cm="1">
        <f t="array" ref="M518">MMULT(MMULT(H518:J518,TRANSPOSE($H$2:$J$2)),MMULT($H$2:$J$2,TRANSPOSE(H518:J518)))</f>
        <v>1.1320349248983383</v>
      </c>
      <c r="N518" s="52">
        <f t="shared" ref="N518:N567" si="59">_xlfn.NORM.S.INV(0.99)*SQRT(M518*K518)*SUM(C518:E518)</f>
        <v>64562.723601784317</v>
      </c>
      <c r="O518" s="52">
        <f t="shared" ref="O518:O567" si="60">_xlfn.NORM.S.INV(0.99)*SQRT(M518*L518)*SUM(C518:E518)</f>
        <v>222200.04522374205</v>
      </c>
      <c r="R518" s="236">
        <v>172000</v>
      </c>
      <c r="S518" s="238">
        <f t="shared" ref="S518:S567" si="61">IF(-(N519)&lt;R518,1,0)</f>
        <v>1</v>
      </c>
      <c r="T518" s="145">
        <f t="shared" ref="T518:T567" si="62">IF(-(O519)&lt;R518,1,0)</f>
        <v>1</v>
      </c>
    </row>
    <row r="519" spans="2:20" x14ac:dyDescent="0.15">
      <c r="B519" s="48">
        <v>45653</v>
      </c>
      <c r="C519" s="223">
        <v>-2232600</v>
      </c>
      <c r="D519" s="148">
        <v>9215500</v>
      </c>
      <c r="E519" s="159">
        <v>7105599.9999999991</v>
      </c>
      <c r="F519" s="160">
        <v>411198.31572940876</v>
      </c>
      <c r="H519" s="54">
        <f t="shared" si="56"/>
        <v>-0.15846967384746424</v>
      </c>
      <c r="I519" s="50">
        <f t="shared" si="57"/>
        <v>0.65411505838094897</v>
      </c>
      <c r="J519" s="50">
        <f t="shared" si="58"/>
        <v>0.50435461546651517</v>
      </c>
      <c r="K519" s="228">
        <f>'EWMA &amp; GARCH Volatility Modelin'!G521^2</f>
        <v>1.1423753448589357E-5</v>
      </c>
      <c r="L519" s="51">
        <f>'EWMA &amp; GARCH Volatility Modelin'!L521</f>
        <v>3.9441508219763241E-5</v>
      </c>
      <c r="M519" s="226" cm="1">
        <f t="array" ref="M519">MMULT(MMULT(H519:J519,TRANSPOSE($H$2:$J$2)),MMULT($H$2:$J$2,TRANSPOSE(H519:J519)))</f>
        <v>1.1309584804671837</v>
      </c>
      <c r="N519" s="52">
        <f t="shared" si="59"/>
        <v>117805.93103956047</v>
      </c>
      <c r="O519" s="52">
        <f t="shared" si="60"/>
        <v>218896.84501654626</v>
      </c>
      <c r="R519" s="236">
        <v>-54900</v>
      </c>
      <c r="S519" s="238">
        <f t="shared" si="61"/>
        <v>1</v>
      </c>
      <c r="T519" s="145">
        <f t="shared" si="62"/>
        <v>1</v>
      </c>
    </row>
    <row r="520" spans="2:20" x14ac:dyDescent="0.15">
      <c r="B520" s="48">
        <v>45656</v>
      </c>
      <c r="C520" s="223">
        <v>-2246400</v>
      </c>
      <c r="D520" s="148">
        <v>9184000</v>
      </c>
      <c r="E520" s="159">
        <v>7096000</v>
      </c>
      <c r="F520" s="160">
        <v>409870.3063828079</v>
      </c>
      <c r="H520" s="54">
        <f t="shared" si="56"/>
        <v>-0.16007296773457985</v>
      </c>
      <c r="I520" s="50">
        <f t="shared" si="57"/>
        <v>0.65442936951316844</v>
      </c>
      <c r="J520" s="50">
        <f t="shared" si="58"/>
        <v>0.50564359822141147</v>
      </c>
      <c r="K520" s="228">
        <f>'EWMA &amp; GARCH Volatility Modelin'!G522^2</f>
        <v>3.5366645569093213E-6</v>
      </c>
      <c r="L520" s="51">
        <f>'EWMA &amp; GARCH Volatility Modelin'!L522</f>
        <v>3.8096334798362505E-5</v>
      </c>
      <c r="M520" s="226" cm="1">
        <f t="array" ref="M520">MMULT(MMULT(H520:J520,TRANSPOSE($H$2:$J$2)),MMULT($H$2:$J$2,TRANSPOSE(H520:J520)))</f>
        <v>1.1315928901422678</v>
      </c>
      <c r="N520" s="52">
        <f t="shared" si="59"/>
        <v>65310.918562012026</v>
      </c>
      <c r="O520" s="52">
        <f t="shared" si="60"/>
        <v>214353.43835190983</v>
      </c>
      <c r="R520" s="236">
        <v>136000</v>
      </c>
      <c r="S520" s="238">
        <f t="shared" si="61"/>
        <v>1</v>
      </c>
      <c r="T520" s="145">
        <f t="shared" si="62"/>
        <v>1</v>
      </c>
    </row>
    <row r="521" spans="2:20" x14ac:dyDescent="0.15">
      <c r="B521" s="48">
        <v>45660</v>
      </c>
      <c r="C521" s="223">
        <v>-2241000</v>
      </c>
      <c r="D521" s="148">
        <v>9289000</v>
      </c>
      <c r="E521" s="159">
        <v>7121600</v>
      </c>
      <c r="F521" s="160">
        <v>413897.02908207331</v>
      </c>
      <c r="H521" s="54">
        <f t="shared" si="56"/>
        <v>-0.15815548780487804</v>
      </c>
      <c r="I521" s="50">
        <f t="shared" si="57"/>
        <v>0.65555837850045162</v>
      </c>
      <c r="J521" s="50">
        <f t="shared" si="58"/>
        <v>0.50259710930442636</v>
      </c>
      <c r="K521" s="228">
        <f>'EWMA &amp; GARCH Volatility Modelin'!G523^2</f>
        <v>2.5947740401777964E-6</v>
      </c>
      <c r="L521" s="51">
        <f>'EWMA &amp; GARCH Volatility Modelin'!L523</f>
        <v>3.6261796832810791E-5</v>
      </c>
      <c r="M521" s="226" cm="1">
        <f t="array" ref="M521">MMULT(MMULT(H521:J521,TRANSPOSE($H$2:$J$2)),MMULT($H$2:$J$2,TRANSPOSE(H521:J521)))</f>
        <v>1.1315159901529253</v>
      </c>
      <c r="N521" s="52">
        <f t="shared" si="59"/>
        <v>56482.299408500767</v>
      </c>
      <c r="O521" s="52">
        <f t="shared" si="60"/>
        <v>211148.13832466313</v>
      </c>
      <c r="R521" s="236">
        <v>8600</v>
      </c>
      <c r="S521" s="238">
        <f t="shared" si="61"/>
        <v>1</v>
      </c>
      <c r="T521" s="145">
        <f t="shared" si="62"/>
        <v>1</v>
      </c>
    </row>
    <row r="522" spans="2:20" x14ac:dyDescent="0.15">
      <c r="B522" s="48">
        <v>45663</v>
      </c>
      <c r="C522" s="223">
        <v>-2220600</v>
      </c>
      <c r="D522" s="148">
        <v>9282000</v>
      </c>
      <c r="E522" s="159">
        <v>7116799.9999999991</v>
      </c>
      <c r="F522" s="160">
        <v>413732.09582794964</v>
      </c>
      <c r="H522" s="54">
        <f t="shared" si="56"/>
        <v>-0.15662072759588663</v>
      </c>
      <c r="I522" s="50">
        <f t="shared" si="57"/>
        <v>0.65466702402279553</v>
      </c>
      <c r="J522" s="50">
        <f t="shared" si="58"/>
        <v>0.50195370357309099</v>
      </c>
      <c r="K522" s="228">
        <f>'EWMA &amp; GARCH Volatility Modelin'!G524^2</f>
        <v>1.0400532487111847E-5</v>
      </c>
      <c r="L522" s="51">
        <f>'EWMA &amp; GARCH Volatility Modelin'!L524</f>
        <v>3.4568404416903766E-5</v>
      </c>
      <c r="M522" s="226" cm="1">
        <f t="array" ref="M522">MMULT(MMULT(H522:J522,TRANSPOSE($H$2:$J$2)),MMULT($H$2:$J$2,TRANSPOSE(H522:J522)))</f>
        <v>1.1306412432319783</v>
      </c>
      <c r="N522" s="52">
        <f t="shared" si="59"/>
        <v>113106.08121049237</v>
      </c>
      <c r="O522" s="52">
        <f t="shared" si="60"/>
        <v>206204.35594645017</v>
      </c>
      <c r="R522" s="236">
        <v>244300</v>
      </c>
      <c r="S522" s="238">
        <f t="shared" si="61"/>
        <v>1</v>
      </c>
      <c r="T522" s="145">
        <f t="shared" si="62"/>
        <v>1</v>
      </c>
    </row>
    <row r="523" spans="2:20" x14ac:dyDescent="0.15">
      <c r="B523" s="48">
        <v>45664</v>
      </c>
      <c r="C523" s="223">
        <v>-2248200</v>
      </c>
      <c r="D523" s="148">
        <v>9439500</v>
      </c>
      <c r="E523" s="159">
        <v>7231200</v>
      </c>
      <c r="F523" s="160">
        <v>420725.33276248438</v>
      </c>
      <c r="H523" s="54">
        <f t="shared" si="56"/>
        <v>-0.1558814352574103</v>
      </c>
      <c r="I523" s="50">
        <f t="shared" si="57"/>
        <v>0.65449817992719705</v>
      </c>
      <c r="J523" s="50">
        <f t="shared" si="58"/>
        <v>0.50138325533021322</v>
      </c>
      <c r="K523" s="228">
        <f>'EWMA &amp; GARCH Volatility Modelin'!G525^2</f>
        <v>7.0496634849376677E-7</v>
      </c>
      <c r="L523" s="51">
        <f>'EWMA &amp; GARCH Volatility Modelin'!L525</f>
        <v>3.3684695855650687E-5</v>
      </c>
      <c r="M523" s="226" cm="1">
        <f t="array" ref="M523">MMULT(MMULT(H523:J523,TRANSPOSE($H$2:$J$2)),MMULT($H$2:$J$2,TRANSPOSE(H523:J523)))</f>
        <v>1.1303379827796975</v>
      </c>
      <c r="N523" s="52">
        <f t="shared" si="59"/>
        <v>29950.464328960526</v>
      </c>
      <c r="O523" s="52">
        <f t="shared" si="60"/>
        <v>207031.1438919167</v>
      </c>
      <c r="R523" s="236">
        <v>29500</v>
      </c>
      <c r="S523" s="238">
        <f t="shared" si="61"/>
        <v>1</v>
      </c>
      <c r="T523" s="145">
        <f t="shared" si="62"/>
        <v>1</v>
      </c>
    </row>
    <row r="524" spans="2:20" x14ac:dyDescent="0.15">
      <c r="B524" s="48">
        <v>45665</v>
      </c>
      <c r="C524" s="223">
        <v>-2260800</v>
      </c>
      <c r="D524" s="148">
        <v>9436000</v>
      </c>
      <c r="E524" s="159">
        <v>7276799.9999999991</v>
      </c>
      <c r="F524" s="160">
        <v>421242.24293660856</v>
      </c>
      <c r="H524" s="54">
        <f t="shared" si="56"/>
        <v>-0.1564350954885137</v>
      </c>
      <c r="I524" s="50">
        <f t="shared" si="57"/>
        <v>0.65292001107113207</v>
      </c>
      <c r="J524" s="50">
        <f t="shared" si="58"/>
        <v>0.50351508441738158</v>
      </c>
      <c r="K524" s="228">
        <f>'EWMA &amp; GARCH Volatility Modelin'!G526^2</f>
        <v>1.9284587830126975E-8</v>
      </c>
      <c r="L524" s="51">
        <f>'EWMA &amp; GARCH Volatility Modelin'!L526</f>
        <v>3.2074560766385697E-5</v>
      </c>
      <c r="M524" s="226" cm="1">
        <f t="array" ref="M524">MMULT(MMULT(H524:J524,TRANSPOSE($H$2:$J$2)),MMULT($H$2:$J$2,TRANSPOSE(H524:J524)))</f>
        <v>1.1297931460156749</v>
      </c>
      <c r="N524" s="52">
        <f t="shared" si="59"/>
        <v>4962.5770122364329</v>
      </c>
      <c r="O524" s="52">
        <f t="shared" si="60"/>
        <v>202386.9184204198</v>
      </c>
      <c r="R524" s="236">
        <v>-184500</v>
      </c>
      <c r="S524" s="238">
        <f t="shared" si="61"/>
        <v>0</v>
      </c>
      <c r="T524" s="145">
        <f t="shared" si="62"/>
        <v>1</v>
      </c>
    </row>
    <row r="525" spans="2:20" x14ac:dyDescent="0.15">
      <c r="B525" s="48">
        <v>45667</v>
      </c>
      <c r="C525" s="223">
        <v>-2221200</v>
      </c>
      <c r="D525" s="148">
        <v>9201500</v>
      </c>
      <c r="E525" s="159">
        <v>7287200</v>
      </c>
      <c r="F525" s="160">
        <v>413731.06795942486</v>
      </c>
      <c r="H525" s="54">
        <f t="shared" si="56"/>
        <v>-0.15568249518135624</v>
      </c>
      <c r="I525" s="50">
        <f t="shared" si="57"/>
        <v>0.64492728228491325</v>
      </c>
      <c r="J525" s="50">
        <f t="shared" si="58"/>
        <v>0.51075521289644299</v>
      </c>
      <c r="K525" s="228">
        <f>'EWMA &amp; GARCH Volatility Modelin'!G527^2</f>
        <v>1.2141163185421505E-6</v>
      </c>
      <c r="L525" s="51">
        <f>'EWMA &amp; GARCH Volatility Modelin'!L527</f>
        <v>3.0553659615035956E-5</v>
      </c>
      <c r="M525" s="226" cm="1">
        <f t="array" ref="M525">MMULT(MMULT(H525:J525,TRANSPOSE($H$2:$J$2)),MMULT($H$2:$J$2,TRANSPOSE(H525:J525)))</f>
        <v>1.1259466877961997</v>
      </c>
      <c r="N525" s="52">
        <f t="shared" si="59"/>
        <v>38807.136784283502</v>
      </c>
      <c r="O525" s="52">
        <f t="shared" si="60"/>
        <v>194676.29450468859</v>
      </c>
      <c r="R525" s="236">
        <v>-54500</v>
      </c>
      <c r="S525" s="238">
        <f t="shared" si="61"/>
        <v>1</v>
      </c>
      <c r="T525" s="145">
        <f t="shared" si="62"/>
        <v>1</v>
      </c>
    </row>
    <row r="526" spans="2:20" x14ac:dyDescent="0.15">
      <c r="B526" s="48">
        <v>45670</v>
      </c>
      <c r="C526" s="223">
        <v>-2227200</v>
      </c>
      <c r="D526" s="148">
        <v>9177000</v>
      </c>
      <c r="E526" s="159">
        <v>7263200.0000000009</v>
      </c>
      <c r="F526" s="160">
        <v>412466.02163306717</v>
      </c>
      <c r="H526" s="54">
        <f t="shared" si="56"/>
        <v>-0.15670161120101317</v>
      </c>
      <c r="I526" s="50">
        <f t="shared" si="57"/>
        <v>0.6456764933511574</v>
      </c>
      <c r="J526" s="50">
        <f t="shared" si="58"/>
        <v>0.51102511784985583</v>
      </c>
      <c r="K526" s="228">
        <f>'EWMA &amp; GARCH Volatility Modelin'!G528^2</f>
        <v>3.3860520049048608E-6</v>
      </c>
      <c r="L526" s="51">
        <f>'EWMA &amp; GARCH Volatility Modelin'!L528</f>
        <v>2.9285374404636612E-5</v>
      </c>
      <c r="M526" s="226" cm="1">
        <f t="array" ref="M526">MMULT(MMULT(H526:J526,TRANSPOSE($H$2:$J$2)),MMULT($H$2:$J$2,TRANSPOSE(H526:J526)))</f>
        <v>1.1265974295105894</v>
      </c>
      <c r="N526" s="52">
        <f t="shared" si="59"/>
        <v>64579.042891177705</v>
      </c>
      <c r="O526" s="52">
        <f t="shared" si="60"/>
        <v>189919.7730090862</v>
      </c>
      <c r="R526" s="236">
        <v>32000</v>
      </c>
      <c r="S526" s="238">
        <f t="shared" si="61"/>
        <v>1</v>
      </c>
      <c r="T526" s="145">
        <f t="shared" si="62"/>
        <v>1</v>
      </c>
    </row>
    <row r="527" spans="2:20" x14ac:dyDescent="0.15">
      <c r="B527" s="48">
        <v>45671</v>
      </c>
      <c r="C527" s="223">
        <v>-2224800</v>
      </c>
      <c r="D527" s="148">
        <v>9261000</v>
      </c>
      <c r="E527" s="159">
        <v>7208800</v>
      </c>
      <c r="F527" s="160">
        <v>414460.50088138256</v>
      </c>
      <c r="H527" s="54">
        <f t="shared" si="56"/>
        <v>-0.15618111618111619</v>
      </c>
      <c r="I527" s="50">
        <f t="shared" si="57"/>
        <v>0.65012285012285009</v>
      </c>
      <c r="J527" s="50">
        <f t="shared" si="58"/>
        <v>0.50605826605826609</v>
      </c>
      <c r="K527" s="228">
        <f>'EWMA &amp; GARCH Volatility Modelin'!G529^2</f>
        <v>1.2299222519862979E-5</v>
      </c>
      <c r="L527" s="51">
        <f>'EWMA &amp; GARCH Volatility Modelin'!L529</f>
        <v>2.8276711599257094E-5</v>
      </c>
      <c r="M527" s="226" cm="1">
        <f t="array" ref="M527">MMULT(MMULT(H527:J527,TRANSPOSE($H$2:$J$2)),MMULT($H$2:$J$2,TRANSPOSE(H527:J527)))</f>
        <v>1.1284491630657569</v>
      </c>
      <c r="N527" s="52">
        <f t="shared" si="59"/>
        <v>123457.3471365412</v>
      </c>
      <c r="O527" s="52">
        <f t="shared" si="60"/>
        <v>187194.27492030052</v>
      </c>
      <c r="R527" s="236">
        <v>171600</v>
      </c>
      <c r="S527" s="238">
        <f t="shared" si="61"/>
        <v>1</v>
      </c>
      <c r="T527" s="145">
        <f t="shared" si="62"/>
        <v>1</v>
      </c>
    </row>
    <row r="528" spans="2:20" x14ac:dyDescent="0.15">
      <c r="B528" s="48">
        <v>45672</v>
      </c>
      <c r="C528" s="223">
        <v>-2209800</v>
      </c>
      <c r="D528" s="148">
        <v>9380000</v>
      </c>
      <c r="E528" s="159">
        <v>7246400</v>
      </c>
      <c r="F528" s="160">
        <v>419226.71316966088</v>
      </c>
      <c r="H528" s="54">
        <f t="shared" si="56"/>
        <v>-0.15328163367229444</v>
      </c>
      <c r="I528" s="50">
        <f t="shared" si="57"/>
        <v>0.65063884688484108</v>
      </c>
      <c r="J528" s="50">
        <f t="shared" si="58"/>
        <v>0.50264278678745333</v>
      </c>
      <c r="K528" s="228">
        <f>'EWMA &amp; GARCH Volatility Modelin'!G530^2</f>
        <v>2.5779104922739013E-5</v>
      </c>
      <c r="L528" s="51">
        <f>'EWMA &amp; GARCH Volatility Modelin'!L530</f>
        <v>2.8147498349357444E-5</v>
      </c>
      <c r="M528" s="226" cm="1">
        <f t="array" ref="M528">MMULT(MMULT(H528:J528,TRANSPOSE($H$2:$J$2)),MMULT($H$2:$J$2,TRANSPOSE(H528:J528)))</f>
        <v>1.127794099425367</v>
      </c>
      <c r="N528" s="52">
        <f t="shared" si="59"/>
        <v>180836.59998425515</v>
      </c>
      <c r="O528" s="52">
        <f t="shared" si="60"/>
        <v>188961.06026723314</v>
      </c>
      <c r="R528" s="236">
        <v>77600</v>
      </c>
      <c r="S528" s="238">
        <f t="shared" si="61"/>
        <v>1</v>
      </c>
      <c r="T528" s="145">
        <f t="shared" si="62"/>
        <v>1</v>
      </c>
    </row>
    <row r="529" spans="2:20" x14ac:dyDescent="0.15">
      <c r="B529" s="48">
        <v>45673</v>
      </c>
      <c r="C529" s="223">
        <v>-2217000</v>
      </c>
      <c r="D529" s="148">
        <v>9464000</v>
      </c>
      <c r="E529" s="159">
        <v>7247200</v>
      </c>
      <c r="F529" s="160">
        <v>422048.05845593056</v>
      </c>
      <c r="H529" s="54">
        <f t="shared" si="56"/>
        <v>-0.15295773481806516</v>
      </c>
      <c r="I529" s="50">
        <f t="shared" si="57"/>
        <v>0.65295083550661648</v>
      </c>
      <c r="J529" s="50">
        <f t="shared" si="58"/>
        <v>0.5000068993114487</v>
      </c>
      <c r="K529" s="228">
        <f>'EWMA &amp; GARCH Volatility Modelin'!G531^2</f>
        <v>5.2666739923609329E-5</v>
      </c>
      <c r="L529" s="51">
        <f>'EWMA &amp; GARCH Volatility Modelin'!L531</f>
        <v>2.9135978008745276E-5</v>
      </c>
      <c r="M529" s="226" cm="1">
        <f t="array" ref="M529">MMULT(MMULT(H529:J529,TRANSPOSE($H$2:$J$2)),MMULT($H$2:$J$2,TRANSPOSE(H529:J529)))</f>
        <v>1.1287409493036393</v>
      </c>
      <c r="N529" s="52">
        <f t="shared" si="59"/>
        <v>259976.6040601572</v>
      </c>
      <c r="O529" s="52">
        <f t="shared" si="60"/>
        <v>193366.32735202392</v>
      </c>
      <c r="R529" s="236">
        <v>-65100</v>
      </c>
      <c r="S529" s="238">
        <f t="shared" si="61"/>
        <v>1</v>
      </c>
      <c r="T529" s="145">
        <f t="shared" si="62"/>
        <v>1</v>
      </c>
    </row>
    <row r="530" spans="2:20" x14ac:dyDescent="0.15">
      <c r="B530" s="48">
        <v>45674</v>
      </c>
      <c r="C530" s="223">
        <v>-2226000</v>
      </c>
      <c r="D530" s="148">
        <v>9509500</v>
      </c>
      <c r="E530" s="159">
        <v>7145599.9999999991</v>
      </c>
      <c r="F530" s="160">
        <v>421916.62521264836</v>
      </c>
      <c r="H530" s="54">
        <f t="shared" si="56"/>
        <v>-0.15427157618978316</v>
      </c>
      <c r="I530" s="50">
        <f t="shared" si="57"/>
        <v>0.65905011400572455</v>
      </c>
      <c r="J530" s="50">
        <f t="shared" si="58"/>
        <v>0.49522146218405855</v>
      </c>
      <c r="K530" s="228">
        <f>'EWMA &amp; GARCH Volatility Modelin'!G532^2</f>
        <v>8.4983394499933832E-6</v>
      </c>
      <c r="L530" s="51">
        <f>'EWMA &amp; GARCH Volatility Modelin'!L532</f>
        <v>3.2046408781141665E-5</v>
      </c>
      <c r="M530" s="226" cm="1">
        <f t="array" ref="M530">MMULT(MMULT(H530:J530,TRANSPOSE($H$2:$J$2)),MMULT($H$2:$J$2,TRANSPOSE(H530:J530)))</f>
        <v>1.1319062299595164</v>
      </c>
      <c r="N530" s="52">
        <f t="shared" si="59"/>
        <v>104108.4938752919</v>
      </c>
      <c r="O530" s="52">
        <f t="shared" si="60"/>
        <v>202166.32227494416</v>
      </c>
      <c r="R530" s="236">
        <v>-13000</v>
      </c>
      <c r="S530" s="238">
        <f t="shared" si="61"/>
        <v>1</v>
      </c>
      <c r="T530" s="145">
        <f t="shared" si="62"/>
        <v>1</v>
      </c>
    </row>
    <row r="531" spans="2:20" x14ac:dyDescent="0.15">
      <c r="B531" s="48">
        <v>45678</v>
      </c>
      <c r="C531" s="223">
        <v>-2242200</v>
      </c>
      <c r="D531" s="148">
        <v>9509500</v>
      </c>
      <c r="E531" s="159">
        <v>7148800</v>
      </c>
      <c r="F531" s="160">
        <v>421847.93629609415</v>
      </c>
      <c r="H531" s="54">
        <f t="shared" si="56"/>
        <v>-0.15553443719175089</v>
      </c>
      <c r="I531" s="50">
        <f t="shared" si="57"/>
        <v>0.659644425330013</v>
      </c>
      <c r="J531" s="50">
        <f t="shared" si="58"/>
        <v>0.49589001186173792</v>
      </c>
      <c r="K531" s="228">
        <f>'EWMA &amp; GARCH Volatility Modelin'!G533^2</f>
        <v>2.3462288976628993E-5</v>
      </c>
      <c r="L531" s="51">
        <f>'EWMA &amp; GARCH Volatility Modelin'!L533</f>
        <v>3.1174114959175836E-5</v>
      </c>
      <c r="M531" s="226" cm="1">
        <f t="array" ref="M531">MMULT(MMULT(H531:J531,TRANSPOSE($H$2:$J$2)),MMULT($H$2:$J$2,TRANSPOSE(H531:J531)))</f>
        <v>1.1325633106462065</v>
      </c>
      <c r="N531" s="52">
        <f t="shared" si="59"/>
        <v>172877.66116349975</v>
      </c>
      <c r="O531" s="52">
        <f t="shared" si="60"/>
        <v>199274.05346253395</v>
      </c>
      <c r="R531" s="236">
        <v>186400</v>
      </c>
      <c r="S531" s="238">
        <f t="shared" si="61"/>
        <v>1</v>
      </c>
      <c r="T531" s="145">
        <f t="shared" si="62"/>
        <v>1</v>
      </c>
    </row>
    <row r="532" spans="2:20" x14ac:dyDescent="0.15">
      <c r="B532" s="48">
        <v>45679</v>
      </c>
      <c r="C532" s="223">
        <v>-2225400</v>
      </c>
      <c r="D532" s="148">
        <v>9649500</v>
      </c>
      <c r="E532" s="159">
        <v>7178400</v>
      </c>
      <c r="F532" s="160">
        <v>427228.69649659866</v>
      </c>
      <c r="H532" s="54">
        <f t="shared" si="56"/>
        <v>-0.15239856189008733</v>
      </c>
      <c r="I532" s="50">
        <f t="shared" si="57"/>
        <v>0.66081150487930151</v>
      </c>
      <c r="J532" s="50">
        <f t="shared" si="58"/>
        <v>0.49158705701078581</v>
      </c>
      <c r="K532" s="228">
        <f>'EWMA &amp; GARCH Volatility Modelin'!G534^2</f>
        <v>1.1745743268090291E-5</v>
      </c>
      <c r="L532" s="51">
        <f>'EWMA &amp; GARCH Volatility Modelin'!L534</f>
        <v>3.156697950792824E-5</v>
      </c>
      <c r="M532" s="226" cm="1">
        <f t="array" ref="M532">MMULT(MMULT(H532:J532,TRANSPOSE($H$2:$J$2)),MMULT($H$2:$J$2,TRANSPOSE(H532:J532)))</f>
        <v>1.1321295747906259</v>
      </c>
      <c r="N532" s="52">
        <f t="shared" si="59"/>
        <v>123876.86128015621</v>
      </c>
      <c r="O532" s="52">
        <f t="shared" si="60"/>
        <v>203079.67283121549</v>
      </c>
      <c r="R532" s="236">
        <v>79300</v>
      </c>
      <c r="S532" s="238">
        <f t="shared" si="61"/>
        <v>1</v>
      </c>
      <c r="T532" s="145">
        <f t="shared" si="62"/>
        <v>1</v>
      </c>
    </row>
    <row r="533" spans="2:20" x14ac:dyDescent="0.15">
      <c r="B533" s="48">
        <v>45680</v>
      </c>
      <c r="C533" s="223">
        <v>-2241000</v>
      </c>
      <c r="D533" s="148">
        <v>9702000</v>
      </c>
      <c r="E533" s="159">
        <v>7220800</v>
      </c>
      <c r="F533" s="160">
        <v>429580.15003046149</v>
      </c>
      <c r="H533" s="54">
        <f t="shared" si="56"/>
        <v>-0.1526379599231702</v>
      </c>
      <c r="I533" s="50">
        <f t="shared" si="57"/>
        <v>0.66081815581195769</v>
      </c>
      <c r="J533" s="50">
        <f t="shared" si="58"/>
        <v>0.49181980411121251</v>
      </c>
      <c r="K533" s="228">
        <f>'EWMA &amp; GARCH Volatility Modelin'!G535^2</f>
        <v>1.5828170475530683E-5</v>
      </c>
      <c r="L533" s="51">
        <f>'EWMA &amp; GARCH Volatility Modelin'!L535</f>
        <v>3.1079437872832047E-5</v>
      </c>
      <c r="M533" s="226" cm="1">
        <f t="array" ref="M533">MMULT(MMULT(H533:J533,TRANSPOSE($H$2:$J$2)),MMULT($H$2:$J$2,TRANSPOSE(H533:J533)))</f>
        <v>1.1322060824080344</v>
      </c>
      <c r="N533" s="52">
        <f t="shared" si="59"/>
        <v>144587.93767734215</v>
      </c>
      <c r="O533" s="52">
        <f t="shared" si="60"/>
        <v>202606.4566269434</v>
      </c>
      <c r="R533" s="236">
        <v>-37900</v>
      </c>
      <c r="S533" s="238">
        <f t="shared" si="61"/>
        <v>1</v>
      </c>
      <c r="T533" s="145">
        <f t="shared" si="62"/>
        <v>1</v>
      </c>
    </row>
    <row r="534" spans="2:20" x14ac:dyDescent="0.15">
      <c r="B534" s="48">
        <v>45681</v>
      </c>
      <c r="C534" s="223">
        <v>-2240400</v>
      </c>
      <c r="D534" s="148">
        <v>9663500</v>
      </c>
      <c r="E534" s="159">
        <v>7220800</v>
      </c>
      <c r="F534" s="160">
        <v>428267.33924642159</v>
      </c>
      <c r="H534" s="54">
        <f t="shared" si="56"/>
        <v>-0.15299203081146415</v>
      </c>
      <c r="I534" s="50">
        <f t="shared" si="57"/>
        <v>0.65989934375405457</v>
      </c>
      <c r="J534" s="50">
        <f t="shared" si="58"/>
        <v>0.49309268705740955</v>
      </c>
      <c r="K534" s="228">
        <f>'EWMA &amp; GARCH Volatility Modelin'!G536^2</f>
        <v>2.6386503326725065E-6</v>
      </c>
      <c r="L534" s="51">
        <f>'EWMA &amp; GARCH Volatility Modelin'!L536</f>
        <v>3.0876710871930372E-5</v>
      </c>
      <c r="M534" s="226" cm="1">
        <f t="array" ref="M534">MMULT(MMULT(H534:J534,TRANSPOSE($H$2:$J$2)),MMULT($H$2:$J$2,TRANSPOSE(H534:J534)))</f>
        <v>1.1318983390677759</v>
      </c>
      <c r="N534" s="52">
        <f t="shared" si="59"/>
        <v>58874.339133757792</v>
      </c>
      <c r="O534" s="52">
        <f t="shared" si="60"/>
        <v>201395.90675082518</v>
      </c>
      <c r="R534" s="236">
        <v>196400</v>
      </c>
      <c r="S534" s="238">
        <f t="shared" si="61"/>
        <v>1</v>
      </c>
      <c r="T534" s="145">
        <f t="shared" si="62"/>
        <v>1</v>
      </c>
    </row>
    <row r="535" spans="2:20" x14ac:dyDescent="0.15">
      <c r="B535" s="48">
        <v>45684</v>
      </c>
      <c r="C535" s="223">
        <v>-2326800</v>
      </c>
      <c r="D535" s="148">
        <v>9789500</v>
      </c>
      <c r="E535" s="159">
        <v>7377600</v>
      </c>
      <c r="F535" s="160">
        <v>434422.6418173635</v>
      </c>
      <c r="H535" s="54">
        <f t="shared" si="56"/>
        <v>-0.15678928323551411</v>
      </c>
      <c r="I535" s="50">
        <f t="shared" si="57"/>
        <v>0.65965647594725174</v>
      </c>
      <c r="J535" s="50">
        <f t="shared" si="58"/>
        <v>0.49713280728826237</v>
      </c>
      <c r="K535" s="228">
        <f>'EWMA &amp; GARCH Volatility Modelin'!G537^2</f>
        <v>3.1901203639041508E-7</v>
      </c>
      <c r="L535" s="51">
        <f>'EWMA &amp; GARCH Volatility Modelin'!L537</f>
        <v>2.9659194933501051E-5</v>
      </c>
      <c r="M535" s="226" cm="1">
        <f t="array" ref="M535">MMULT(MMULT(H535:J535,TRANSPOSE($H$2:$J$2)),MMULT($H$2:$J$2,TRANSPOSE(H535:J535)))</f>
        <v>1.1329541010770559</v>
      </c>
      <c r="N535" s="52">
        <f t="shared" si="59"/>
        <v>20755.205184640967</v>
      </c>
      <c r="O535" s="52">
        <f t="shared" si="60"/>
        <v>200125.84360805841</v>
      </c>
      <c r="R535" s="236">
        <v>-1000</v>
      </c>
      <c r="S535" s="238">
        <f t="shared" si="61"/>
        <v>1</v>
      </c>
      <c r="T535" s="145">
        <f t="shared" si="62"/>
        <v>1</v>
      </c>
    </row>
    <row r="536" spans="2:20" x14ac:dyDescent="0.15">
      <c r="B536" s="48">
        <v>45685</v>
      </c>
      <c r="C536" s="223">
        <v>-2345400</v>
      </c>
      <c r="D536" s="148">
        <v>9789500</v>
      </c>
      <c r="E536" s="159">
        <v>7395200</v>
      </c>
      <c r="F536" s="160">
        <v>434565.44726628851</v>
      </c>
      <c r="H536" s="54">
        <f t="shared" si="56"/>
        <v>-0.15805327744570161</v>
      </c>
      <c r="I536" s="50">
        <f t="shared" si="57"/>
        <v>0.65970092928911739</v>
      </c>
      <c r="J536" s="50">
        <f t="shared" si="58"/>
        <v>0.49835234815658419</v>
      </c>
      <c r="K536" s="228">
        <f>'EWMA &amp; GARCH Volatility Modelin'!G538^2</f>
        <v>8.1138294449137376E-5</v>
      </c>
      <c r="L536" s="51">
        <f>'EWMA &amp; GARCH Volatility Modelin'!L538</f>
        <v>2.8383437619819677E-5</v>
      </c>
      <c r="M536" s="226" cm="1">
        <f t="array" ref="M536">MMULT(MMULT(H536:J536,TRANSPOSE($H$2:$J$2)),MMULT($H$2:$J$2,TRANSPOSE(H536:J536)))</f>
        <v>1.1333624631615689</v>
      </c>
      <c r="N536" s="52">
        <f t="shared" si="59"/>
        <v>331043.77262208302</v>
      </c>
      <c r="O536" s="52">
        <f t="shared" si="60"/>
        <v>195796.52606517059</v>
      </c>
      <c r="R536" s="236">
        <v>105000</v>
      </c>
      <c r="S536" s="238">
        <f t="shared" si="61"/>
        <v>1</v>
      </c>
      <c r="T536" s="145">
        <f t="shared" si="62"/>
        <v>1</v>
      </c>
    </row>
    <row r="537" spans="2:20" x14ac:dyDescent="0.15">
      <c r="B537" s="48">
        <v>45686</v>
      </c>
      <c r="C537" s="223">
        <v>-2348400</v>
      </c>
      <c r="D537" s="148">
        <v>9817500</v>
      </c>
      <c r="E537" s="159">
        <v>7475200</v>
      </c>
      <c r="F537" s="160">
        <v>436771.12422608043</v>
      </c>
      <c r="H537" s="54">
        <f t="shared" si="56"/>
        <v>-0.1571435262943062</v>
      </c>
      <c r="I537" s="50">
        <f t="shared" si="57"/>
        <v>0.65693943510234676</v>
      </c>
      <c r="J537" s="50">
        <f t="shared" si="58"/>
        <v>0.50020409119195952</v>
      </c>
      <c r="K537" s="228">
        <f>'EWMA &amp; GARCH Volatility Modelin'!G539^2</f>
        <v>4.2585295640770687E-5</v>
      </c>
      <c r="L537" s="51">
        <f>'EWMA &amp; GARCH Volatility Modelin'!L539</f>
        <v>3.3858416615211588E-5</v>
      </c>
      <c r="M537" s="226" cm="1">
        <f t="array" ref="M537">MMULT(MMULT(H537:J537,TRANSPOSE($H$2:$J$2)),MMULT($H$2:$J$2,TRANSPOSE(H537:J537)))</f>
        <v>1.1318312282438379</v>
      </c>
      <c r="N537" s="52">
        <f t="shared" si="59"/>
        <v>241363.11650490994</v>
      </c>
      <c r="O537" s="52">
        <f t="shared" si="60"/>
        <v>215215.91995241374</v>
      </c>
      <c r="R537" s="236">
        <v>6300</v>
      </c>
      <c r="S537" s="238">
        <f t="shared" si="61"/>
        <v>1</v>
      </c>
      <c r="T537" s="145">
        <f t="shared" si="62"/>
        <v>1</v>
      </c>
    </row>
    <row r="538" spans="2:20" x14ac:dyDescent="0.15">
      <c r="B538" s="48">
        <v>45687</v>
      </c>
      <c r="C538" s="223">
        <v>-2360400</v>
      </c>
      <c r="D538" s="148">
        <v>9807000</v>
      </c>
      <c r="E538" s="159">
        <v>7504000</v>
      </c>
      <c r="F538" s="160">
        <v>436783.73983718536</v>
      </c>
      <c r="H538" s="54">
        <f t="shared" si="56"/>
        <v>-0.15787995130630209</v>
      </c>
      <c r="I538" s="50">
        <f t="shared" si="57"/>
        <v>0.65596029590785654</v>
      </c>
      <c r="J538" s="50">
        <f t="shared" si="58"/>
        <v>0.50191965539844552</v>
      </c>
      <c r="K538" s="228">
        <f>'EWMA &amp; GARCH Volatility Modelin'!G540^2</f>
        <v>8.3660260815778344E-8</v>
      </c>
      <c r="L538" s="51">
        <f>'EWMA &amp; GARCH Volatility Modelin'!L540</f>
        <v>3.5516525794042891E-5</v>
      </c>
      <c r="M538" s="226" cm="1">
        <f t="array" ref="M538">MMULT(MMULT(H538:J538,TRANSPOSE($H$2:$J$2)),MMULT($H$2:$J$2,TRANSPOSE(H538:J538)))</f>
        <v>1.1316135477729423</v>
      </c>
      <c r="N538" s="52">
        <f t="shared" si="59"/>
        <v>10701.433486972577</v>
      </c>
      <c r="O538" s="52">
        <f t="shared" si="60"/>
        <v>220494.4121154749</v>
      </c>
      <c r="R538" s="236">
        <v>129400</v>
      </c>
      <c r="S538" s="238">
        <f t="shared" si="61"/>
        <v>1</v>
      </c>
      <c r="T538" s="145">
        <f t="shared" si="62"/>
        <v>1</v>
      </c>
    </row>
    <row r="539" spans="2:20" x14ac:dyDescent="0.15">
      <c r="B539" s="48">
        <v>45688</v>
      </c>
      <c r="C539" s="223">
        <v>-2324400</v>
      </c>
      <c r="D539" s="148">
        <v>9758000</v>
      </c>
      <c r="E539" s="159">
        <v>7646400</v>
      </c>
      <c r="F539" s="160">
        <v>437667.86625502544</v>
      </c>
      <c r="H539" s="54">
        <f t="shared" si="56"/>
        <v>-0.15413793103448276</v>
      </c>
      <c r="I539" s="50">
        <f t="shared" si="57"/>
        <v>0.6470822281167109</v>
      </c>
      <c r="J539" s="50">
        <f t="shared" si="58"/>
        <v>0.50705570291777191</v>
      </c>
      <c r="K539" s="228">
        <f>'EWMA &amp; GARCH Volatility Modelin'!G541^2</f>
        <v>5.2142981200126394E-5</v>
      </c>
      <c r="L539" s="51">
        <f>'EWMA &amp; GARCH Volatility Modelin'!L541</f>
        <v>3.3668408230734044E-5</v>
      </c>
      <c r="M539" s="226" cm="1">
        <f t="array" ref="M539">MMULT(MMULT(H539:J539,TRANSPOSE($H$2:$J$2)),MMULT($H$2:$J$2,TRANSPOSE(H539:J539)))</f>
        <v>1.1264479322898755</v>
      </c>
      <c r="N539" s="52">
        <f t="shared" si="59"/>
        <v>268862.04005210515</v>
      </c>
      <c r="O539" s="52">
        <f t="shared" si="60"/>
        <v>216044.32007334498</v>
      </c>
      <c r="R539" s="236">
        <v>-9100</v>
      </c>
      <c r="S539" s="238">
        <f t="shared" si="61"/>
        <v>1</v>
      </c>
      <c r="T539" s="145">
        <f t="shared" si="62"/>
        <v>1</v>
      </c>
    </row>
    <row r="540" spans="2:20" x14ac:dyDescent="0.15">
      <c r="B540" s="48">
        <v>45691</v>
      </c>
      <c r="C540" s="223">
        <v>-2335800</v>
      </c>
      <c r="D540" s="148">
        <v>9719500</v>
      </c>
      <c r="E540" s="159">
        <v>7687200</v>
      </c>
      <c r="F540" s="160">
        <v>436934.50324493158</v>
      </c>
      <c r="H540" s="54">
        <f t="shared" si="56"/>
        <v>-0.15498742609930397</v>
      </c>
      <c r="I540" s="50">
        <f t="shared" si="57"/>
        <v>0.64491835258677321</v>
      </c>
      <c r="J540" s="50">
        <f t="shared" si="58"/>
        <v>0.51006907351253072</v>
      </c>
      <c r="K540" s="228">
        <f>'EWMA &amp; GARCH Volatility Modelin'!G542^2</f>
        <v>1.1206216299754037E-5</v>
      </c>
      <c r="L540" s="51">
        <f>'EWMA &amp; GARCH Volatility Modelin'!L542</f>
        <v>3.6282725925071413E-5</v>
      </c>
      <c r="M540" s="226" cm="1">
        <f t="array" ref="M540">MMULT(MMULT(H540:J540,TRANSPOSE($H$2:$J$2)),MMULT($H$2:$J$2,TRANSPOSE(H540:J540)))</f>
        <v>1.1257298690181494</v>
      </c>
      <c r="N540" s="52">
        <f t="shared" si="59"/>
        <v>124526.11568072959</v>
      </c>
      <c r="O540" s="52">
        <f t="shared" si="60"/>
        <v>224068.54554727391</v>
      </c>
      <c r="R540" s="236">
        <v>3500</v>
      </c>
      <c r="S540" s="238">
        <f t="shared" si="61"/>
        <v>1</v>
      </c>
      <c r="T540" s="145">
        <f t="shared" si="62"/>
        <v>1</v>
      </c>
    </row>
    <row r="541" spans="2:20" x14ac:dyDescent="0.15">
      <c r="B541" s="48">
        <v>45692</v>
      </c>
      <c r="C541" s="223">
        <v>-2323800</v>
      </c>
      <c r="D541" s="148">
        <v>9751000</v>
      </c>
      <c r="E541" s="159">
        <v>7647200</v>
      </c>
      <c r="F541" s="160">
        <v>437447.3711732396</v>
      </c>
      <c r="H541" s="54">
        <f t="shared" si="56"/>
        <v>-0.15415538926922465</v>
      </c>
      <c r="I541" s="50">
        <f t="shared" si="57"/>
        <v>0.64685824974791695</v>
      </c>
      <c r="J541" s="50">
        <f t="shared" si="58"/>
        <v>0.50729713952130762</v>
      </c>
      <c r="K541" s="228">
        <f>'EWMA &amp; GARCH Volatility Modelin'!G543^2</f>
        <v>9.9912197548572859E-6</v>
      </c>
      <c r="L541" s="51">
        <f>'EWMA &amp; GARCH Volatility Modelin'!L543</f>
        <v>3.5220673163047113E-5</v>
      </c>
      <c r="M541" s="226" cm="1">
        <f t="array" ref="M541">MMULT(MMULT(H541:J541,TRANSPOSE($H$2:$J$2)),MMULT($H$2:$J$2,TRANSPOSE(H541:J541)))</f>
        <v>1.126352017877237</v>
      </c>
      <c r="N541" s="52">
        <f t="shared" si="59"/>
        <v>117641.62629492187</v>
      </c>
      <c r="O541" s="52">
        <f t="shared" si="60"/>
        <v>220877.04837760815</v>
      </c>
      <c r="R541" s="236">
        <v>311700</v>
      </c>
      <c r="S541" s="238">
        <f t="shared" si="61"/>
        <v>1</v>
      </c>
      <c r="T541" s="145">
        <f t="shared" si="62"/>
        <v>1</v>
      </c>
    </row>
    <row r="542" spans="2:20" x14ac:dyDescent="0.15">
      <c r="B542" s="48">
        <v>45693</v>
      </c>
      <c r="C542" s="223">
        <v>-2317800</v>
      </c>
      <c r="D542" s="148">
        <v>9817500</v>
      </c>
      <c r="E542" s="159">
        <v>7886400</v>
      </c>
      <c r="F542" s="160">
        <v>443632.96836604277</v>
      </c>
      <c r="H542" s="54">
        <f t="shared" si="56"/>
        <v>-0.15064246300232029</v>
      </c>
      <c r="I542" s="50">
        <f t="shared" si="57"/>
        <v>0.63807592567317251</v>
      </c>
      <c r="J542" s="50">
        <f t="shared" si="58"/>
        <v>0.5125665373291477</v>
      </c>
      <c r="K542" s="228">
        <f>'EWMA &amp; GARCH Volatility Modelin'!G544^2</f>
        <v>1.253241096728842E-4</v>
      </c>
      <c r="L542" s="51">
        <f>'EWMA &amp; GARCH Volatility Modelin'!L544</f>
        <v>3.4241197785464736E-5</v>
      </c>
      <c r="M542" s="226" cm="1">
        <f t="array" ref="M542">MMULT(MMULT(H542:J542,TRANSPOSE($H$2:$J$2)),MMULT($H$2:$J$2,TRANSPOSE(H542:J542)))</f>
        <v>1.121311615765592</v>
      </c>
      <c r="N542" s="52">
        <f t="shared" si="59"/>
        <v>424310.40666014014</v>
      </c>
      <c r="O542" s="52">
        <f t="shared" si="60"/>
        <v>221789.42937813496</v>
      </c>
      <c r="R542" s="236">
        <v>-13800</v>
      </c>
      <c r="S542" s="238">
        <f t="shared" si="61"/>
        <v>1</v>
      </c>
      <c r="T542" s="145">
        <f t="shared" si="62"/>
        <v>1</v>
      </c>
    </row>
    <row r="543" spans="2:20" x14ac:dyDescent="0.15">
      <c r="B543" s="48">
        <v>45694</v>
      </c>
      <c r="C543" s="223">
        <v>-2325000</v>
      </c>
      <c r="D543" s="148">
        <v>9880500</v>
      </c>
      <c r="E543" s="159">
        <v>7816799.9999999991</v>
      </c>
      <c r="F543" s="160">
        <v>444581.34744797699</v>
      </c>
      <c r="H543" s="54">
        <f t="shared" si="56"/>
        <v>-0.15124607248102107</v>
      </c>
      <c r="I543" s="50">
        <f t="shared" si="57"/>
        <v>0.64274701898870046</v>
      </c>
      <c r="J543" s="50">
        <f t="shared" si="58"/>
        <v>0.5084990534923205</v>
      </c>
      <c r="K543" s="228">
        <f>'EWMA &amp; GARCH Volatility Modelin'!G545^2</f>
        <v>1.2505622398477424E-4</v>
      </c>
      <c r="L543" s="51">
        <f>'EWMA &amp; GARCH Volatility Modelin'!L545</f>
        <v>4.2473044182822194E-5</v>
      </c>
      <c r="M543" s="226" cm="1">
        <f t="array" ref="M543">MMULT(MMULT(H543:J543,TRANSPOSE($H$2:$J$2)),MMULT($H$2:$J$2,TRANSPOSE(H543:J543)))</f>
        <v>1.1236042171595233</v>
      </c>
      <c r="N543" s="52">
        <f t="shared" si="59"/>
        <v>423909.20329253731</v>
      </c>
      <c r="O543" s="52">
        <f t="shared" si="60"/>
        <v>247045.46417772293</v>
      </c>
      <c r="R543" s="236">
        <v>-35400</v>
      </c>
      <c r="S543" s="238">
        <f t="shared" si="61"/>
        <v>1</v>
      </c>
      <c r="T543" s="145">
        <f t="shared" si="62"/>
        <v>1</v>
      </c>
    </row>
    <row r="544" spans="2:20" x14ac:dyDescent="0.15">
      <c r="B544" s="48">
        <v>45695</v>
      </c>
      <c r="C544" s="223">
        <v>-2325000</v>
      </c>
      <c r="D544" s="148">
        <v>9915500</v>
      </c>
      <c r="E544" s="159">
        <v>7746400</v>
      </c>
      <c r="F544" s="160">
        <v>444631.24087150232</v>
      </c>
      <c r="H544" s="54">
        <f t="shared" si="56"/>
        <v>-0.15159517242728321</v>
      </c>
      <c r="I544" s="50">
        <f t="shared" si="57"/>
        <v>0.64651265901192545</v>
      </c>
      <c r="J544" s="50">
        <f t="shared" si="58"/>
        <v>0.5050825134153577</v>
      </c>
      <c r="K544" s="228">
        <f>'EWMA &amp; GARCH Volatility Modelin'!G546^2</f>
        <v>1.8196640222230783E-5</v>
      </c>
      <c r="L544" s="51">
        <f>'EWMA &amp; GARCH Volatility Modelin'!L546</f>
        <v>5.0174280124293618E-5</v>
      </c>
      <c r="M544" s="226" cm="1">
        <f t="array" ref="M544">MMULT(MMULT(H544:J544,TRANSPOSE($H$2:$J$2)),MMULT($H$2:$J$2,TRANSPOSE(H544:J544)))</f>
        <v>1.1254120340282203</v>
      </c>
      <c r="N544" s="52">
        <f t="shared" si="59"/>
        <v>161459.50832288101</v>
      </c>
      <c r="O544" s="52">
        <f t="shared" si="60"/>
        <v>268107.27371400088</v>
      </c>
      <c r="R544" s="236">
        <v>37500</v>
      </c>
      <c r="S544" s="238">
        <f t="shared" si="61"/>
        <v>1</v>
      </c>
      <c r="T544" s="145">
        <f t="shared" si="62"/>
        <v>1</v>
      </c>
    </row>
    <row r="545" spans="2:20" x14ac:dyDescent="0.15">
      <c r="B545" s="48">
        <v>45698</v>
      </c>
      <c r="C545" s="223">
        <v>-2320800</v>
      </c>
      <c r="D545" s="148">
        <v>9940000</v>
      </c>
      <c r="E545" s="159">
        <v>7755200</v>
      </c>
      <c r="F545" s="160">
        <v>445637.92879796616</v>
      </c>
      <c r="H545" s="54">
        <f t="shared" si="56"/>
        <v>-0.15095223228223539</v>
      </c>
      <c r="I545" s="50">
        <f t="shared" si="57"/>
        <v>0.6465292954521803</v>
      </c>
      <c r="J545" s="50">
        <f t="shared" si="58"/>
        <v>0.50442293683005512</v>
      </c>
      <c r="K545" s="228">
        <f>'EWMA &amp; GARCH Volatility Modelin'!G547^2</f>
        <v>1.1865233512502422E-6</v>
      </c>
      <c r="L545" s="51">
        <f>'EWMA &amp; GARCH Volatility Modelin'!L547</f>
        <v>4.8343855100028181E-5</v>
      </c>
      <c r="M545" s="226" cm="1">
        <f t="array" ref="M545">MMULT(MMULT(H545:J545,TRANSPOSE($H$2:$J$2)),MMULT($H$2:$J$2,TRANSPOSE(H545:J545)))</f>
        <v>1.1252227728952575</v>
      </c>
      <c r="N545" s="52">
        <f t="shared" si="59"/>
        <v>41326.653182189657</v>
      </c>
      <c r="O545" s="52">
        <f t="shared" si="60"/>
        <v>263792.67416027526</v>
      </c>
      <c r="R545" s="236">
        <v>41800</v>
      </c>
      <c r="S545" s="238">
        <f t="shared" si="61"/>
        <v>1</v>
      </c>
      <c r="T545" s="145">
        <f t="shared" si="62"/>
        <v>1</v>
      </c>
    </row>
    <row r="546" spans="2:20" x14ac:dyDescent="0.15">
      <c r="B546" s="48">
        <v>45699</v>
      </c>
      <c r="C546" s="223">
        <v>-2346000</v>
      </c>
      <c r="D546" s="148">
        <v>9919000</v>
      </c>
      <c r="E546" s="159">
        <v>7843200.0000000009</v>
      </c>
      <c r="F546" s="160">
        <v>446157.67714542447</v>
      </c>
      <c r="H546" s="54">
        <f t="shared" si="56"/>
        <v>-0.15217757942943139</v>
      </c>
      <c r="I546" s="50">
        <f t="shared" si="57"/>
        <v>0.64341407091241676</v>
      </c>
      <c r="J546" s="50">
        <f t="shared" si="58"/>
        <v>0.50876350851701468</v>
      </c>
      <c r="K546" s="228">
        <f>'EWMA &amp; GARCH Volatility Modelin'!G548^2</f>
        <v>2.610634354215955E-4</v>
      </c>
      <c r="L546" s="51">
        <f>'EWMA &amp; GARCH Volatility Modelin'!L548</f>
        <v>4.5355542282863201E-5</v>
      </c>
      <c r="M546" s="226" cm="1">
        <f t="array" ref="M546">MMULT(MMULT(H546:J546,TRANSPOSE($H$2:$J$2)),MMULT($H$2:$J$2,TRANSPOSE(H546:J546)))</f>
        <v>1.1241903729477623</v>
      </c>
      <c r="N546" s="52">
        <f t="shared" si="59"/>
        <v>614391.14735286147</v>
      </c>
      <c r="O546" s="52">
        <f t="shared" si="60"/>
        <v>256086.74907023978</v>
      </c>
      <c r="R546" s="236">
        <v>-36600</v>
      </c>
      <c r="S546" s="238">
        <f t="shared" si="61"/>
        <v>1</v>
      </c>
      <c r="T546" s="145">
        <f t="shared" si="62"/>
        <v>1</v>
      </c>
    </row>
    <row r="547" spans="2:20" x14ac:dyDescent="0.15">
      <c r="B547" s="48">
        <v>45700</v>
      </c>
      <c r="C547" s="223">
        <v>-2363400</v>
      </c>
      <c r="D547" s="148">
        <v>9919000</v>
      </c>
      <c r="E547" s="159">
        <v>7824000</v>
      </c>
      <c r="F547" s="160">
        <v>445715.6700298576</v>
      </c>
      <c r="H547" s="54">
        <f t="shared" si="56"/>
        <v>-0.15367109677754948</v>
      </c>
      <c r="I547" s="50">
        <f t="shared" si="57"/>
        <v>0.64494525215220166</v>
      </c>
      <c r="J547" s="50">
        <f t="shared" si="58"/>
        <v>0.50872584462534787</v>
      </c>
      <c r="K547" s="228">
        <f>'EWMA &amp; GARCH Volatility Modelin'!G549^2</f>
        <v>1.2149847129610239E-5</v>
      </c>
      <c r="L547" s="51">
        <f>'EWMA &amp; GARCH Volatility Modelin'!L549</f>
        <v>6.3408295073980332E-5</v>
      </c>
      <c r="M547" s="226" cm="1">
        <f t="array" ref="M547">MMULT(MMULT(H547:J547,TRANSPOSE($H$2:$J$2)),MMULT($H$2:$J$2,TRANSPOSE(H547:J547)))</f>
        <v>1.125339109829891</v>
      </c>
      <c r="N547" s="52">
        <f t="shared" si="59"/>
        <v>132296.02988677763</v>
      </c>
      <c r="O547" s="52">
        <f t="shared" si="60"/>
        <v>302227.82288049749</v>
      </c>
      <c r="R547" s="236">
        <v>-194100</v>
      </c>
      <c r="S547" s="238">
        <f t="shared" si="61"/>
        <v>0</v>
      </c>
      <c r="T547" s="145">
        <f t="shared" si="62"/>
        <v>1</v>
      </c>
    </row>
    <row r="548" spans="2:20" x14ac:dyDescent="0.15">
      <c r="B548" s="48">
        <v>45701</v>
      </c>
      <c r="C548" s="223">
        <v>-2510400</v>
      </c>
      <c r="D548" s="148">
        <v>9873500</v>
      </c>
      <c r="E548" s="159">
        <v>7822400</v>
      </c>
      <c r="F548" s="160">
        <v>443056.88982292823</v>
      </c>
      <c r="H548" s="54">
        <f t="shared" si="56"/>
        <v>-0.16531559711566957</v>
      </c>
      <c r="I548" s="50">
        <f t="shared" si="57"/>
        <v>0.65019261795792038</v>
      </c>
      <c r="J548" s="50">
        <f t="shared" si="58"/>
        <v>0.51512297915774918</v>
      </c>
      <c r="K548" s="228">
        <f>'EWMA &amp; GARCH Volatility Modelin'!G550^2</f>
        <v>1.3543237072703009E-6</v>
      </c>
      <c r="L548" s="51">
        <f>'EWMA &amp; GARCH Volatility Modelin'!L550</f>
        <v>5.9842199722005272E-5</v>
      </c>
      <c r="M548" s="226" cm="1">
        <f t="array" ref="M548">MMULT(MMULT(H548:J548,TRANSPOSE($H$2:$J$2)),MMULT($H$2:$J$2,TRANSPOSE(H548:J548)))</f>
        <v>1.1312821042410834</v>
      </c>
      <c r="N548" s="52">
        <f t="shared" si="59"/>
        <v>43727.07759908148</v>
      </c>
      <c r="O548" s="52">
        <f t="shared" si="60"/>
        <v>290665.16562022711</v>
      </c>
      <c r="R548" s="236">
        <v>-233800</v>
      </c>
      <c r="S548" s="238">
        <f t="shared" si="61"/>
        <v>1</v>
      </c>
      <c r="T548" s="145">
        <f t="shared" si="62"/>
        <v>1</v>
      </c>
    </row>
    <row r="549" spans="2:20" x14ac:dyDescent="0.15">
      <c r="B549" s="48">
        <v>45702</v>
      </c>
      <c r="C549" s="223">
        <v>-2474400</v>
      </c>
      <c r="D549" s="148">
        <v>9796500</v>
      </c>
      <c r="E549" s="159">
        <v>7629600</v>
      </c>
      <c r="F549" s="160">
        <v>437601.53082285274</v>
      </c>
      <c r="H549" s="54">
        <f t="shared" si="56"/>
        <v>-0.16549288709645057</v>
      </c>
      <c r="I549" s="50">
        <f t="shared" si="57"/>
        <v>0.65520977547703607</v>
      </c>
      <c r="J549" s="50">
        <f t="shared" si="58"/>
        <v>0.51028311161941453</v>
      </c>
      <c r="K549" s="228">
        <f>'EWMA &amp; GARCH Volatility Modelin'!G551^2</f>
        <v>9.1992472300511142E-5</v>
      </c>
      <c r="L549" s="51">
        <f>'EWMA &amp; GARCH Volatility Modelin'!L551</f>
        <v>5.5773534690003742E-5</v>
      </c>
      <c r="M549" s="226" cm="1">
        <f t="array" ref="M549">MMULT(MMULT(H549:J549,TRANSPOSE($H$2:$J$2)),MMULT($H$2:$J$2,TRANSPOSE(H549:J549)))</f>
        <v>1.1336108658419888</v>
      </c>
      <c r="N549" s="52">
        <f t="shared" si="59"/>
        <v>355200.34425996029</v>
      </c>
      <c r="O549" s="52">
        <f t="shared" si="60"/>
        <v>276573.97862149711</v>
      </c>
      <c r="R549" s="236">
        <v>256000</v>
      </c>
      <c r="S549" s="238">
        <f t="shared" si="61"/>
        <v>1</v>
      </c>
      <c r="T549" s="145">
        <f t="shared" si="62"/>
        <v>1</v>
      </c>
    </row>
    <row r="550" spans="2:20" x14ac:dyDescent="0.15">
      <c r="B550" s="48">
        <v>45706</v>
      </c>
      <c r="C550" s="223">
        <v>-2471400</v>
      </c>
      <c r="D550" s="148">
        <v>9985500</v>
      </c>
      <c r="E550" s="159">
        <v>7693600</v>
      </c>
      <c r="F550" s="160">
        <v>445081.95802609256</v>
      </c>
      <c r="H550" s="54">
        <f t="shared" si="56"/>
        <v>-0.1625097812292457</v>
      </c>
      <c r="I550" s="50">
        <f t="shared" si="57"/>
        <v>0.65660816560032087</v>
      </c>
      <c r="J550" s="50">
        <f t="shared" si="58"/>
        <v>0.50590161562892477</v>
      </c>
      <c r="K550" s="228">
        <f>'EWMA &amp; GARCH Volatility Modelin'!G552^2</f>
        <v>1.1111652259565312E-4</v>
      </c>
      <c r="L550" s="51">
        <f>'EWMA &amp; GARCH Volatility Modelin'!L552</f>
        <v>5.952674714272399E-5</v>
      </c>
      <c r="M550" s="226" cm="1">
        <f t="array" ref="M550">MMULT(MMULT(H550:J550,TRANSPOSE($H$2:$J$2)),MMULT($H$2:$J$2,TRANSPOSE(H550:J550)))</f>
        <v>1.1333287435102208</v>
      </c>
      <c r="N550" s="52">
        <f t="shared" si="59"/>
        <v>397013.67614577734</v>
      </c>
      <c r="O550" s="52">
        <f t="shared" si="60"/>
        <v>290584.35087140062</v>
      </c>
      <c r="R550" s="236">
        <v>-215000</v>
      </c>
      <c r="S550" s="238">
        <f t="shared" si="61"/>
        <v>0</v>
      </c>
      <c r="T550" s="145">
        <f t="shared" si="62"/>
        <v>1</v>
      </c>
    </row>
    <row r="551" spans="2:20" x14ac:dyDescent="0.15">
      <c r="B551" s="48">
        <v>45707</v>
      </c>
      <c r="C551" s="223">
        <v>-2475000</v>
      </c>
      <c r="D551" s="148">
        <v>9740500</v>
      </c>
      <c r="E551" s="159">
        <v>7727200</v>
      </c>
      <c r="F551" s="160">
        <v>437264.51979490387</v>
      </c>
      <c r="H551" s="54">
        <f t="shared" si="56"/>
        <v>-0.1650803390983612</v>
      </c>
      <c r="I551" s="50">
        <f t="shared" si="57"/>
        <v>0.64968284565155043</v>
      </c>
      <c r="J551" s="50">
        <f t="shared" si="58"/>
        <v>0.51539749344681074</v>
      </c>
      <c r="K551" s="228">
        <f>'EWMA &amp; GARCH Volatility Modelin'!G553^2</f>
        <v>5.2816701235231791E-6</v>
      </c>
      <c r="L551" s="51">
        <f>'EWMA &amp; GARCH Volatility Modelin'!L553</f>
        <v>6.447584436188035E-5</v>
      </c>
      <c r="M551" s="226" cm="1">
        <f t="array" ref="M551">MMULT(MMULT(H551:J551,TRANSPOSE($H$2:$J$2)),MMULT($H$2:$J$2,TRANSPOSE(H551:J551)))</f>
        <v>1.1309789645378676</v>
      </c>
      <c r="N551" s="52">
        <f t="shared" si="59"/>
        <v>85244.704444134462</v>
      </c>
      <c r="O551" s="52">
        <f t="shared" si="60"/>
        <v>297838.12690332945</v>
      </c>
      <c r="R551" s="236">
        <v>-45600</v>
      </c>
      <c r="S551" s="238">
        <f t="shared" si="61"/>
        <v>1</v>
      </c>
      <c r="T551" s="145">
        <f t="shared" si="62"/>
        <v>1</v>
      </c>
    </row>
    <row r="552" spans="2:20" x14ac:dyDescent="0.15">
      <c r="B552" s="48">
        <v>45708</v>
      </c>
      <c r="C552" s="223">
        <v>-2470200</v>
      </c>
      <c r="D552" s="148">
        <v>9684500</v>
      </c>
      <c r="E552" s="159">
        <v>7732800</v>
      </c>
      <c r="F552" s="160">
        <v>435490.7208641544</v>
      </c>
      <c r="H552" s="54">
        <f t="shared" si="56"/>
        <v>-0.16526282690287747</v>
      </c>
      <c r="I552" s="50">
        <f t="shared" si="57"/>
        <v>0.64791832529386972</v>
      </c>
      <c r="J552" s="50">
        <f t="shared" si="58"/>
        <v>0.5173445016090078</v>
      </c>
      <c r="K552" s="228">
        <f>'EWMA &amp; GARCH Volatility Modelin'!G554^2</f>
        <v>9.5827423039147731E-6</v>
      </c>
      <c r="L552" s="51">
        <f>'EWMA &amp; GARCH Volatility Modelin'!L554</f>
        <v>6.0269340056692883E-5</v>
      </c>
      <c r="M552" s="226" cm="1">
        <f t="array" ref="M552">MMULT(MMULT(H552:J552,TRANSPOSE($H$2:$J$2)),MMULT($H$2:$J$2,TRANSPOSE(H552:J552)))</f>
        <v>1.1302357227180815</v>
      </c>
      <c r="N552" s="52">
        <f t="shared" si="59"/>
        <v>114435.56488676195</v>
      </c>
      <c r="O552" s="52">
        <f t="shared" si="60"/>
        <v>286988.39210570749</v>
      </c>
      <c r="R552" s="236">
        <v>32900</v>
      </c>
      <c r="S552" s="238">
        <f t="shared" si="61"/>
        <v>1</v>
      </c>
      <c r="T552" s="145">
        <f t="shared" si="62"/>
        <v>1</v>
      </c>
    </row>
    <row r="553" spans="2:20" x14ac:dyDescent="0.15">
      <c r="B553" s="48">
        <v>45709</v>
      </c>
      <c r="C553" s="223">
        <v>-2553000</v>
      </c>
      <c r="D553" s="148">
        <v>9681000</v>
      </c>
      <c r="E553" s="159">
        <v>7852000</v>
      </c>
      <c r="F553" s="160">
        <v>436703.66479579383</v>
      </c>
      <c r="H553" s="54">
        <f t="shared" si="56"/>
        <v>-0.17042723631508677</v>
      </c>
      <c r="I553" s="50">
        <f t="shared" si="57"/>
        <v>0.64626168224299063</v>
      </c>
      <c r="J553" s="50">
        <f t="shared" si="58"/>
        <v>0.52416555407209608</v>
      </c>
      <c r="K553" s="228">
        <f>'EWMA &amp; GARCH Volatility Modelin'!G555^2</f>
        <v>6.8193814602919743E-6</v>
      </c>
      <c r="L553" s="51">
        <f>'EWMA &amp; GARCH Volatility Modelin'!L555</f>
        <v>5.679952146443661E-5</v>
      </c>
      <c r="M553" s="226" cm="1">
        <f t="array" ref="M553">MMULT(MMULT(H553:J553,TRANSPOSE($H$2:$J$2)),MMULT($H$2:$J$2,TRANSPOSE(H553:J553)))</f>
        <v>1.1310697107295182</v>
      </c>
      <c r="N553" s="52">
        <f t="shared" si="59"/>
        <v>96784.018460625128</v>
      </c>
      <c r="O553" s="52">
        <f t="shared" si="60"/>
        <v>279320.94078675989</v>
      </c>
      <c r="R553" s="236">
        <v>-42100</v>
      </c>
      <c r="S553" s="238">
        <f t="shared" si="61"/>
        <v>1</v>
      </c>
      <c r="T553" s="145">
        <f t="shared" si="62"/>
        <v>1</v>
      </c>
    </row>
    <row r="554" spans="2:20" x14ac:dyDescent="0.15">
      <c r="B554" s="48">
        <v>45712</v>
      </c>
      <c r="C554" s="223">
        <v>-2633400</v>
      </c>
      <c r="D554" s="148">
        <v>9698500</v>
      </c>
      <c r="E554" s="159">
        <v>7872800</v>
      </c>
      <c r="F554" s="160">
        <v>437054.74036526139</v>
      </c>
      <c r="H554" s="54">
        <f t="shared" si="56"/>
        <v>-0.1762898399373406</v>
      </c>
      <c r="I554" s="50">
        <f t="shared" si="57"/>
        <v>0.64925458063047681</v>
      </c>
      <c r="J554" s="50">
        <f t="shared" si="58"/>
        <v>0.52703525930686379</v>
      </c>
      <c r="K554" s="228">
        <f>'EWMA &amp; GARCH Volatility Modelin'!G556^2</f>
        <v>9.5691096596397868E-6</v>
      </c>
      <c r="L554" s="51">
        <f>'EWMA &amp; GARCH Volatility Modelin'!L556</f>
        <v>5.3506585743254158E-5</v>
      </c>
      <c r="M554" s="226" cm="1">
        <f t="array" ref="M554">MMULT(MMULT(H554:J554,TRANSPOSE($H$2:$J$2)),MMULT($H$2:$J$2,TRANSPOSE(H554:J554)))</f>
        <v>1.1342266908072842</v>
      </c>
      <c r="N554" s="52">
        <f t="shared" si="59"/>
        <v>114485.34656812779</v>
      </c>
      <c r="O554" s="52">
        <f t="shared" si="60"/>
        <v>270718.38913221733</v>
      </c>
      <c r="R554" s="236">
        <v>193100</v>
      </c>
      <c r="S554" s="238">
        <f t="shared" si="61"/>
        <v>1</v>
      </c>
      <c r="T554" s="145">
        <f t="shared" si="62"/>
        <v>1</v>
      </c>
    </row>
    <row r="555" spans="2:20" x14ac:dyDescent="0.15">
      <c r="B555" s="48">
        <v>45713</v>
      </c>
      <c r="C555" s="223">
        <v>-2670600</v>
      </c>
      <c r="D555" s="148">
        <v>9744000</v>
      </c>
      <c r="E555" s="159">
        <v>8057600</v>
      </c>
      <c r="F555" s="160">
        <v>441336.94757343514</v>
      </c>
      <c r="H555" s="54">
        <f t="shared" si="56"/>
        <v>-0.176498579076069</v>
      </c>
      <c r="I555" s="50">
        <f t="shared" si="57"/>
        <v>0.64397594342740072</v>
      </c>
      <c r="J555" s="50">
        <f t="shared" si="58"/>
        <v>0.53252263564866831</v>
      </c>
      <c r="K555" s="228">
        <f>'EWMA &amp; GARCH Volatility Modelin'!G557^2</f>
        <v>4.0558427714762656E-5</v>
      </c>
      <c r="L555" s="51">
        <f>'EWMA &amp; GARCH Volatility Modelin'!L557</f>
        <v>5.0754122461679187E-5</v>
      </c>
      <c r="M555" s="226" cm="1">
        <f t="array" ref="M555">MMULT(MMULT(H555:J555,TRANSPOSE($H$2:$J$2)),MMULT($H$2:$J$2,TRANSPOSE(H555:J555)))</f>
        <v>1.1318972870823458</v>
      </c>
      <c r="N555" s="52">
        <f t="shared" si="59"/>
        <v>238498.88572072945</v>
      </c>
      <c r="O555" s="52">
        <f t="shared" si="60"/>
        <v>266797.31864456326</v>
      </c>
      <c r="R555" s="236">
        <v>114900</v>
      </c>
      <c r="S555" s="238">
        <f t="shared" si="61"/>
        <v>1</v>
      </c>
      <c r="T555" s="145">
        <f t="shared" si="62"/>
        <v>1</v>
      </c>
    </row>
    <row r="556" spans="2:20" x14ac:dyDescent="0.15">
      <c r="B556" s="48">
        <v>45714</v>
      </c>
      <c r="C556" s="223">
        <v>-2628000</v>
      </c>
      <c r="D556" s="148">
        <v>10111500</v>
      </c>
      <c r="E556" s="159">
        <v>7762400</v>
      </c>
      <c r="F556" s="160">
        <v>449346.24512817798</v>
      </c>
      <c r="H556" s="54">
        <f t="shared" si="56"/>
        <v>-0.1723742120832486</v>
      </c>
      <c r="I556" s="50">
        <f t="shared" si="57"/>
        <v>0.66322749066962261</v>
      </c>
      <c r="J556" s="50">
        <f t="shared" si="58"/>
        <v>0.50914672141362594</v>
      </c>
      <c r="K556" s="228">
        <f>'EWMA &amp; GARCH Volatility Modelin'!G558^2</f>
        <v>1.801049089321614E-5</v>
      </c>
      <c r="L556" s="51">
        <f>'EWMA &amp; GARCH Volatility Modelin'!L558</f>
        <v>5.0800463065313878E-5</v>
      </c>
      <c r="M556" s="226" cm="1">
        <f t="array" ref="M556">MMULT(MMULT(H556:J556,TRANSPOSE($H$2:$J$2)),MMULT($H$2:$J$2,TRANSPOSE(H556:J556)))</f>
        <v>1.1393683890997501</v>
      </c>
      <c r="N556" s="52">
        <f t="shared" si="59"/>
        <v>160665.48268038014</v>
      </c>
      <c r="O556" s="52">
        <f t="shared" si="60"/>
        <v>269832.11879946326</v>
      </c>
      <c r="R556" s="236">
        <v>115700</v>
      </c>
      <c r="S556" s="238">
        <f t="shared" si="61"/>
        <v>1</v>
      </c>
      <c r="T556" s="145">
        <f t="shared" si="62"/>
        <v>1</v>
      </c>
    </row>
    <row r="557" spans="2:20" x14ac:dyDescent="0.15">
      <c r="B557" s="48">
        <v>45715</v>
      </c>
      <c r="C557" s="223">
        <v>-2611200</v>
      </c>
      <c r="D557" s="148">
        <v>10164000</v>
      </c>
      <c r="E557" s="159">
        <v>7808800</v>
      </c>
      <c r="F557" s="160">
        <v>451992.77738213178</v>
      </c>
      <c r="H557" s="54">
        <f t="shared" si="56"/>
        <v>-0.16998229351109259</v>
      </c>
      <c r="I557" s="50">
        <f t="shared" si="57"/>
        <v>0.66164982814290174</v>
      </c>
      <c r="J557" s="50">
        <f t="shared" si="58"/>
        <v>0.50833246536819077</v>
      </c>
      <c r="K557" s="228">
        <f>'EWMA &amp; GARCH Volatility Modelin'!G559^2</f>
        <v>6.2539295735620189E-5</v>
      </c>
      <c r="L557" s="51">
        <f>'EWMA &amp; GARCH Volatility Modelin'!L559</f>
        <v>4.8999500888127114E-5</v>
      </c>
      <c r="M557" s="226" cm="1">
        <f t="array" ref="M557">MMULT(MMULT(H557:J557,TRANSPOSE($H$2:$J$2)),MMULT($H$2:$J$2,TRANSPOSE(H557:J557)))</f>
        <v>1.137914871124853</v>
      </c>
      <c r="N557" s="52">
        <f t="shared" si="59"/>
        <v>301468.88189281721</v>
      </c>
      <c r="O557" s="52">
        <f t="shared" si="60"/>
        <v>266846.69312750082</v>
      </c>
      <c r="R557" s="236">
        <v>-61400</v>
      </c>
      <c r="S557" s="238">
        <f t="shared" si="61"/>
        <v>1</v>
      </c>
      <c r="T557" s="145">
        <f t="shared" si="62"/>
        <v>1</v>
      </c>
    </row>
    <row r="558" spans="2:20" x14ac:dyDescent="0.15">
      <c r="B558" s="48">
        <v>45716</v>
      </c>
      <c r="C558" s="223">
        <v>-2613600</v>
      </c>
      <c r="D558" s="148">
        <v>10101000</v>
      </c>
      <c r="E558" s="159">
        <v>7812800</v>
      </c>
      <c r="F558" s="160">
        <v>449892.85375165613</v>
      </c>
      <c r="H558" s="54">
        <f t="shared" si="56"/>
        <v>-0.17082129645364114</v>
      </c>
      <c r="I558" s="50">
        <f t="shared" si="57"/>
        <v>0.6601874485300846</v>
      </c>
      <c r="J558" s="50">
        <f t="shared" si="58"/>
        <v>0.51063384792355659</v>
      </c>
      <c r="K558" s="228">
        <f>'EWMA &amp; GARCH Volatility Modelin'!G560^2</f>
        <v>1.0663254640153109E-5</v>
      </c>
      <c r="L558" s="51">
        <f>'EWMA &amp; GARCH Volatility Modelin'!L560</f>
        <v>5.0809409904046708E-5</v>
      </c>
      <c r="M558" s="226" cm="1">
        <f t="array" ref="M558">MMULT(MMULT(H558:J558,TRANSPOSE($H$2:$J$2)),MMULT($H$2:$J$2,TRANSPOSE(H558:J558)))</f>
        <v>1.1375086164390329</v>
      </c>
      <c r="N558" s="52">
        <f t="shared" si="59"/>
        <v>123963.54967138421</v>
      </c>
      <c r="O558" s="52">
        <f t="shared" si="60"/>
        <v>270595.88570340606</v>
      </c>
      <c r="R558" s="236">
        <v>248900</v>
      </c>
      <c r="S558" s="238">
        <f t="shared" si="61"/>
        <v>1</v>
      </c>
      <c r="T558" s="145">
        <f t="shared" si="62"/>
        <v>1</v>
      </c>
    </row>
    <row r="559" spans="2:20" x14ac:dyDescent="0.15">
      <c r="B559" s="48">
        <v>45719</v>
      </c>
      <c r="C559" s="223">
        <v>-2658000</v>
      </c>
      <c r="D559" s="148">
        <v>10293500</v>
      </c>
      <c r="E559" s="159">
        <v>7913600</v>
      </c>
      <c r="F559" s="160">
        <v>457739.57277202676</v>
      </c>
      <c r="H559" s="54">
        <f t="shared" si="56"/>
        <v>-0.17094236965483534</v>
      </c>
      <c r="I559" s="50">
        <f t="shared" si="57"/>
        <v>0.66199972988790345</v>
      </c>
      <c r="J559" s="50">
        <f t="shared" si="58"/>
        <v>0.50894263976693188</v>
      </c>
      <c r="K559" s="228">
        <f>'EWMA &amp; GARCH Volatility Modelin'!G561^2</f>
        <v>4.0431707301204794E-5</v>
      </c>
      <c r="L559" s="51">
        <f>'EWMA &amp; GARCH Volatility Modelin'!L561</f>
        <v>4.8403593848689397E-5</v>
      </c>
      <c r="M559" s="226" cm="1">
        <f t="array" ref="M559">MMULT(MMULT(H559:J559,TRANSPOSE($H$2:$J$2)),MMULT($H$2:$J$2,TRANSPOSE(H559:J559)))</f>
        <v>1.13836939492971</v>
      </c>
      <c r="N559" s="52">
        <f t="shared" si="59"/>
        <v>245404.5217651313</v>
      </c>
      <c r="O559" s="52">
        <f t="shared" si="60"/>
        <v>268509.91336703533</v>
      </c>
      <c r="R559" s="236">
        <v>-75000</v>
      </c>
      <c r="S559" s="238">
        <f t="shared" si="61"/>
        <v>1</v>
      </c>
      <c r="T559" s="145">
        <f t="shared" si="62"/>
        <v>1</v>
      </c>
    </row>
    <row r="560" spans="2:20" x14ac:dyDescent="0.15">
      <c r="B560" s="48">
        <v>45720</v>
      </c>
      <c r="C560" s="223">
        <v>-2692800</v>
      </c>
      <c r="D560" s="148">
        <v>10216500</v>
      </c>
      <c r="E560" s="159">
        <v>7950400</v>
      </c>
      <c r="F560" s="160">
        <v>455456.22727261286</v>
      </c>
      <c r="H560" s="54">
        <f t="shared" si="56"/>
        <v>-0.17401981375330391</v>
      </c>
      <c r="I560" s="50">
        <f t="shared" si="57"/>
        <v>0.6602322590651476</v>
      </c>
      <c r="J560" s="50">
        <f t="shared" si="58"/>
        <v>0.51378755468815629</v>
      </c>
      <c r="K560" s="228">
        <f>'EWMA &amp; GARCH Volatility Modelin'!G562^2</f>
        <v>3.95670160330381E-5</v>
      </c>
      <c r="L560" s="51">
        <f>'EWMA &amp; GARCH Volatility Modelin'!L562</f>
        <v>4.8507629925860336E-5</v>
      </c>
      <c r="M560" s="226" cm="1">
        <f t="array" ref="M560">MMULT(MMULT(H560:J560,TRANSPOSE($H$2:$J$2)),MMULT($H$2:$J$2,TRANSPOSE(H560:J560)))</f>
        <v>1.1385134261115644</v>
      </c>
      <c r="N560" s="52">
        <f t="shared" si="59"/>
        <v>241610.48936936379</v>
      </c>
      <c r="O560" s="52">
        <f t="shared" si="60"/>
        <v>267518.71107524552</v>
      </c>
      <c r="R560" s="236">
        <v>231800</v>
      </c>
      <c r="S560" s="238">
        <f t="shared" si="61"/>
        <v>1</v>
      </c>
      <c r="T560" s="145">
        <f t="shared" si="62"/>
        <v>1</v>
      </c>
    </row>
    <row r="561" spans="2:20" x14ac:dyDescent="0.15">
      <c r="B561" s="48">
        <v>45721</v>
      </c>
      <c r="C561" s="223">
        <v>-2643600</v>
      </c>
      <c r="D561" s="148">
        <v>10349500</v>
      </c>
      <c r="E561" s="159">
        <v>8000000</v>
      </c>
      <c r="F561" s="160">
        <v>461126.63864727534</v>
      </c>
      <c r="H561" s="54">
        <f t="shared" si="56"/>
        <v>-0.16831891200122248</v>
      </c>
      <c r="I561" s="50">
        <f t="shared" si="57"/>
        <v>0.6589561884387396</v>
      </c>
      <c r="J561" s="50">
        <f t="shared" si="58"/>
        <v>0.50936272356248291</v>
      </c>
      <c r="K561" s="228">
        <f>'EWMA &amp; GARCH Volatility Modelin'!G563^2</f>
        <v>5.485273707171322E-6</v>
      </c>
      <c r="L561" s="51">
        <f>'EWMA &amp; GARCH Volatility Modelin'!L563</f>
        <v>4.8532934618545969E-5</v>
      </c>
      <c r="M561" s="226" cm="1">
        <f t="array" ref="M561">MMULT(MMULT(H561:J561,TRANSPOSE($H$2:$J$2)),MMULT($H$2:$J$2,TRANSPOSE(H561:J561)))</f>
        <v>1.1361795965648105</v>
      </c>
      <c r="N561" s="52">
        <f t="shared" si="59"/>
        <v>91213.712142025804</v>
      </c>
      <c r="O561" s="52">
        <f t="shared" si="60"/>
        <v>271318.40498733672</v>
      </c>
      <c r="R561" s="236">
        <v>-248100</v>
      </c>
      <c r="S561" s="238">
        <f t="shared" si="61"/>
        <v>1</v>
      </c>
      <c r="T561" s="145">
        <f t="shared" si="62"/>
        <v>1</v>
      </c>
    </row>
    <row r="562" spans="2:20" x14ac:dyDescent="0.15">
      <c r="B562" s="48">
        <v>45722</v>
      </c>
      <c r="C562" s="223">
        <v>-2635800</v>
      </c>
      <c r="D562" s="148">
        <v>10136000</v>
      </c>
      <c r="E562" s="159">
        <v>7957600</v>
      </c>
      <c r="F562" s="160">
        <v>453240.54708499776</v>
      </c>
      <c r="H562" s="54">
        <f t="shared" si="56"/>
        <v>-0.17051585607266234</v>
      </c>
      <c r="I562" s="50">
        <f t="shared" si="57"/>
        <v>0.65572073645667561</v>
      </c>
      <c r="J562" s="50">
        <f t="shared" si="58"/>
        <v>0.51479511961598678</v>
      </c>
      <c r="K562" s="228">
        <f>'EWMA &amp; GARCH Volatility Modelin'!G564^2</f>
        <v>1.674297061652146E-4</v>
      </c>
      <c r="L562" s="51">
        <f>'EWMA &amp; GARCH Volatility Modelin'!L564</f>
        <v>4.5857738069459897E-5</v>
      </c>
      <c r="M562" s="226" cm="1">
        <f t="array" ref="M562">MMULT(MMULT(H562:J562,TRANSPOSE($H$2:$J$2)),MMULT($H$2:$J$2,TRANSPOSE(H562:J562)))</f>
        <v>1.135386292226173</v>
      </c>
      <c r="N562" s="52">
        <f t="shared" si="59"/>
        <v>495804.45284711127</v>
      </c>
      <c r="O562" s="52">
        <f t="shared" si="60"/>
        <v>259477.96307775861</v>
      </c>
      <c r="R562" s="236">
        <v>91700</v>
      </c>
      <c r="S562" s="238">
        <f t="shared" si="61"/>
        <v>1</v>
      </c>
      <c r="T562" s="145">
        <f t="shared" si="62"/>
        <v>1</v>
      </c>
    </row>
    <row r="563" spans="2:20" x14ac:dyDescent="0.15">
      <c r="B563" s="48">
        <v>45723</v>
      </c>
      <c r="C563" s="223">
        <v>-2691600</v>
      </c>
      <c r="D563" s="148">
        <v>10167500</v>
      </c>
      <c r="E563" s="159">
        <v>8073600</v>
      </c>
      <c r="F563" s="160">
        <v>455775.08314255299</v>
      </c>
      <c r="H563" s="54">
        <f t="shared" si="56"/>
        <v>-0.17309881346667094</v>
      </c>
      <c r="I563" s="50">
        <f t="shared" si="57"/>
        <v>0.6538795459661082</v>
      </c>
      <c r="J563" s="50">
        <f t="shared" si="58"/>
        <v>0.51921926750056269</v>
      </c>
      <c r="K563" s="228">
        <f>'EWMA &amp; GARCH Volatility Modelin'!G565^2</f>
        <v>6.0674339719621238E-6</v>
      </c>
      <c r="L563" s="51">
        <f>'EWMA &amp; GARCH Volatility Modelin'!L565</f>
        <v>5.6356978164002556E-5</v>
      </c>
      <c r="M563" s="226" cm="1">
        <f t="array" ref="M563">MMULT(MMULT(H563:J563,TRANSPOSE($H$2:$J$2)),MMULT($H$2:$J$2,TRANSPOSE(H563:J563)))</f>
        <v>1.1353446505663711</v>
      </c>
      <c r="N563" s="52">
        <f t="shared" si="59"/>
        <v>94941.803069518835</v>
      </c>
      <c r="O563" s="52">
        <f t="shared" si="60"/>
        <v>289353.53671724227</v>
      </c>
      <c r="R563" s="236">
        <v>97400</v>
      </c>
      <c r="S563" s="238">
        <f t="shared" si="61"/>
        <v>1</v>
      </c>
      <c r="T563" s="145">
        <f t="shared" si="62"/>
        <v>1</v>
      </c>
    </row>
    <row r="564" spans="2:20" x14ac:dyDescent="0.15">
      <c r="B564" s="48">
        <v>45726</v>
      </c>
      <c r="C564" s="223">
        <v>-2715000</v>
      </c>
      <c r="D564" s="148">
        <v>10251500</v>
      </c>
      <c r="E564" s="159">
        <v>8110400</v>
      </c>
      <c r="F564" s="160">
        <v>459051.06568131514</v>
      </c>
      <c r="H564" s="54">
        <f t="shared" si="56"/>
        <v>-0.17351679885472521</v>
      </c>
      <c r="I564" s="50">
        <f t="shared" si="57"/>
        <v>0.65517770293157107</v>
      </c>
      <c r="J564" s="50">
        <f t="shared" si="58"/>
        <v>0.51833909592315408</v>
      </c>
      <c r="K564" s="228">
        <f>'EWMA &amp; GARCH Volatility Modelin'!G566^2</f>
        <v>1.3876478877695416E-5</v>
      </c>
      <c r="L564" s="51">
        <f>'EWMA &amp; GARCH Volatility Modelin'!L566</f>
        <v>5.3043704594989633E-5</v>
      </c>
      <c r="M564" s="226" cm="1">
        <f t="array" ref="M564">MMULT(MMULT(H564:J564,TRANSPOSE($H$2:$J$2)),MMULT($H$2:$J$2,TRANSPOSE(H564:J564)))</f>
        <v>1.1360624820102472</v>
      </c>
      <c r="N564" s="52">
        <f t="shared" si="59"/>
        <v>144525.2447250172</v>
      </c>
      <c r="O564" s="52">
        <f t="shared" si="60"/>
        <v>282566.711829943</v>
      </c>
      <c r="R564" s="236">
        <v>-558400</v>
      </c>
      <c r="S564" s="238">
        <f t="shared" si="61"/>
        <v>0</v>
      </c>
      <c r="T564" s="145">
        <f t="shared" si="62"/>
        <v>0</v>
      </c>
    </row>
    <row r="565" spans="2:20" x14ac:dyDescent="0.15">
      <c r="B565" s="48">
        <v>45727</v>
      </c>
      <c r="C565" s="223">
        <v>-2658000</v>
      </c>
      <c r="D565" s="148">
        <v>10090500</v>
      </c>
      <c r="E565" s="159">
        <v>7656000</v>
      </c>
      <c r="F565" s="160">
        <v>446734.31683758763</v>
      </c>
      <c r="H565" s="54">
        <f t="shared" si="56"/>
        <v>-0.17616065215230142</v>
      </c>
      <c r="I565" s="50">
        <f t="shared" si="57"/>
        <v>0.66875434933890043</v>
      </c>
      <c r="J565" s="50">
        <f t="shared" si="58"/>
        <v>0.50740630281340093</v>
      </c>
      <c r="K565" s="228">
        <f>'EWMA &amp; GARCH Volatility Modelin'!G567^2</f>
        <v>9.4333990904855232E-5</v>
      </c>
      <c r="L565" s="51">
        <f>'EWMA &amp; GARCH Volatility Modelin'!L567</f>
        <v>5.0690051455347122E-5</v>
      </c>
      <c r="M565" s="226" cm="1">
        <f t="array" ref="M565">MMULT(MMULT(H565:J565,TRANSPOSE($H$2:$J$2)),MMULT($H$2:$J$2,TRANSPOSE(H565:J565)))</f>
        <v>1.1430504796468035</v>
      </c>
      <c r="N565" s="52">
        <f t="shared" si="59"/>
        <v>364491.60875366186</v>
      </c>
      <c r="O565" s="52">
        <f t="shared" si="60"/>
        <v>267186.67566237494</v>
      </c>
      <c r="R565" s="236">
        <v>245600</v>
      </c>
      <c r="S565" s="238">
        <f t="shared" si="61"/>
        <v>1</v>
      </c>
      <c r="T565" s="145">
        <f t="shared" si="62"/>
        <v>1</v>
      </c>
    </row>
    <row r="566" spans="2:20" x14ac:dyDescent="0.15">
      <c r="B566" s="48">
        <v>45728</v>
      </c>
      <c r="C566" s="223">
        <v>-2671200</v>
      </c>
      <c r="D566" s="148">
        <v>10300500</v>
      </c>
      <c r="E566" s="159">
        <v>7704800</v>
      </c>
      <c r="F566" s="160">
        <v>454586.9288068937</v>
      </c>
      <c r="H566" s="54">
        <f t="shared" si="56"/>
        <v>-0.17419998565289127</v>
      </c>
      <c r="I566" s="50">
        <f t="shared" si="57"/>
        <v>0.67173815222282363</v>
      </c>
      <c r="J566" s="50">
        <f t="shared" si="58"/>
        <v>0.50246183343006767</v>
      </c>
      <c r="K566" s="228">
        <f>'EWMA &amp; GARCH Volatility Modelin'!G568^2</f>
        <v>1.4564103858832245E-5</v>
      </c>
      <c r="L566" s="51">
        <f>'EWMA &amp; GARCH Volatility Modelin'!L568</f>
        <v>5.4879266314897206E-5</v>
      </c>
      <c r="M566" s="226" cm="1">
        <f t="array" ref="M566">MMULT(MMULT(H566:J566,TRANSPOSE($H$2:$J$2)),MMULT($H$2:$J$2,TRANSPOSE(H566:J566)))</f>
        <v>1.1438047173141028</v>
      </c>
      <c r="N566" s="52">
        <f t="shared" si="59"/>
        <v>145596.44620262287</v>
      </c>
      <c r="O566" s="52">
        <f t="shared" si="60"/>
        <v>282626.60344576614</v>
      </c>
      <c r="R566" s="236">
        <v>8600</v>
      </c>
      <c r="S566" s="238">
        <f t="shared" si="61"/>
        <v>1</v>
      </c>
      <c r="T566" s="145">
        <f t="shared" si="62"/>
        <v>1</v>
      </c>
    </row>
    <row r="567" spans="2:20" ht="14" thickBot="1" x14ac:dyDescent="0.2">
      <c r="B567" s="49">
        <v>45729</v>
      </c>
      <c r="C567" s="224">
        <v>-2677200</v>
      </c>
      <c r="D567" s="150">
        <v>10265500</v>
      </c>
      <c r="E567" s="164">
        <v>7754400.0000000009</v>
      </c>
      <c r="F567" s="165">
        <v>454128.38060304901</v>
      </c>
      <c r="H567" s="55">
        <f t="shared" si="56"/>
        <v>-0.17449340728815657</v>
      </c>
      <c r="I567" s="225">
        <f t="shared" si="57"/>
        <v>0.66908040957588955</v>
      </c>
      <c r="J567" s="225">
        <f t="shared" si="58"/>
        <v>0.50541299771226711</v>
      </c>
      <c r="K567" s="229">
        <f>'EWMA &amp; GARCH Volatility Modelin'!G569^2</f>
        <v>1.1773960718817647E-6</v>
      </c>
      <c r="L567" s="230">
        <f>'EWMA &amp; GARCH Volatility Modelin'!L569</f>
        <v>5.2407659380820163E-5</v>
      </c>
      <c r="M567" s="232" cm="1">
        <f t="array" ref="M567">MMULT(MMULT(H567:J567,TRANSPOSE($H$2:$J$2)),MMULT($H$2:$J$2,TRANSPOSE(H567:J567)))</f>
        <v>1.1426847224792149</v>
      </c>
      <c r="N567" s="192">
        <f t="shared" si="59"/>
        <v>41400.058343303841</v>
      </c>
      <c r="O567" s="192">
        <f t="shared" si="60"/>
        <v>276208.50279877684</v>
      </c>
      <c r="R567" s="237">
        <v>1</v>
      </c>
      <c r="S567" s="59">
        <f t="shared" si="61"/>
        <v>1</v>
      </c>
      <c r="T567" s="61">
        <f t="shared" si="62"/>
        <v>1</v>
      </c>
    </row>
    <row r="568" spans="2:20" x14ac:dyDescent="0.15">
      <c r="B568" s="1"/>
    </row>
    <row r="569" spans="2:20" x14ac:dyDescent="0.15">
      <c r="B569" s="1"/>
    </row>
    <row r="570" spans="2:20" x14ac:dyDescent="0.15">
      <c r="B570" s="1"/>
    </row>
    <row r="571" spans="2:20" x14ac:dyDescent="0.15">
      <c r="B571" s="1"/>
    </row>
    <row r="572" spans="2:20" x14ac:dyDescent="0.15">
      <c r="B572" s="1"/>
    </row>
    <row r="573" spans="2:20" x14ac:dyDescent="0.15">
      <c r="B573" s="1"/>
    </row>
    <row r="574" spans="2:20" x14ac:dyDescent="0.15">
      <c r="B574" s="1"/>
    </row>
    <row r="575" spans="2:20" x14ac:dyDescent="0.15">
      <c r="B575" s="1"/>
    </row>
    <row r="576" spans="2:20" x14ac:dyDescent="0.15">
      <c r="B576" s="1"/>
    </row>
    <row r="577" spans="2:2" x14ac:dyDescent="0.15">
      <c r="B577" s="1"/>
    </row>
    <row r="578" spans="2:2" x14ac:dyDescent="0.15">
      <c r="B578" s="1"/>
    </row>
    <row r="579" spans="2:2" x14ac:dyDescent="0.15">
      <c r="B579" s="1"/>
    </row>
    <row r="580" spans="2:2" x14ac:dyDescent="0.15">
      <c r="B580" s="1"/>
    </row>
    <row r="581" spans="2:2" x14ac:dyDescent="0.15">
      <c r="B581" s="1"/>
    </row>
    <row r="582" spans="2:2" x14ac:dyDescent="0.15">
      <c r="B582" s="1"/>
    </row>
    <row r="583" spans="2:2" x14ac:dyDescent="0.15">
      <c r="B583" s="1"/>
    </row>
    <row r="584" spans="2:2" x14ac:dyDescent="0.15">
      <c r="B584" s="1"/>
    </row>
    <row r="585" spans="2:2" x14ac:dyDescent="0.15">
      <c r="B585" s="1"/>
    </row>
    <row r="586" spans="2:2" x14ac:dyDescent="0.15">
      <c r="B586" s="1"/>
    </row>
    <row r="587" spans="2:2" x14ac:dyDescent="0.15">
      <c r="B587" s="1"/>
    </row>
    <row r="588" spans="2:2" x14ac:dyDescent="0.15">
      <c r="B588" s="1"/>
    </row>
    <row r="589" spans="2:2" x14ac:dyDescent="0.15">
      <c r="B589" s="1"/>
    </row>
    <row r="590" spans="2:2" x14ac:dyDescent="0.15">
      <c r="B590" s="1"/>
    </row>
    <row r="591" spans="2:2" x14ac:dyDescent="0.15">
      <c r="B591" s="1"/>
    </row>
    <row r="592" spans="2:2" x14ac:dyDescent="0.15">
      <c r="B592" s="1"/>
    </row>
    <row r="593" spans="2:2" x14ac:dyDescent="0.15">
      <c r="B593" s="1"/>
    </row>
    <row r="594" spans="2:2" x14ac:dyDescent="0.15">
      <c r="B594" s="1"/>
    </row>
    <row r="595" spans="2:2" x14ac:dyDescent="0.15">
      <c r="B595" s="1"/>
    </row>
    <row r="596" spans="2:2" x14ac:dyDescent="0.15">
      <c r="B596" s="1"/>
    </row>
    <row r="597" spans="2:2" x14ac:dyDescent="0.15">
      <c r="B597" s="1"/>
    </row>
    <row r="598" spans="2:2" x14ac:dyDescent="0.15">
      <c r="B598" s="1"/>
    </row>
    <row r="599" spans="2:2" x14ac:dyDescent="0.15">
      <c r="B599" s="1"/>
    </row>
    <row r="600" spans="2:2" x14ac:dyDescent="0.15">
      <c r="B600" s="1"/>
    </row>
    <row r="601" spans="2:2" x14ac:dyDescent="0.15">
      <c r="B601" s="1"/>
    </row>
    <row r="602" spans="2:2" x14ac:dyDescent="0.15">
      <c r="B602" s="1"/>
    </row>
    <row r="603" spans="2:2" x14ac:dyDescent="0.15">
      <c r="B603" s="1"/>
    </row>
    <row r="604" spans="2:2" x14ac:dyDescent="0.15">
      <c r="B604" s="1"/>
    </row>
    <row r="605" spans="2:2" x14ac:dyDescent="0.15">
      <c r="B605" s="1"/>
    </row>
    <row r="606" spans="2:2" x14ac:dyDescent="0.15">
      <c r="B606" s="1"/>
    </row>
    <row r="607" spans="2:2" x14ac:dyDescent="0.15">
      <c r="B607" s="1"/>
    </row>
    <row r="608" spans="2:2" x14ac:dyDescent="0.15">
      <c r="B608" s="1"/>
    </row>
    <row r="609" spans="2:2" x14ac:dyDescent="0.15">
      <c r="B609" s="1"/>
    </row>
    <row r="610" spans="2:2" x14ac:dyDescent="0.15">
      <c r="B610" s="1"/>
    </row>
    <row r="611" spans="2:2" x14ac:dyDescent="0.15">
      <c r="B611" s="1"/>
    </row>
    <row r="612" spans="2:2" x14ac:dyDescent="0.15">
      <c r="B612" s="1"/>
    </row>
    <row r="613" spans="2:2" x14ac:dyDescent="0.15">
      <c r="B613" s="1"/>
    </row>
    <row r="614" spans="2:2" x14ac:dyDescent="0.15">
      <c r="B614" s="1"/>
    </row>
    <row r="615" spans="2:2" x14ac:dyDescent="0.15">
      <c r="B615" s="1"/>
    </row>
    <row r="616" spans="2:2" x14ac:dyDescent="0.15">
      <c r="B616" s="1"/>
    </row>
    <row r="617" spans="2:2" x14ac:dyDescent="0.15">
      <c r="B617" s="1"/>
    </row>
    <row r="618" spans="2:2" x14ac:dyDescent="0.15">
      <c r="B618" s="1"/>
    </row>
    <row r="619" spans="2:2" x14ac:dyDescent="0.15">
      <c r="B619" s="1"/>
    </row>
    <row r="620" spans="2:2" x14ac:dyDescent="0.15">
      <c r="B620" s="1"/>
    </row>
    <row r="621" spans="2:2" x14ac:dyDescent="0.15">
      <c r="B621" s="1"/>
    </row>
    <row r="622" spans="2:2" x14ac:dyDescent="0.15">
      <c r="B622" s="1"/>
    </row>
    <row r="623" spans="2:2" x14ac:dyDescent="0.15">
      <c r="B623" s="1"/>
    </row>
    <row r="624" spans="2:2" x14ac:dyDescent="0.15">
      <c r="B624" s="1"/>
    </row>
    <row r="625" spans="2:2" x14ac:dyDescent="0.15">
      <c r="B625" s="1"/>
    </row>
    <row r="626" spans="2:2" x14ac:dyDescent="0.15">
      <c r="B626" s="1"/>
    </row>
    <row r="627" spans="2:2" x14ac:dyDescent="0.15">
      <c r="B627" s="1"/>
    </row>
    <row r="628" spans="2:2" x14ac:dyDescent="0.15">
      <c r="B628" s="1"/>
    </row>
    <row r="629" spans="2:2" x14ac:dyDescent="0.15">
      <c r="B629" s="1"/>
    </row>
    <row r="630" spans="2:2" x14ac:dyDescent="0.15">
      <c r="B630" s="1"/>
    </row>
    <row r="631" spans="2:2" x14ac:dyDescent="0.15">
      <c r="B631" s="1"/>
    </row>
    <row r="632" spans="2:2" x14ac:dyDescent="0.15">
      <c r="B632" s="1"/>
    </row>
    <row r="633" spans="2:2" x14ac:dyDescent="0.15">
      <c r="B633" s="1"/>
    </row>
    <row r="634" spans="2:2" x14ac:dyDescent="0.15">
      <c r="B634" s="1"/>
    </row>
    <row r="635" spans="2:2" x14ac:dyDescent="0.15">
      <c r="B635" s="1"/>
    </row>
    <row r="636" spans="2:2" x14ac:dyDescent="0.15">
      <c r="B636" s="1"/>
    </row>
    <row r="637" spans="2:2" x14ac:dyDescent="0.15">
      <c r="B637" s="1"/>
    </row>
    <row r="638" spans="2:2" x14ac:dyDescent="0.15">
      <c r="B638" s="1"/>
    </row>
    <row r="639" spans="2:2" x14ac:dyDescent="0.15">
      <c r="B639" s="1"/>
    </row>
    <row r="640" spans="2:2" x14ac:dyDescent="0.15">
      <c r="B640" s="1"/>
    </row>
    <row r="641" spans="2:2" x14ac:dyDescent="0.15">
      <c r="B641" s="1"/>
    </row>
    <row r="642" spans="2:2" x14ac:dyDescent="0.15">
      <c r="B642" s="1"/>
    </row>
    <row r="643" spans="2:2" x14ac:dyDescent="0.15">
      <c r="B643" s="1"/>
    </row>
    <row r="644" spans="2:2" x14ac:dyDescent="0.15">
      <c r="B644" s="1"/>
    </row>
    <row r="645" spans="2:2" x14ac:dyDescent="0.15">
      <c r="B645" s="1"/>
    </row>
    <row r="646" spans="2:2" x14ac:dyDescent="0.15">
      <c r="B646" s="1"/>
    </row>
    <row r="647" spans="2:2" x14ac:dyDescent="0.15">
      <c r="B647" s="1"/>
    </row>
    <row r="648" spans="2:2" x14ac:dyDescent="0.15">
      <c r="B648" s="1"/>
    </row>
    <row r="649" spans="2:2" x14ac:dyDescent="0.15">
      <c r="B649" s="1"/>
    </row>
    <row r="650" spans="2:2" x14ac:dyDescent="0.15">
      <c r="B650" s="1"/>
    </row>
    <row r="651" spans="2:2" x14ac:dyDescent="0.15">
      <c r="B651" s="1"/>
    </row>
    <row r="652" spans="2:2" x14ac:dyDescent="0.15">
      <c r="B652" s="1"/>
    </row>
    <row r="653" spans="2:2" x14ac:dyDescent="0.15">
      <c r="B653" s="1"/>
    </row>
    <row r="654" spans="2:2" x14ac:dyDescent="0.15">
      <c r="B654" s="1"/>
    </row>
    <row r="655" spans="2:2" x14ac:dyDescent="0.15">
      <c r="B655" s="1"/>
    </row>
    <row r="656" spans="2:2" x14ac:dyDescent="0.15">
      <c r="B656" s="1"/>
    </row>
    <row r="657" spans="2:2" x14ac:dyDescent="0.15">
      <c r="B657" s="1"/>
    </row>
    <row r="658" spans="2:2" x14ac:dyDescent="0.15">
      <c r="B658" s="1"/>
    </row>
    <row r="659" spans="2:2" x14ac:dyDescent="0.15">
      <c r="B659" s="1"/>
    </row>
    <row r="660" spans="2:2" x14ac:dyDescent="0.15">
      <c r="B660" s="1"/>
    </row>
    <row r="661" spans="2:2" x14ac:dyDescent="0.15">
      <c r="B661" s="1"/>
    </row>
    <row r="662" spans="2:2" x14ac:dyDescent="0.15">
      <c r="B662" s="1"/>
    </row>
    <row r="663" spans="2:2" x14ac:dyDescent="0.15">
      <c r="B663" s="1"/>
    </row>
    <row r="664" spans="2:2" x14ac:dyDescent="0.15">
      <c r="B664" s="1"/>
    </row>
    <row r="665" spans="2:2" x14ac:dyDescent="0.15">
      <c r="B665" s="1"/>
    </row>
    <row r="666" spans="2:2" x14ac:dyDescent="0.15">
      <c r="B666" s="1"/>
    </row>
    <row r="667" spans="2:2" x14ac:dyDescent="0.15">
      <c r="B667" s="1"/>
    </row>
    <row r="668" spans="2:2" x14ac:dyDescent="0.15">
      <c r="B668" s="1"/>
    </row>
    <row r="669" spans="2:2" x14ac:dyDescent="0.15">
      <c r="B669" s="1"/>
    </row>
    <row r="670" spans="2:2" x14ac:dyDescent="0.15">
      <c r="B670" s="1"/>
    </row>
    <row r="671" spans="2:2" x14ac:dyDescent="0.15">
      <c r="B671" s="1"/>
    </row>
    <row r="672" spans="2:2" x14ac:dyDescent="0.15">
      <c r="B672" s="1"/>
    </row>
    <row r="673" spans="2:2" x14ac:dyDescent="0.15">
      <c r="B673" s="1"/>
    </row>
    <row r="674" spans="2:2" x14ac:dyDescent="0.15">
      <c r="B674" s="1"/>
    </row>
    <row r="675" spans="2:2" x14ac:dyDescent="0.15">
      <c r="B675" s="1"/>
    </row>
    <row r="676" spans="2:2" x14ac:dyDescent="0.15">
      <c r="B676" s="1"/>
    </row>
    <row r="677" spans="2:2" x14ac:dyDescent="0.15">
      <c r="B677" s="1"/>
    </row>
    <row r="678" spans="2:2" x14ac:dyDescent="0.15">
      <c r="B678" s="1"/>
    </row>
    <row r="679" spans="2:2" x14ac:dyDescent="0.15">
      <c r="B679" s="1"/>
    </row>
    <row r="680" spans="2:2" x14ac:dyDescent="0.15">
      <c r="B680" s="1"/>
    </row>
    <row r="681" spans="2:2" x14ac:dyDescent="0.15">
      <c r="B681" s="1"/>
    </row>
    <row r="682" spans="2:2" x14ac:dyDescent="0.15">
      <c r="B682" s="1"/>
    </row>
    <row r="683" spans="2:2" x14ac:dyDescent="0.15">
      <c r="B683" s="1"/>
    </row>
    <row r="684" spans="2:2" x14ac:dyDescent="0.15">
      <c r="B684" s="1"/>
    </row>
    <row r="685" spans="2:2" x14ac:dyDescent="0.15">
      <c r="B685" s="1"/>
    </row>
    <row r="686" spans="2:2" x14ac:dyDescent="0.15">
      <c r="B686" s="1"/>
    </row>
    <row r="687" spans="2:2" x14ac:dyDescent="0.15">
      <c r="B687" s="1"/>
    </row>
    <row r="688" spans="2:2" x14ac:dyDescent="0.15">
      <c r="B688" s="1"/>
    </row>
    <row r="689" spans="2:2" x14ac:dyDescent="0.15">
      <c r="B689" s="1"/>
    </row>
    <row r="690" spans="2:2" x14ac:dyDescent="0.15">
      <c r="B690" s="1"/>
    </row>
    <row r="691" spans="2:2" x14ac:dyDescent="0.15">
      <c r="B691" s="1"/>
    </row>
    <row r="692" spans="2:2" x14ac:dyDescent="0.15">
      <c r="B692" s="1"/>
    </row>
    <row r="693" spans="2:2" x14ac:dyDescent="0.15">
      <c r="B693" s="1"/>
    </row>
    <row r="694" spans="2:2" x14ac:dyDescent="0.15">
      <c r="B694" s="1"/>
    </row>
    <row r="695" spans="2:2" x14ac:dyDescent="0.15">
      <c r="B695" s="1"/>
    </row>
    <row r="696" spans="2:2" x14ac:dyDescent="0.15">
      <c r="B696" s="1"/>
    </row>
    <row r="697" spans="2:2" x14ac:dyDescent="0.15">
      <c r="B697" s="1"/>
    </row>
    <row r="698" spans="2:2" x14ac:dyDescent="0.15">
      <c r="B698" s="1"/>
    </row>
    <row r="699" spans="2:2" x14ac:dyDescent="0.15">
      <c r="B699" s="1"/>
    </row>
    <row r="700" spans="2:2" x14ac:dyDescent="0.15">
      <c r="B700" s="1"/>
    </row>
    <row r="701" spans="2:2" x14ac:dyDescent="0.15">
      <c r="B701" s="1"/>
    </row>
    <row r="702" spans="2:2" x14ac:dyDescent="0.15">
      <c r="B702" s="1"/>
    </row>
    <row r="703" spans="2:2" x14ac:dyDescent="0.15">
      <c r="B703" s="1"/>
    </row>
    <row r="704" spans="2:2" x14ac:dyDescent="0.15">
      <c r="B704" s="1"/>
    </row>
    <row r="705" spans="2:2" x14ac:dyDescent="0.15">
      <c r="B705" s="1"/>
    </row>
    <row r="706" spans="2:2" x14ac:dyDescent="0.15">
      <c r="B706" s="1"/>
    </row>
    <row r="707" spans="2:2" x14ac:dyDescent="0.15">
      <c r="B707" s="1"/>
    </row>
    <row r="708" spans="2:2" x14ac:dyDescent="0.15">
      <c r="B708" s="1"/>
    </row>
    <row r="709" spans="2:2" x14ac:dyDescent="0.15">
      <c r="B709" s="1"/>
    </row>
    <row r="710" spans="2:2" x14ac:dyDescent="0.15">
      <c r="B710" s="1"/>
    </row>
    <row r="711" spans="2:2" x14ac:dyDescent="0.15">
      <c r="B711" s="1"/>
    </row>
    <row r="712" spans="2:2" x14ac:dyDescent="0.15">
      <c r="B712" s="1"/>
    </row>
    <row r="713" spans="2:2" x14ac:dyDescent="0.15">
      <c r="B713" s="1"/>
    </row>
    <row r="714" spans="2:2" x14ac:dyDescent="0.15">
      <c r="B714" s="1"/>
    </row>
    <row r="715" spans="2:2" x14ac:dyDescent="0.15">
      <c r="B715" s="1"/>
    </row>
    <row r="716" spans="2:2" x14ac:dyDescent="0.15">
      <c r="B716" s="1"/>
    </row>
    <row r="717" spans="2:2" x14ac:dyDescent="0.15">
      <c r="B717" s="1"/>
    </row>
    <row r="718" spans="2:2" x14ac:dyDescent="0.15">
      <c r="B718" s="1"/>
    </row>
    <row r="719" spans="2:2" x14ac:dyDescent="0.15">
      <c r="B719" s="1"/>
    </row>
    <row r="720" spans="2:2" x14ac:dyDescent="0.15">
      <c r="B720" s="1"/>
    </row>
    <row r="721" spans="2:2" x14ac:dyDescent="0.15">
      <c r="B721" s="1"/>
    </row>
    <row r="722" spans="2:2" x14ac:dyDescent="0.15">
      <c r="B722" s="1"/>
    </row>
    <row r="723" spans="2:2" x14ac:dyDescent="0.15">
      <c r="B723" s="1"/>
    </row>
    <row r="724" spans="2:2" x14ac:dyDescent="0.15">
      <c r="B724" s="1"/>
    </row>
    <row r="725" spans="2:2" x14ac:dyDescent="0.15">
      <c r="B725" s="1"/>
    </row>
    <row r="726" spans="2:2" x14ac:dyDescent="0.15">
      <c r="B726" s="1"/>
    </row>
    <row r="727" spans="2:2" x14ac:dyDescent="0.15">
      <c r="B727" s="1"/>
    </row>
    <row r="728" spans="2:2" x14ac:dyDescent="0.15">
      <c r="B728" s="1"/>
    </row>
    <row r="729" spans="2:2" x14ac:dyDescent="0.15">
      <c r="B729" s="1"/>
    </row>
    <row r="730" spans="2:2" x14ac:dyDescent="0.15">
      <c r="B730" s="1"/>
    </row>
    <row r="731" spans="2:2" x14ac:dyDescent="0.15">
      <c r="B731" s="1"/>
    </row>
    <row r="732" spans="2:2" x14ac:dyDescent="0.15">
      <c r="B732" s="1"/>
    </row>
    <row r="733" spans="2:2" x14ac:dyDescent="0.15">
      <c r="B733" s="1"/>
    </row>
    <row r="734" spans="2:2" x14ac:dyDescent="0.15">
      <c r="B734" s="1"/>
    </row>
    <row r="735" spans="2:2" x14ac:dyDescent="0.15">
      <c r="B735" s="1"/>
    </row>
    <row r="736" spans="2:2" x14ac:dyDescent="0.15">
      <c r="B736" s="1"/>
    </row>
    <row r="737" spans="2:2" x14ac:dyDescent="0.15">
      <c r="B737" s="1"/>
    </row>
    <row r="738" spans="2:2" x14ac:dyDescent="0.15">
      <c r="B738" s="1"/>
    </row>
    <row r="739" spans="2:2" x14ac:dyDescent="0.15">
      <c r="B739" s="1"/>
    </row>
    <row r="740" spans="2:2" x14ac:dyDescent="0.15">
      <c r="B740" s="1"/>
    </row>
    <row r="741" spans="2:2" x14ac:dyDescent="0.15">
      <c r="B741" s="1"/>
    </row>
    <row r="742" spans="2:2" x14ac:dyDescent="0.15">
      <c r="B742" s="1"/>
    </row>
    <row r="743" spans="2:2" x14ac:dyDescent="0.15">
      <c r="B743" s="1"/>
    </row>
    <row r="744" spans="2:2" x14ac:dyDescent="0.15">
      <c r="B744" s="1"/>
    </row>
    <row r="745" spans="2:2" x14ac:dyDescent="0.15">
      <c r="B745" s="1"/>
    </row>
    <row r="746" spans="2:2" x14ac:dyDescent="0.15">
      <c r="B746" s="1"/>
    </row>
    <row r="747" spans="2:2" x14ac:dyDescent="0.15">
      <c r="B747" s="1"/>
    </row>
    <row r="748" spans="2:2" x14ac:dyDescent="0.15">
      <c r="B748" s="1"/>
    </row>
    <row r="749" spans="2:2" x14ac:dyDescent="0.15">
      <c r="B749" s="1"/>
    </row>
    <row r="750" spans="2:2" x14ac:dyDescent="0.15">
      <c r="B750" s="1"/>
    </row>
    <row r="751" spans="2:2" x14ac:dyDescent="0.15">
      <c r="B751" s="1"/>
    </row>
    <row r="752" spans="2:2" x14ac:dyDescent="0.15">
      <c r="B752" s="1"/>
    </row>
    <row r="753" spans="2:2" x14ac:dyDescent="0.15">
      <c r="B753" s="1"/>
    </row>
    <row r="754" spans="2:2" x14ac:dyDescent="0.15">
      <c r="B754" s="1"/>
    </row>
    <row r="755" spans="2:2" x14ac:dyDescent="0.15">
      <c r="B755" s="1"/>
    </row>
    <row r="756" spans="2:2" x14ac:dyDescent="0.15">
      <c r="B756" s="1"/>
    </row>
    <row r="757" spans="2:2" x14ac:dyDescent="0.15">
      <c r="B757" s="1"/>
    </row>
    <row r="758" spans="2:2" x14ac:dyDescent="0.15">
      <c r="B758" s="1"/>
    </row>
    <row r="759" spans="2:2" x14ac:dyDescent="0.15">
      <c r="B759" s="1"/>
    </row>
    <row r="760" spans="2:2" x14ac:dyDescent="0.15">
      <c r="B760" s="1"/>
    </row>
    <row r="761" spans="2:2" x14ac:dyDescent="0.15">
      <c r="B761" s="1"/>
    </row>
    <row r="762" spans="2:2" x14ac:dyDescent="0.15">
      <c r="B762" s="1"/>
    </row>
    <row r="763" spans="2:2" x14ac:dyDescent="0.15">
      <c r="B763" s="1"/>
    </row>
    <row r="764" spans="2:2" x14ac:dyDescent="0.15">
      <c r="B764" s="1"/>
    </row>
    <row r="765" spans="2:2" x14ac:dyDescent="0.15">
      <c r="B765" s="1"/>
    </row>
    <row r="766" spans="2:2" x14ac:dyDescent="0.15">
      <c r="B766" s="1"/>
    </row>
    <row r="767" spans="2:2" x14ac:dyDescent="0.15">
      <c r="B767" s="1"/>
    </row>
    <row r="768" spans="2:2" x14ac:dyDescent="0.15">
      <c r="B768" s="1"/>
    </row>
    <row r="769" spans="2:2" x14ac:dyDescent="0.15">
      <c r="B769" s="1"/>
    </row>
    <row r="770" spans="2:2" x14ac:dyDescent="0.15">
      <c r="B770" s="1"/>
    </row>
    <row r="771" spans="2:2" x14ac:dyDescent="0.15">
      <c r="B771" s="1"/>
    </row>
    <row r="772" spans="2:2" x14ac:dyDescent="0.15">
      <c r="B772" s="1"/>
    </row>
    <row r="773" spans="2:2" x14ac:dyDescent="0.15">
      <c r="B773" s="1"/>
    </row>
    <row r="774" spans="2:2" x14ac:dyDescent="0.15">
      <c r="B774" s="1"/>
    </row>
    <row r="775" spans="2:2" x14ac:dyDescent="0.15">
      <c r="B775" s="1"/>
    </row>
    <row r="776" spans="2:2" x14ac:dyDescent="0.15">
      <c r="B776" s="1"/>
    </row>
    <row r="777" spans="2:2" x14ac:dyDescent="0.15">
      <c r="B777" s="1"/>
    </row>
    <row r="778" spans="2:2" x14ac:dyDescent="0.15">
      <c r="B778" s="1"/>
    </row>
    <row r="779" spans="2:2" x14ac:dyDescent="0.15">
      <c r="B779" s="1"/>
    </row>
    <row r="780" spans="2:2" x14ac:dyDescent="0.15">
      <c r="B780" s="1"/>
    </row>
    <row r="781" spans="2:2" x14ac:dyDescent="0.15">
      <c r="B781" s="1"/>
    </row>
    <row r="782" spans="2:2" x14ac:dyDescent="0.15">
      <c r="B782" s="1"/>
    </row>
    <row r="783" spans="2:2" x14ac:dyDescent="0.15">
      <c r="B783" s="1"/>
    </row>
    <row r="784" spans="2:2" x14ac:dyDescent="0.15">
      <c r="B784" s="1"/>
    </row>
    <row r="785" spans="2:2" x14ac:dyDescent="0.15">
      <c r="B785" s="1"/>
    </row>
    <row r="786" spans="2:2" x14ac:dyDescent="0.15">
      <c r="B786" s="1"/>
    </row>
    <row r="787" spans="2:2" x14ac:dyDescent="0.15">
      <c r="B787" s="1"/>
    </row>
    <row r="788" spans="2:2" x14ac:dyDescent="0.15">
      <c r="B788" s="1"/>
    </row>
    <row r="789" spans="2:2" x14ac:dyDescent="0.15">
      <c r="B789" s="1"/>
    </row>
    <row r="790" spans="2:2" x14ac:dyDescent="0.15">
      <c r="B790" s="1"/>
    </row>
    <row r="791" spans="2:2" x14ac:dyDescent="0.15">
      <c r="B791" s="1"/>
    </row>
    <row r="792" spans="2:2" x14ac:dyDescent="0.15">
      <c r="B792" s="1"/>
    </row>
    <row r="793" spans="2:2" x14ac:dyDescent="0.15">
      <c r="B793" s="1"/>
    </row>
    <row r="794" spans="2:2" x14ac:dyDescent="0.15">
      <c r="B794" s="1"/>
    </row>
    <row r="795" spans="2:2" x14ac:dyDescent="0.15">
      <c r="B795" s="1"/>
    </row>
    <row r="796" spans="2:2" x14ac:dyDescent="0.15">
      <c r="B796" s="1"/>
    </row>
    <row r="797" spans="2:2" x14ac:dyDescent="0.15">
      <c r="B797" s="1"/>
    </row>
    <row r="798" spans="2:2" x14ac:dyDescent="0.15">
      <c r="B798" s="1"/>
    </row>
    <row r="799" spans="2:2" x14ac:dyDescent="0.15">
      <c r="B799" s="1"/>
    </row>
    <row r="800" spans="2:2" x14ac:dyDescent="0.15">
      <c r="B800" s="1"/>
    </row>
    <row r="801" spans="2:2" x14ac:dyDescent="0.15">
      <c r="B801" s="1"/>
    </row>
    <row r="802" spans="2:2" x14ac:dyDescent="0.15">
      <c r="B802" s="1"/>
    </row>
    <row r="803" spans="2:2" x14ac:dyDescent="0.15">
      <c r="B803" s="1"/>
    </row>
    <row r="804" spans="2:2" x14ac:dyDescent="0.15">
      <c r="B804" s="1"/>
    </row>
    <row r="805" spans="2:2" x14ac:dyDescent="0.15">
      <c r="B805" s="1"/>
    </row>
    <row r="806" spans="2:2" x14ac:dyDescent="0.15">
      <c r="B806" s="1"/>
    </row>
    <row r="807" spans="2:2" x14ac:dyDescent="0.15">
      <c r="B807" s="1"/>
    </row>
    <row r="808" spans="2:2" x14ac:dyDescent="0.15">
      <c r="B808" s="1"/>
    </row>
    <row r="809" spans="2:2" x14ac:dyDescent="0.15">
      <c r="B809" s="1"/>
    </row>
    <row r="810" spans="2:2" x14ac:dyDescent="0.15">
      <c r="B810" s="1"/>
    </row>
    <row r="811" spans="2:2" x14ac:dyDescent="0.15">
      <c r="B811" s="1"/>
    </row>
    <row r="812" spans="2:2" x14ac:dyDescent="0.15">
      <c r="B812" s="1"/>
    </row>
    <row r="813" spans="2:2" x14ac:dyDescent="0.15">
      <c r="B813" s="1"/>
    </row>
    <row r="814" spans="2:2" x14ac:dyDescent="0.15">
      <c r="B814" s="1"/>
    </row>
    <row r="815" spans="2:2" x14ac:dyDescent="0.15">
      <c r="B815" s="1"/>
    </row>
    <row r="816" spans="2:2" x14ac:dyDescent="0.15">
      <c r="B816" s="1"/>
    </row>
    <row r="817" spans="2:2" x14ac:dyDescent="0.15">
      <c r="B817" s="1"/>
    </row>
    <row r="818" spans="2:2" x14ac:dyDescent="0.15">
      <c r="B818" s="1"/>
    </row>
    <row r="819" spans="2:2" x14ac:dyDescent="0.15">
      <c r="B819" s="1"/>
    </row>
  </sheetData>
  <mergeCells count="3">
    <mergeCell ref="V24:AB24"/>
    <mergeCell ref="W32:AC32"/>
    <mergeCell ref="W33:AC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9</vt:i4>
      </vt:variant>
    </vt:vector>
  </HeadingPairs>
  <TitlesOfParts>
    <vt:vector size="9" baseType="lpstr">
      <vt:lpstr>Data</vt:lpstr>
      <vt:lpstr>Parametric VaR Analysis</vt:lpstr>
      <vt:lpstr>Asset-Normal Portfolio VaR</vt:lpstr>
      <vt:lpstr>VaR Backtesting</vt:lpstr>
      <vt:lpstr>Component &amp; Relative VaR</vt:lpstr>
      <vt:lpstr>Incremental VaR Analysis</vt:lpstr>
      <vt:lpstr>Systematic Risk &amp; Beta Analysis</vt:lpstr>
      <vt:lpstr>EWMA &amp; GARCH Volatility Modelin</vt:lpstr>
      <vt:lpstr>Sharpe Diagonal VaR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Mori Edoardo</cp:lastModifiedBy>
  <dcterms:created xsi:type="dcterms:W3CDTF">2025-03-24T11:03:52Z</dcterms:created>
  <dcterms:modified xsi:type="dcterms:W3CDTF">2026-05-11T23:02:44Z</dcterms:modified>
</cp:coreProperties>
</file>