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pde-rent\Desktop\work\GO_MT4\xlsx\"/>
    </mc:Choice>
  </mc:AlternateContent>
  <xr:revisionPtr revIDLastSave="0" documentId="10_ncr:8100000_{15370FC0-3FD2-4544-9D1B-F5EB77221642}" xr6:coauthVersionLast="34" xr6:coauthVersionMax="34" xr10:uidLastSave="{00000000-0000-0000-0000-000000000000}"/>
  <bookViews>
    <workbookView xWindow="0" yWindow="0" windowWidth="28800" windowHeight="12810" activeTab="1" xr2:uid="{222C37AA-1E66-4F8B-8394-DB770085869D}"/>
  </bookViews>
  <sheets>
    <sheet name="req_ports" sheetId="1" r:id="rId1"/>
    <sheet name="feed_ports" sheetId="11" r:id="rId2"/>
    <sheet name="res_ports" sheetId="3" r:id="rId3"/>
    <sheet name="req_codes" sheetId="5" r:id="rId4"/>
    <sheet name="res_codes" sheetId="6" r:id="rId5"/>
    <sheet name="go_const" sheetId="8" r:id="rId6"/>
    <sheet name="quote_req" sheetId="12" r:id="rId7"/>
    <sheet name="broker_req" sheetId="13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1" l="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4" i="11"/>
  <c r="C9" i="1"/>
  <c r="D9" i="1"/>
  <c r="D4" i="1"/>
  <c r="D5" i="1"/>
  <c r="D6" i="1"/>
  <c r="D7" i="1"/>
  <c r="D8" i="1"/>
  <c r="D3" i="1"/>
  <c r="C4" i="1"/>
  <c r="C5" i="1"/>
  <c r="C6" i="1"/>
  <c r="C7" i="1"/>
  <c r="C8" i="1"/>
  <c r="C3" i="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5" i="11"/>
  <c r="E4" i="11"/>
  <c r="D4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5" i="11"/>
  <c r="D107" i="11"/>
  <c r="C91" i="11"/>
  <c r="C92" i="11" s="1"/>
  <c r="C93" i="11" s="1"/>
  <c r="C94" i="11" s="1"/>
  <c r="C95" i="11" s="1"/>
  <c r="C96" i="11" s="1"/>
  <c r="C97" i="11" s="1"/>
  <c r="C98" i="11" s="1"/>
  <c r="C99" i="11" s="1"/>
  <c r="C100" i="11" s="1"/>
  <c r="C101" i="11" s="1"/>
  <c r="C102" i="11" s="1"/>
  <c r="C103" i="11" s="1"/>
  <c r="C104" i="11" s="1"/>
  <c r="C105" i="11" s="1"/>
  <c r="C75" i="11"/>
  <c r="C76" i="11" s="1"/>
  <c r="C77" i="11" s="1"/>
  <c r="C78" i="11" s="1"/>
  <c r="C79" i="11" s="1"/>
  <c r="C80" i="11" s="1"/>
  <c r="C81" i="11" s="1"/>
  <c r="C82" i="11" s="1"/>
  <c r="C83" i="11" s="1"/>
  <c r="C84" i="11" s="1"/>
  <c r="C85" i="11" s="1"/>
  <c r="C86" i="11" s="1"/>
  <c r="C87" i="11" s="1"/>
  <c r="C88" i="11" s="1"/>
  <c r="C69" i="11"/>
  <c r="C70" i="11" s="1"/>
  <c r="C71" i="11" s="1"/>
  <c r="C72" i="11" s="1"/>
  <c r="C6" i="1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C33" i="11" s="1"/>
  <c r="C34" i="11" s="1"/>
  <c r="C35" i="11" s="1"/>
  <c r="C36" i="11" s="1"/>
  <c r="C37" i="11" s="1"/>
  <c r="C38" i="11" s="1"/>
  <c r="C39" i="11" s="1"/>
  <c r="C40" i="11" s="1"/>
  <c r="C41" i="11" s="1"/>
  <c r="C42" i="11" s="1"/>
  <c r="C43" i="11" s="1"/>
  <c r="C44" i="11" s="1"/>
  <c r="C45" i="11" s="1"/>
  <c r="C46" i="11" s="1"/>
  <c r="C47" i="11" s="1"/>
  <c r="C48" i="11" s="1"/>
  <c r="C49" i="11" s="1"/>
  <c r="C50" i="11" s="1"/>
  <c r="C51" i="11" s="1"/>
  <c r="C52" i="11" s="1"/>
  <c r="C53" i="11" s="1"/>
  <c r="C54" i="11" s="1"/>
  <c r="C55" i="11" s="1"/>
  <c r="C56" i="11" s="1"/>
  <c r="C57" i="11" s="1"/>
  <c r="C58" i="11" s="1"/>
  <c r="C59" i="11" s="1"/>
  <c r="C60" i="11" s="1"/>
  <c r="C61" i="11" s="1"/>
  <c r="C62" i="11" s="1"/>
  <c r="C63" i="11" s="1"/>
  <c r="C64" i="11" s="1"/>
  <c r="C65" i="11" s="1"/>
  <c r="C66" i="11" s="1"/>
  <c r="B3" i="8"/>
  <c r="C3" i="8" s="1"/>
  <c r="B2" i="8"/>
  <c r="C2" i="8"/>
  <c r="C1" i="8"/>
  <c r="B4" i="8" l="1"/>
  <c r="C4" i="8" l="1"/>
  <c r="B5" i="8"/>
  <c r="C5" i="8" l="1"/>
  <c r="C6" i="8" l="1"/>
  <c r="C7" i="8" l="1"/>
  <c r="C8" i="8" l="1"/>
  <c r="C9" i="8" l="1"/>
  <c r="C10" i="8" l="1"/>
  <c r="C11" i="8" l="1"/>
  <c r="C12" i="8" l="1"/>
  <c r="C13" i="8" l="1"/>
  <c r="C14" i="8" l="1"/>
  <c r="C15" i="8" l="1"/>
  <c r="C16" i="8" l="1"/>
  <c r="C17" i="8" l="1"/>
  <c r="C18" i="8" l="1"/>
  <c r="C19" i="8" l="1"/>
  <c r="C20" i="8" l="1"/>
  <c r="C21" i="8" l="1"/>
  <c r="C22" i="8" l="1"/>
  <c r="C23" i="8" l="1"/>
  <c r="C24" i="8" l="1"/>
  <c r="C25" i="8" l="1"/>
  <c r="C26" i="8" l="1"/>
  <c r="C27" i="8" l="1"/>
  <c r="C28" i="8" l="1"/>
  <c r="C29" i="8" l="1"/>
  <c r="C30" i="8" l="1"/>
  <c r="C31" i="8" l="1"/>
  <c r="C32" i="8" l="1"/>
  <c r="C33" i="8" l="1"/>
  <c r="C34" i="8" l="1"/>
  <c r="C35" i="8" l="1"/>
  <c r="C36" i="8" l="1"/>
  <c r="C37" i="8" l="1"/>
  <c r="C38" i="8" l="1"/>
  <c r="C39" i="8" l="1"/>
  <c r="C40" i="8" l="1"/>
  <c r="C41" i="8" l="1"/>
  <c r="C42" i="8" l="1"/>
  <c r="C43" i="8" l="1"/>
  <c r="C44" i="8" l="1"/>
  <c r="C45" i="8" l="1"/>
  <c r="C46" i="8" l="1"/>
  <c r="C47" i="8" l="1"/>
  <c r="C48" i="8" l="1"/>
  <c r="C49" i="8" l="1"/>
  <c r="C50" i="8" l="1"/>
  <c r="C51" i="8" l="1"/>
  <c r="C52" i="8" l="1"/>
  <c r="C53" i="8" l="1"/>
  <c r="C54" i="8" l="1"/>
  <c r="C55" i="8" l="1"/>
  <c r="C56" i="8" l="1"/>
  <c r="C57" i="8" l="1"/>
  <c r="C58" i="8" l="1"/>
  <c r="C59" i="8" l="1"/>
  <c r="C60" i="8" l="1"/>
  <c r="C62" i="8" l="1"/>
  <c r="C61" i="8"/>
</calcChain>
</file>

<file path=xl/sharedStrings.xml><?xml version="1.0" encoding="utf-8"?>
<sst xmlns="http://schemas.openxmlformats.org/spreadsheetml/2006/main" count="284" uniqueCount="161">
  <si>
    <t>Plage TCP</t>
  </si>
  <si>
    <t>20000-21000</t>
  </si>
  <si>
    <t>General Information</t>
  </si>
  <si>
    <t>Quote Information</t>
  </si>
  <si>
    <t>Port</t>
  </si>
  <si>
    <t>Fixed Size</t>
  </si>
  <si>
    <t># Fields</t>
  </si>
  <si>
    <t>Fields Enum</t>
  </si>
  <si>
    <t>req_code</t>
  </si>
  <si>
    <t>req_code,quote</t>
  </si>
  <si>
    <t>yes</t>
  </si>
  <si>
    <t>yes?</t>
  </si>
  <si>
    <t>AUDCAD</t>
  </si>
  <si>
    <t>AUDCHF</t>
  </si>
  <si>
    <t>AUDJPY</t>
  </si>
  <si>
    <t>AUDNZD</t>
  </si>
  <si>
    <t>AUDSGD</t>
  </si>
  <si>
    <t>AUDUSD</t>
  </si>
  <si>
    <t>AUS200</t>
  </si>
  <si>
    <t>CADCHF</t>
  </si>
  <si>
    <t>CADJPY</t>
  </si>
  <si>
    <t>CHFJPY</t>
  </si>
  <si>
    <t>CHFSGD</t>
  </si>
  <si>
    <t>Coffee</t>
  </si>
  <si>
    <t>Copper</t>
  </si>
  <si>
    <t>Cotton</t>
  </si>
  <si>
    <t>EURAUD</t>
  </si>
  <si>
    <t>EURCAD</t>
  </si>
  <si>
    <t>EURCHF</t>
  </si>
  <si>
    <t>EURCZK</t>
  </si>
  <si>
    <t>EURGBP</t>
  </si>
  <si>
    <t>EURHUF</t>
  </si>
  <si>
    <t>EURJPY</t>
  </si>
  <si>
    <t>EURMXN</t>
  </si>
  <si>
    <t>EURNOK</t>
  </si>
  <si>
    <t>EURNZD</t>
  </si>
  <si>
    <t>EURPLN</t>
  </si>
  <si>
    <t>EURSEK</t>
  </si>
  <si>
    <t>EURSGD</t>
  </si>
  <si>
    <t>EURTRY</t>
  </si>
  <si>
    <t>EURUSD</t>
  </si>
  <si>
    <t>EURZAR</t>
  </si>
  <si>
    <t>GBPAUD</t>
  </si>
  <si>
    <t>GBPCAD</t>
  </si>
  <si>
    <t>GBPCHF</t>
  </si>
  <si>
    <t>GBPJPY</t>
  </si>
  <si>
    <t>GBPMXN</t>
  </si>
  <si>
    <t>GBPNOK</t>
  </si>
  <si>
    <t>GBPNZD</t>
  </si>
  <si>
    <t>GBPSEK</t>
  </si>
  <si>
    <t>GBPSGD</t>
  </si>
  <si>
    <t>GBPTRY</t>
  </si>
  <si>
    <t>GBPUSD</t>
  </si>
  <si>
    <t>JPN225</t>
  </si>
  <si>
    <t>NAS100</t>
  </si>
  <si>
    <t>NOKJPY</t>
  </si>
  <si>
    <t>NOKSEK</t>
  </si>
  <si>
    <t>NZDCAD</t>
  </si>
  <si>
    <t>NZDCHF</t>
  </si>
  <si>
    <t>NZDJPY</t>
  </si>
  <si>
    <t>NZDUSD</t>
  </si>
  <si>
    <t>SEKJPY</t>
  </si>
  <si>
    <t>SGDJPY</t>
  </si>
  <si>
    <t>US2000</t>
  </si>
  <si>
    <t>USDCAD</t>
  </si>
  <si>
    <t>USDCHF</t>
  </si>
  <si>
    <t>USDCNH</t>
  </si>
  <si>
    <t>USDCZK</t>
  </si>
  <si>
    <t>USDHKD</t>
  </si>
  <si>
    <t>USDHUF</t>
  </si>
  <si>
    <t>USDJPY</t>
  </si>
  <si>
    <t>USDMXN</t>
  </si>
  <si>
    <t>USDNOK</t>
  </si>
  <si>
    <t>USDPLN</t>
  </si>
  <si>
    <t>USDRUB</t>
  </si>
  <si>
    <t>USDSEK</t>
  </si>
  <si>
    <t>USDSGD</t>
  </si>
  <si>
    <t>USDTHB</t>
  </si>
  <si>
    <t>USDTRY</t>
  </si>
  <si>
    <t>USDZAR</t>
  </si>
  <si>
    <t>XAGEUR</t>
  </si>
  <si>
    <t>XAGUSD</t>
  </si>
  <si>
    <t>XAUAUD</t>
  </si>
  <si>
    <t>XAUEUR</t>
  </si>
  <si>
    <t>XAUUSD</t>
  </si>
  <si>
    <t>XBRUSD</t>
  </si>
  <si>
    <t>XNGUSD</t>
  </si>
  <si>
    <t>XPDUSD</t>
  </si>
  <si>
    <t>XPTUSD</t>
  </si>
  <si>
    <t>XTIUSD</t>
  </si>
  <si>
    <t>ZARJPY</t>
  </si>
  <si>
    <t>Bitcoin</t>
  </si>
  <si>
    <t>BitcoinCash</t>
  </si>
  <si>
    <t>CN50</t>
  </si>
  <si>
    <t>Cocoa</t>
  </si>
  <si>
    <t>Dash</t>
  </si>
  <si>
    <t>EUSTX50</t>
  </si>
  <si>
    <t>Ethereum</t>
  </si>
  <si>
    <t>FRA40</t>
  </si>
  <si>
    <t>GER30</t>
  </si>
  <si>
    <t>HK50</t>
  </si>
  <si>
    <t>IT40</t>
  </si>
  <si>
    <t>Litecoin</t>
  </si>
  <si>
    <t>OrangeJuice</t>
  </si>
  <si>
    <t>SPA35</t>
  </si>
  <si>
    <t>Sugar</t>
  </si>
  <si>
    <t>UK100</t>
  </si>
  <si>
    <t>US30</t>
  </si>
  <si>
    <t>US500</t>
  </si>
  <si>
    <t>USDX</t>
  </si>
  <si>
    <t>Broker Related</t>
  </si>
  <si>
    <t>Quote Related</t>
  </si>
  <si>
    <t>21xxx</t>
  </si>
  <si>
    <t>22xxx</t>
  </si>
  <si>
    <t>23xxx</t>
  </si>
  <si>
    <t>24xxx</t>
  </si>
  <si>
    <t>Stocks Feeds</t>
  </si>
  <si>
    <t>&gt; 25xxx</t>
  </si>
  <si>
    <t>Pepperstone MT4</t>
  </si>
  <si>
    <t>TICKER DENOMINATION</t>
  </si>
  <si>
    <t>Port / Range</t>
  </si>
  <si>
    <t>BTCUSD</t>
  </si>
  <si>
    <t>BCHUSD</t>
  </si>
  <si>
    <t>DSHUSD</t>
  </si>
  <si>
    <t>ETHUSD</t>
  </si>
  <si>
    <t>LTCUSD</t>
  </si>
  <si>
    <t>ISO CODES</t>
  </si>
  <si>
    <t>Crypto (unofficial)</t>
  </si>
  <si>
    <t>Index (mnemonic)</t>
  </si>
  <si>
    <t>Commodities (ISO4217)</t>
  </si>
  <si>
    <t>Forex (ISO4217)</t>
  </si>
  <si>
    <t>Plage TCP 21000-22000</t>
  </si>
  <si>
    <t>_unused_</t>
  </si>
  <si>
    <t>…</t>
  </si>
  <si>
    <t>Plage TCP 20000-21000</t>
  </si>
  <si>
    <t>Trade</t>
  </si>
  <si>
    <t>#define MSG_QUOTE_CONCAT  001</t>
  </si>
  <si>
    <t>GOLANG CONSTANTS</t>
  </si>
  <si>
    <t>C++ DEFINES</t>
  </si>
  <si>
    <t>201xx</t>
  </si>
  <si>
    <t>200xx</t>
  </si>
  <si>
    <t>MACROS</t>
  </si>
  <si>
    <t>Open Order</t>
  </si>
  <si>
    <t>Close Order</t>
  </si>
  <si>
    <t>Manage Order</t>
  </si>
  <si>
    <t>XAOAUD</t>
  </si>
  <si>
    <t>XINCNY</t>
  </si>
  <si>
    <t>ESXEUR</t>
  </si>
  <si>
    <t>PX1EUR</t>
  </si>
  <si>
    <t>DAXEUR</t>
  </si>
  <si>
    <t>HSIHKD</t>
  </si>
  <si>
    <t>MIBEUR</t>
  </si>
  <si>
    <t>NIKJPY</t>
  </si>
  <si>
    <t>NDXUSD</t>
  </si>
  <si>
    <t>IBXEUR</t>
  </si>
  <si>
    <t>UKXGBP</t>
  </si>
  <si>
    <t>RUTUSD</t>
  </si>
  <si>
    <t>DJIUSD</t>
  </si>
  <si>
    <t>USXUSD</t>
  </si>
  <si>
    <t>C++ BROKER SYMBOL SWITCH (paste into info_feed.mqh)</t>
  </si>
  <si>
    <t>C++ PORT SYMBOL SWITCH (paste into price_feed.mqh)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</si>
</sst>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ourier 10 Pitch"/>
      <family val="3"/>
    </font>
    <font>
      <sz val="11"/>
      <color theme="1"/>
      <name val="Courier New"/>
      <family val="3"/>
    </font>
    <font>
      <b/>
      <sz val="11"/>
      <color theme="1"/>
      <name val="Courier New"/>
      <family val="3"/>
    </font>
    <font>
      <b/>
      <sz val="11"/>
      <color theme="1"/>
      <name val="Courier 10 Pitch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left" indent="2"/>
    </xf>
    <xf numFmtId="0" fontId="2" fillId="2" borderId="1" xfId="0" applyFont="1" applyFill="1" applyBorder="1" applyAlignment="1">
      <alignment horizontal="left" indent="2"/>
    </xf>
    <xf numFmtId="0" fontId="3" fillId="2" borderId="1" xfId="0" applyFont="1" applyFill="1" applyBorder="1"/>
    <xf numFmtId="0" fontId="4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2" borderId="4" xfId="0" applyFont="1" applyFill="1" applyBorder="1"/>
    <xf numFmtId="0" fontId="1" fillId="2" borderId="5" xfId="0" applyFont="1" applyFill="1" applyBorder="1"/>
    <xf numFmtId="0" fontId="3" fillId="2" borderId="5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4" xfId="0" applyFont="1" applyFill="1" applyBorder="1"/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590D9-DEA8-46E3-877C-EEEEC9EB76CC}">
  <dimension ref="A1:I110"/>
  <sheetViews>
    <sheetView workbookViewId="0">
      <selection activeCell="D4" sqref="D4"/>
    </sheetView>
  </sheetViews>
  <sheetFormatPr defaultColWidth="0" defaultRowHeight="15" zeroHeight="1" x14ac:dyDescent="0.25"/>
  <cols>
    <col min="1" max="1" width="26.28515625" style="2" bestFit="1" customWidth="1"/>
    <col min="2" max="2" width="18.140625" style="8" customWidth="1"/>
    <col min="3" max="3" width="26.28515625" style="8" bestFit="1" customWidth="1"/>
    <col min="4" max="4" width="24.85546875" style="8" bestFit="1" customWidth="1"/>
    <col min="5" max="5" width="11.28515625" style="2" customWidth="1"/>
    <col min="6" max="6" width="19.5703125" style="2" bestFit="1" customWidth="1"/>
    <col min="7" max="7" width="18.140625" style="2" customWidth="1"/>
    <col min="8" max="8" width="0" style="2" hidden="1" customWidth="1"/>
    <col min="9" max="9" width="0" style="2" hidden="1"/>
    <col min="10" max="16384" width="9.140625" style="2" hidden="1"/>
  </cols>
  <sheetData>
    <row r="1" spans="1:8" x14ac:dyDescent="0.25">
      <c r="A1" s="10" t="s">
        <v>134</v>
      </c>
      <c r="B1" s="11"/>
      <c r="C1" s="11"/>
      <c r="D1" s="11"/>
      <c r="E1" s="11"/>
      <c r="F1" s="11"/>
      <c r="G1" s="12"/>
    </row>
    <row r="2" spans="1:8" ht="18" customHeight="1" x14ac:dyDescent="0.3">
      <c r="A2" s="20" t="s">
        <v>119</v>
      </c>
      <c r="B2" s="9" t="s">
        <v>120</v>
      </c>
      <c r="C2" s="17" t="s">
        <v>137</v>
      </c>
      <c r="D2" s="5" t="s">
        <v>138</v>
      </c>
      <c r="E2" s="5" t="s">
        <v>6</v>
      </c>
      <c r="F2" s="5" t="s">
        <v>7</v>
      </c>
      <c r="G2" s="5" t="s">
        <v>5</v>
      </c>
      <c r="H2" s="13"/>
    </row>
    <row r="3" spans="1:8" ht="15.75" x14ac:dyDescent="0.3">
      <c r="A3" s="5" t="s">
        <v>2</v>
      </c>
      <c r="B3" s="9" t="s">
        <v>140</v>
      </c>
      <c r="C3" s="7" t="str">
        <f>IF(ISNUMBER(B3),"PORT uint16 = " &amp; B3,"")</f>
        <v/>
      </c>
      <c r="D3" s="7" t="str">
        <f>IF(ISNUMBER(B3),"#define PORT " &amp; B3,"")</f>
        <v/>
      </c>
      <c r="E3" s="1"/>
      <c r="F3" s="1"/>
      <c r="G3" s="1"/>
    </row>
    <row r="4" spans="1:8" x14ac:dyDescent="0.25">
      <c r="A4" s="4" t="s">
        <v>110</v>
      </c>
      <c r="B4" s="7">
        <v>20001</v>
      </c>
      <c r="C4" s="7" t="str">
        <f t="shared" ref="C4:C9" si="0">IF(ISNUMBER(B4),"PORT uint16 = " &amp; B4,"")</f>
        <v>PORT uint16 = 20001</v>
      </c>
      <c r="D4" s="7" t="str">
        <f t="shared" ref="D4:D9" si="1">IF(ISNUMBER(B4),"#define PORT " &amp; B4,"")</f>
        <v>#define PORT 20001</v>
      </c>
      <c r="E4" s="1">
        <v>1</v>
      </c>
      <c r="F4" s="1" t="s">
        <v>8</v>
      </c>
      <c r="G4" s="1" t="s">
        <v>10</v>
      </c>
    </row>
    <row r="5" spans="1:8" x14ac:dyDescent="0.25">
      <c r="A5" s="4" t="s">
        <v>111</v>
      </c>
      <c r="B5" s="7">
        <v>20001</v>
      </c>
      <c r="C5" s="7" t="str">
        <f t="shared" si="0"/>
        <v>PORT uint16 = 20001</v>
      </c>
      <c r="D5" s="7" t="str">
        <f t="shared" si="1"/>
        <v>#define PORT 20001</v>
      </c>
      <c r="E5" s="1">
        <v>2</v>
      </c>
      <c r="F5" s="1" t="s">
        <v>9</v>
      </c>
      <c r="G5" s="1" t="s">
        <v>10</v>
      </c>
    </row>
    <row r="6" spans="1:8" ht="15.75" x14ac:dyDescent="0.3">
      <c r="A6" s="5" t="s">
        <v>135</v>
      </c>
      <c r="B6" s="9" t="s">
        <v>139</v>
      </c>
      <c r="C6" s="7" t="str">
        <f t="shared" si="0"/>
        <v/>
      </c>
      <c r="D6" s="7" t="str">
        <f t="shared" si="1"/>
        <v/>
      </c>
      <c r="E6" s="1"/>
      <c r="F6" s="1"/>
      <c r="G6" s="1"/>
    </row>
    <row r="7" spans="1:8" x14ac:dyDescent="0.25">
      <c r="A7" s="4" t="s">
        <v>142</v>
      </c>
      <c r="B7" s="7">
        <v>20101</v>
      </c>
      <c r="C7" s="7" t="str">
        <f t="shared" si="0"/>
        <v>PORT uint16 = 20101</v>
      </c>
      <c r="D7" s="7" t="str">
        <f t="shared" si="1"/>
        <v>#define PORT 20101</v>
      </c>
      <c r="E7" s="1">
        <v>8</v>
      </c>
      <c r="F7" s="1" t="s">
        <v>8</v>
      </c>
      <c r="G7" s="1" t="s">
        <v>10</v>
      </c>
    </row>
    <row r="8" spans="1:8" x14ac:dyDescent="0.25">
      <c r="A8" s="4" t="s">
        <v>143</v>
      </c>
      <c r="B8" s="7">
        <v>20102</v>
      </c>
      <c r="C8" s="7" t="str">
        <f t="shared" si="0"/>
        <v>PORT uint16 = 20102</v>
      </c>
      <c r="D8" s="7" t="str">
        <f t="shared" si="1"/>
        <v>#define PORT 20102</v>
      </c>
      <c r="E8" s="1">
        <v>8</v>
      </c>
      <c r="F8" s="1" t="s">
        <v>9</v>
      </c>
      <c r="G8" s="1" t="s">
        <v>11</v>
      </c>
    </row>
    <row r="9" spans="1:8" x14ac:dyDescent="0.25">
      <c r="A9" s="4" t="s">
        <v>144</v>
      </c>
      <c r="B9" s="7">
        <v>20103</v>
      </c>
      <c r="C9" s="7" t="str">
        <f t="shared" si="0"/>
        <v>PORT uint16 = 20103</v>
      </c>
      <c r="D9" s="7" t="str">
        <f t="shared" si="1"/>
        <v>#define PORT 20103</v>
      </c>
      <c r="E9" s="1">
        <v>8</v>
      </c>
      <c r="F9" s="1"/>
      <c r="G9" s="1"/>
    </row>
    <row r="10" spans="1:8" x14ac:dyDescent="0.25">
      <c r="A10" s="4"/>
      <c r="B10" s="7"/>
      <c r="C10" s="7"/>
      <c r="D10" s="7"/>
      <c r="E10" s="1"/>
      <c r="F10" s="1"/>
      <c r="G10" s="1"/>
    </row>
    <row r="11" spans="1:8" x14ac:dyDescent="0.25">
      <c r="A11" s="4"/>
      <c r="B11" s="7"/>
      <c r="C11" s="7"/>
      <c r="D11" s="7"/>
      <c r="E11" s="1"/>
      <c r="F11" s="1"/>
      <c r="G11" s="1"/>
    </row>
    <row r="12" spans="1:8" x14ac:dyDescent="0.25">
      <c r="A12" s="4"/>
      <c r="B12" s="7"/>
      <c r="C12" s="7"/>
      <c r="D12" s="7"/>
      <c r="E12" s="1"/>
      <c r="F12" s="1"/>
      <c r="G12" s="1"/>
    </row>
    <row r="13" spans="1:8" x14ac:dyDescent="0.25">
      <c r="A13" s="4"/>
      <c r="B13" s="7"/>
      <c r="C13" s="7"/>
      <c r="D13" s="7"/>
      <c r="E13" s="1"/>
      <c r="F13" s="1"/>
      <c r="G13" s="1"/>
    </row>
    <row r="14" spans="1:8" x14ac:dyDescent="0.25">
      <c r="A14" s="4"/>
      <c r="B14" s="7"/>
      <c r="C14" s="7"/>
      <c r="D14" s="7"/>
      <c r="E14" s="1"/>
      <c r="F14" s="1"/>
      <c r="G14" s="1"/>
    </row>
    <row r="15" spans="1:8" x14ac:dyDescent="0.25">
      <c r="A15" s="4"/>
      <c r="B15" s="7"/>
      <c r="C15" s="7"/>
      <c r="D15" s="7"/>
      <c r="E15" s="1"/>
      <c r="F15" s="1"/>
      <c r="G15" s="1"/>
    </row>
    <row r="16" spans="1:8" x14ac:dyDescent="0.25">
      <c r="A16" s="4"/>
      <c r="B16" s="7"/>
      <c r="C16" s="7"/>
      <c r="D16" s="7"/>
      <c r="E16" s="1"/>
      <c r="F16" s="1"/>
      <c r="G16" s="1"/>
    </row>
    <row r="17" spans="1:7" x14ac:dyDescent="0.25">
      <c r="A17" s="4"/>
      <c r="B17" s="7"/>
      <c r="C17" s="7"/>
      <c r="D17" s="7"/>
      <c r="E17" s="1"/>
      <c r="F17" s="1"/>
      <c r="G17" s="1"/>
    </row>
    <row r="18" spans="1:7" x14ac:dyDescent="0.25">
      <c r="A18" s="4"/>
      <c r="B18" s="7"/>
      <c r="C18" s="7"/>
      <c r="D18" s="7"/>
      <c r="E18" s="1"/>
      <c r="F18" s="1"/>
      <c r="G18" s="1"/>
    </row>
    <row r="19" spans="1:7" x14ac:dyDescent="0.25">
      <c r="A19" s="4"/>
      <c r="B19" s="7"/>
      <c r="C19" s="7"/>
      <c r="D19" s="7"/>
      <c r="E19" s="1"/>
      <c r="F19" s="1"/>
      <c r="G19" s="1"/>
    </row>
    <row r="20" spans="1:7" x14ac:dyDescent="0.25">
      <c r="A20" s="4"/>
      <c r="B20" s="7"/>
      <c r="C20" s="7"/>
      <c r="D20" s="7"/>
      <c r="E20" s="1"/>
      <c r="F20" s="1"/>
      <c r="G20" s="1"/>
    </row>
    <row r="21" spans="1:7" x14ac:dyDescent="0.25">
      <c r="A21" s="4"/>
      <c r="B21" s="7"/>
      <c r="C21" s="7"/>
      <c r="D21" s="7"/>
      <c r="E21" s="1"/>
      <c r="F21" s="1"/>
      <c r="G21" s="1"/>
    </row>
    <row r="22" spans="1:7" x14ac:dyDescent="0.25">
      <c r="A22" s="4"/>
      <c r="B22" s="7"/>
      <c r="C22" s="7"/>
      <c r="D22" s="7"/>
      <c r="E22" s="1"/>
      <c r="F22" s="1"/>
      <c r="G22" s="1"/>
    </row>
    <row r="23" spans="1:7" x14ac:dyDescent="0.25">
      <c r="A23" s="4"/>
      <c r="B23" s="7"/>
      <c r="C23" s="7"/>
      <c r="D23" s="7"/>
      <c r="E23" s="1"/>
      <c r="F23" s="1"/>
      <c r="G23" s="1"/>
    </row>
    <row r="24" spans="1:7" x14ac:dyDescent="0.25">
      <c r="A24" s="4"/>
      <c r="B24" s="7"/>
      <c r="C24" s="7"/>
      <c r="D24" s="7"/>
      <c r="E24" s="1"/>
      <c r="F24" s="1"/>
      <c r="G24" s="1"/>
    </row>
    <row r="25" spans="1:7" x14ac:dyDescent="0.25">
      <c r="A25" s="4"/>
      <c r="B25" s="7"/>
      <c r="C25" s="7"/>
      <c r="D25" s="7"/>
      <c r="E25" s="1"/>
      <c r="F25" s="1"/>
      <c r="G25" s="1"/>
    </row>
    <row r="26" spans="1:7" x14ac:dyDescent="0.25">
      <c r="A26" s="4"/>
      <c r="B26" s="7"/>
      <c r="C26" s="7"/>
      <c r="D26" s="7"/>
      <c r="E26" s="1"/>
      <c r="F26" s="1"/>
      <c r="G26" s="1"/>
    </row>
    <row r="27" spans="1:7" x14ac:dyDescent="0.25">
      <c r="A27" s="4"/>
      <c r="B27" s="7"/>
      <c r="C27" s="7"/>
      <c r="D27" s="7"/>
      <c r="E27" s="1"/>
      <c r="F27" s="1"/>
      <c r="G27" s="1"/>
    </row>
    <row r="28" spans="1:7" x14ac:dyDescent="0.25">
      <c r="A28" s="4"/>
      <c r="B28" s="7"/>
      <c r="C28" s="7"/>
      <c r="D28" s="7"/>
      <c r="E28" s="1"/>
      <c r="F28" s="1"/>
      <c r="G28" s="1"/>
    </row>
    <row r="29" spans="1:7" x14ac:dyDescent="0.25">
      <c r="A29" s="4"/>
      <c r="B29" s="7"/>
      <c r="C29" s="7"/>
      <c r="D29" s="7"/>
      <c r="E29" s="1"/>
      <c r="F29" s="1"/>
      <c r="G29" s="1"/>
    </row>
    <row r="30" spans="1:7" x14ac:dyDescent="0.25">
      <c r="A30" s="4"/>
      <c r="B30" s="7"/>
      <c r="C30" s="7"/>
      <c r="D30" s="7"/>
      <c r="E30" s="1"/>
      <c r="F30" s="1"/>
      <c r="G30" s="1"/>
    </row>
    <row r="31" spans="1:7" x14ac:dyDescent="0.25">
      <c r="A31" s="4"/>
      <c r="B31" s="7"/>
      <c r="C31" s="7"/>
      <c r="D31" s="7"/>
      <c r="E31" s="1"/>
      <c r="F31" s="1"/>
      <c r="G31" s="1"/>
    </row>
    <row r="32" spans="1:7" x14ac:dyDescent="0.25">
      <c r="A32" s="4"/>
      <c r="B32" s="7"/>
      <c r="C32" s="7"/>
      <c r="D32" s="7"/>
      <c r="E32" s="1"/>
      <c r="F32" s="1"/>
      <c r="G32" s="1"/>
    </row>
    <row r="33" spans="1:7" x14ac:dyDescent="0.25">
      <c r="A33" s="4"/>
      <c r="B33" s="7"/>
      <c r="C33" s="7"/>
      <c r="D33" s="7"/>
      <c r="E33" s="1"/>
      <c r="F33" s="1"/>
      <c r="G33" s="1"/>
    </row>
    <row r="34" spans="1:7" x14ac:dyDescent="0.25">
      <c r="A34" s="4"/>
      <c r="B34" s="7"/>
      <c r="C34" s="7"/>
      <c r="D34" s="7"/>
      <c r="E34" s="1"/>
      <c r="F34" s="1"/>
      <c r="G34" s="1"/>
    </row>
    <row r="35" spans="1:7" x14ac:dyDescent="0.25">
      <c r="A35" s="4"/>
      <c r="B35" s="7"/>
      <c r="C35" s="7"/>
      <c r="D35" s="7"/>
      <c r="E35" s="1"/>
      <c r="F35" s="1"/>
      <c r="G35" s="1"/>
    </row>
    <row r="36" spans="1:7" x14ac:dyDescent="0.25">
      <c r="A36" s="4"/>
      <c r="B36" s="7"/>
      <c r="C36" s="7"/>
      <c r="D36" s="7"/>
      <c r="E36" s="1"/>
      <c r="F36" s="1"/>
      <c r="G36" s="1"/>
    </row>
    <row r="37" spans="1:7" x14ac:dyDescent="0.25">
      <c r="A37" s="4"/>
      <c r="B37" s="7"/>
      <c r="C37" s="7"/>
      <c r="D37" s="7"/>
      <c r="E37" s="1"/>
      <c r="F37" s="1"/>
      <c r="G37" s="1"/>
    </row>
    <row r="38" spans="1:7" x14ac:dyDescent="0.25">
      <c r="A38" s="4"/>
      <c r="B38" s="7"/>
      <c r="C38" s="7"/>
      <c r="D38" s="7"/>
      <c r="E38" s="1"/>
      <c r="F38" s="1"/>
      <c r="G38" s="1"/>
    </row>
    <row r="39" spans="1:7" x14ac:dyDescent="0.25">
      <c r="A39" s="4"/>
      <c r="B39" s="7"/>
      <c r="C39" s="7"/>
      <c r="D39" s="7"/>
      <c r="E39" s="1"/>
      <c r="F39" s="1"/>
      <c r="G39" s="1"/>
    </row>
    <row r="40" spans="1:7" x14ac:dyDescent="0.25">
      <c r="A40" s="4"/>
      <c r="B40" s="7"/>
      <c r="C40" s="7"/>
      <c r="D40" s="7"/>
      <c r="E40" s="1"/>
      <c r="F40" s="1"/>
      <c r="G40" s="1"/>
    </row>
    <row r="41" spans="1:7" x14ac:dyDescent="0.25">
      <c r="A41" s="4"/>
      <c r="B41" s="7"/>
      <c r="C41" s="7"/>
      <c r="D41" s="7"/>
      <c r="E41" s="1"/>
      <c r="F41" s="1"/>
      <c r="G41" s="1"/>
    </row>
    <row r="42" spans="1:7" x14ac:dyDescent="0.25">
      <c r="A42" s="4"/>
      <c r="B42" s="7"/>
      <c r="C42" s="7"/>
      <c r="D42" s="7"/>
      <c r="E42" s="1"/>
      <c r="F42" s="1"/>
      <c r="G42" s="1"/>
    </row>
    <row r="43" spans="1:7" x14ac:dyDescent="0.25">
      <c r="A43" s="4"/>
      <c r="B43" s="7"/>
      <c r="C43" s="7"/>
      <c r="D43" s="7"/>
      <c r="E43" s="1"/>
      <c r="F43" s="1"/>
      <c r="G43" s="1"/>
    </row>
    <row r="44" spans="1:7" x14ac:dyDescent="0.25">
      <c r="A44" s="4"/>
      <c r="B44" s="7"/>
      <c r="C44" s="7"/>
      <c r="D44" s="7"/>
      <c r="E44" s="1"/>
      <c r="F44" s="1"/>
      <c r="G44" s="1"/>
    </row>
    <row r="45" spans="1:7" x14ac:dyDescent="0.25">
      <c r="A45" s="4"/>
      <c r="B45" s="7"/>
      <c r="C45" s="7"/>
      <c r="D45" s="7"/>
      <c r="E45" s="1"/>
      <c r="F45" s="1"/>
      <c r="G45" s="1"/>
    </row>
    <row r="46" spans="1:7" x14ac:dyDescent="0.25">
      <c r="A46" s="4"/>
      <c r="B46" s="7"/>
      <c r="C46" s="7"/>
      <c r="D46" s="7"/>
      <c r="E46" s="1"/>
      <c r="F46" s="1"/>
      <c r="G46" s="1"/>
    </row>
    <row r="47" spans="1:7" x14ac:dyDescent="0.25">
      <c r="A47" s="4"/>
      <c r="B47" s="7"/>
      <c r="C47" s="7"/>
      <c r="D47" s="7"/>
      <c r="E47" s="1"/>
      <c r="F47" s="1"/>
      <c r="G47" s="1"/>
    </row>
    <row r="48" spans="1:7" x14ac:dyDescent="0.25">
      <c r="A48" s="4"/>
      <c r="B48" s="7"/>
      <c r="C48" s="7"/>
      <c r="D48" s="7"/>
      <c r="E48" s="1"/>
      <c r="F48" s="1"/>
      <c r="G48" s="1"/>
    </row>
    <row r="49" spans="1:7" x14ac:dyDescent="0.25">
      <c r="A49" s="4"/>
      <c r="B49" s="7"/>
      <c r="C49" s="7"/>
      <c r="D49" s="7"/>
      <c r="E49" s="1"/>
      <c r="F49" s="1"/>
      <c r="G49" s="1"/>
    </row>
    <row r="50" spans="1:7" x14ac:dyDescent="0.25">
      <c r="A50" s="4"/>
      <c r="B50" s="7"/>
      <c r="C50" s="7"/>
      <c r="D50" s="7"/>
      <c r="E50" s="1"/>
      <c r="F50" s="1"/>
      <c r="G50" s="1"/>
    </row>
    <row r="51" spans="1:7" x14ac:dyDescent="0.25">
      <c r="A51" s="4"/>
      <c r="B51" s="7"/>
      <c r="C51" s="7"/>
      <c r="D51" s="7"/>
      <c r="E51" s="1"/>
      <c r="F51" s="1"/>
      <c r="G51" s="1"/>
    </row>
    <row r="52" spans="1:7" x14ac:dyDescent="0.25">
      <c r="A52" s="4"/>
      <c r="B52" s="7"/>
      <c r="C52" s="7"/>
      <c r="D52" s="7"/>
      <c r="E52" s="1"/>
      <c r="F52" s="1"/>
      <c r="G52" s="1"/>
    </row>
    <row r="53" spans="1:7" x14ac:dyDescent="0.25">
      <c r="A53" s="4"/>
      <c r="B53" s="7"/>
      <c r="C53" s="7"/>
      <c r="D53" s="7"/>
      <c r="E53" s="1"/>
      <c r="F53" s="1"/>
      <c r="G53" s="1"/>
    </row>
    <row r="54" spans="1:7" x14ac:dyDescent="0.25">
      <c r="A54" s="4"/>
      <c r="B54" s="7"/>
      <c r="C54" s="7"/>
      <c r="D54" s="7"/>
      <c r="E54" s="1"/>
      <c r="F54" s="1"/>
      <c r="G54" s="1"/>
    </row>
    <row r="55" spans="1:7" x14ac:dyDescent="0.25">
      <c r="A55" s="4"/>
      <c r="B55" s="7"/>
      <c r="C55" s="7"/>
      <c r="D55" s="7"/>
      <c r="E55" s="1"/>
      <c r="F55" s="1"/>
      <c r="G55" s="1"/>
    </row>
    <row r="56" spans="1:7" x14ac:dyDescent="0.25">
      <c r="A56" s="4"/>
      <c r="B56" s="7"/>
      <c r="C56" s="7"/>
      <c r="D56" s="7"/>
      <c r="E56" s="1"/>
      <c r="F56" s="1"/>
      <c r="G56" s="1"/>
    </row>
    <row r="57" spans="1:7" x14ac:dyDescent="0.25">
      <c r="A57" s="4"/>
      <c r="B57" s="7"/>
      <c r="C57" s="7"/>
      <c r="D57" s="7"/>
      <c r="E57" s="1"/>
      <c r="F57" s="1"/>
      <c r="G57" s="1"/>
    </row>
    <row r="58" spans="1:7" x14ac:dyDescent="0.25">
      <c r="A58" s="4"/>
      <c r="B58" s="7"/>
      <c r="C58" s="7"/>
      <c r="D58" s="7"/>
      <c r="E58" s="1"/>
      <c r="F58" s="1"/>
      <c r="G58" s="1"/>
    </row>
    <row r="59" spans="1:7" x14ac:dyDescent="0.25">
      <c r="A59" s="4"/>
      <c r="B59" s="7"/>
      <c r="C59" s="7"/>
      <c r="D59" s="7"/>
      <c r="E59" s="1"/>
      <c r="F59" s="1"/>
      <c r="G59" s="1"/>
    </row>
    <row r="60" spans="1:7" x14ac:dyDescent="0.25">
      <c r="A60" s="4"/>
      <c r="B60" s="7"/>
      <c r="C60" s="7"/>
      <c r="D60" s="7"/>
      <c r="E60" s="1"/>
      <c r="F60" s="1"/>
      <c r="G60" s="1"/>
    </row>
    <row r="61" spans="1:7" x14ac:dyDescent="0.25">
      <c r="A61" s="4"/>
      <c r="B61" s="7"/>
      <c r="C61" s="7"/>
      <c r="D61" s="7"/>
      <c r="E61" s="1"/>
      <c r="F61" s="1"/>
      <c r="G61" s="1"/>
    </row>
    <row r="62" spans="1:7" x14ac:dyDescent="0.25">
      <c r="A62" s="4"/>
      <c r="B62" s="7"/>
      <c r="C62" s="7"/>
      <c r="D62" s="7"/>
      <c r="E62" s="1"/>
      <c r="F62" s="1"/>
      <c r="G62" s="1"/>
    </row>
    <row r="63" spans="1:7" x14ac:dyDescent="0.25">
      <c r="A63" s="4"/>
      <c r="B63" s="7"/>
      <c r="C63" s="7"/>
      <c r="D63" s="7"/>
      <c r="E63" s="1"/>
      <c r="F63" s="1"/>
      <c r="G63" s="1"/>
    </row>
    <row r="64" spans="1:7" x14ac:dyDescent="0.25">
      <c r="A64" s="4"/>
      <c r="B64" s="7"/>
      <c r="C64" s="7"/>
      <c r="D64" s="7"/>
      <c r="E64" s="1"/>
      <c r="F64" s="1"/>
      <c r="G64" s="1"/>
    </row>
    <row r="65" spans="1:7" x14ac:dyDescent="0.25">
      <c r="A65" s="4"/>
      <c r="B65" s="7"/>
      <c r="C65" s="7"/>
      <c r="D65" s="7"/>
      <c r="E65" s="1"/>
      <c r="F65" s="1"/>
      <c r="G65" s="1"/>
    </row>
    <row r="66" spans="1:7" x14ac:dyDescent="0.25">
      <c r="A66" s="4"/>
      <c r="B66" s="7"/>
      <c r="C66" s="7"/>
      <c r="D66" s="7"/>
      <c r="E66" s="1"/>
      <c r="F66" s="1"/>
      <c r="G66" s="1"/>
    </row>
    <row r="67" spans="1:7" x14ac:dyDescent="0.25">
      <c r="A67" s="4"/>
      <c r="B67" s="7"/>
      <c r="C67" s="7"/>
      <c r="D67" s="7"/>
      <c r="E67" s="1"/>
      <c r="F67" s="1"/>
      <c r="G67" s="1"/>
    </row>
    <row r="68" spans="1:7" x14ac:dyDescent="0.25">
      <c r="A68" s="4"/>
      <c r="B68" s="7"/>
      <c r="C68" s="7"/>
      <c r="D68" s="7"/>
      <c r="E68" s="1"/>
      <c r="F68" s="1"/>
      <c r="G68" s="1"/>
    </row>
    <row r="69" spans="1:7" x14ac:dyDescent="0.25">
      <c r="A69" s="4"/>
      <c r="B69" s="7"/>
      <c r="C69" s="7"/>
      <c r="D69" s="7"/>
      <c r="E69" s="1"/>
      <c r="F69" s="1"/>
      <c r="G69" s="1"/>
    </row>
    <row r="70" spans="1:7" x14ac:dyDescent="0.25">
      <c r="A70" s="4"/>
      <c r="B70" s="7"/>
      <c r="C70" s="7"/>
      <c r="D70" s="7"/>
      <c r="E70" s="1"/>
      <c r="F70" s="1"/>
      <c r="G70" s="1"/>
    </row>
    <row r="71" spans="1:7" x14ac:dyDescent="0.25">
      <c r="A71" s="4"/>
      <c r="B71" s="7"/>
      <c r="C71" s="7"/>
      <c r="D71" s="7"/>
      <c r="E71" s="1"/>
      <c r="F71" s="1"/>
      <c r="G71" s="1"/>
    </row>
    <row r="72" spans="1:7" x14ac:dyDescent="0.25">
      <c r="A72" s="4"/>
      <c r="B72" s="7"/>
      <c r="C72" s="7"/>
      <c r="D72" s="7"/>
      <c r="E72" s="1"/>
      <c r="F72" s="1"/>
      <c r="G72" s="1"/>
    </row>
    <row r="73" spans="1:7" x14ac:dyDescent="0.25">
      <c r="A73" s="4"/>
      <c r="B73" s="7"/>
      <c r="C73" s="7"/>
      <c r="D73" s="7"/>
      <c r="E73" s="1"/>
      <c r="F73" s="1"/>
      <c r="G73" s="1"/>
    </row>
    <row r="74" spans="1:7" x14ac:dyDescent="0.25">
      <c r="A74" s="4"/>
      <c r="B74" s="7"/>
      <c r="C74" s="7"/>
      <c r="D74" s="7"/>
      <c r="E74" s="1"/>
      <c r="F74" s="1"/>
      <c r="G74" s="1"/>
    </row>
    <row r="75" spans="1:7" x14ac:dyDescent="0.25">
      <c r="A75" s="4"/>
      <c r="B75" s="7"/>
      <c r="C75" s="7"/>
      <c r="D75" s="7"/>
      <c r="E75" s="1"/>
      <c r="F75" s="1"/>
      <c r="G75" s="1"/>
    </row>
    <row r="76" spans="1:7" x14ac:dyDescent="0.25">
      <c r="A76" s="4"/>
      <c r="B76" s="7"/>
      <c r="C76" s="7"/>
      <c r="D76" s="7"/>
      <c r="E76" s="1"/>
      <c r="F76" s="1"/>
      <c r="G76" s="1"/>
    </row>
    <row r="77" spans="1:7" x14ac:dyDescent="0.25">
      <c r="A77" s="4"/>
      <c r="B77" s="7"/>
      <c r="C77" s="7"/>
      <c r="D77" s="7"/>
      <c r="E77" s="1"/>
      <c r="F77" s="1"/>
      <c r="G77" s="1"/>
    </row>
    <row r="78" spans="1:7" x14ac:dyDescent="0.25">
      <c r="A78" s="4"/>
      <c r="B78" s="7"/>
      <c r="C78" s="7"/>
      <c r="D78" s="7"/>
      <c r="E78" s="1"/>
      <c r="F78" s="1"/>
      <c r="G78" s="1"/>
    </row>
    <row r="79" spans="1:7" x14ac:dyDescent="0.25">
      <c r="A79" s="4"/>
      <c r="B79" s="7"/>
      <c r="C79" s="7"/>
      <c r="D79" s="7"/>
      <c r="E79" s="1"/>
      <c r="F79" s="1"/>
      <c r="G79" s="1"/>
    </row>
    <row r="80" spans="1:7" x14ac:dyDescent="0.25">
      <c r="A80" s="4"/>
      <c r="B80" s="7"/>
      <c r="C80" s="7"/>
      <c r="D80" s="7"/>
      <c r="E80" s="1"/>
      <c r="F80" s="1"/>
      <c r="G80" s="1"/>
    </row>
    <row r="81" spans="1:7" x14ac:dyDescent="0.25">
      <c r="A81" s="4"/>
      <c r="B81" s="7"/>
      <c r="C81" s="7"/>
      <c r="D81" s="7"/>
      <c r="E81" s="1"/>
      <c r="F81" s="1"/>
      <c r="G81" s="1"/>
    </row>
    <row r="82" spans="1:7" x14ac:dyDescent="0.25">
      <c r="A82" s="4"/>
      <c r="B82" s="7"/>
      <c r="C82" s="7"/>
      <c r="D82" s="7"/>
      <c r="E82" s="1"/>
      <c r="F82" s="1"/>
      <c r="G82" s="1"/>
    </row>
    <row r="83" spans="1:7" x14ac:dyDescent="0.25">
      <c r="A83" s="4"/>
      <c r="B83" s="7"/>
      <c r="C83" s="7"/>
      <c r="D83" s="7"/>
      <c r="E83" s="1"/>
      <c r="F83" s="1"/>
      <c r="G83" s="1"/>
    </row>
    <row r="84" spans="1:7" x14ac:dyDescent="0.25">
      <c r="A84" s="4"/>
      <c r="B84" s="7"/>
      <c r="C84" s="7"/>
      <c r="D84" s="7"/>
      <c r="E84" s="1"/>
      <c r="F84" s="1"/>
      <c r="G84" s="1"/>
    </row>
    <row r="85" spans="1:7" x14ac:dyDescent="0.25">
      <c r="A85" s="4"/>
      <c r="B85" s="7"/>
      <c r="C85" s="7"/>
      <c r="D85" s="7"/>
      <c r="E85" s="1"/>
      <c r="F85" s="1"/>
      <c r="G85" s="1"/>
    </row>
    <row r="86" spans="1:7" x14ac:dyDescent="0.25">
      <c r="A86" s="4"/>
      <c r="B86" s="7"/>
      <c r="C86" s="7"/>
      <c r="D86" s="7"/>
      <c r="E86" s="1"/>
      <c r="F86" s="1"/>
      <c r="G86" s="1"/>
    </row>
    <row r="87" spans="1:7" x14ac:dyDescent="0.25">
      <c r="A87" s="4"/>
      <c r="B87" s="7"/>
      <c r="C87" s="7"/>
      <c r="D87" s="7"/>
      <c r="E87" s="1"/>
      <c r="F87" s="1"/>
      <c r="G87" s="1"/>
    </row>
    <row r="88" spans="1:7" x14ac:dyDescent="0.25">
      <c r="A88" s="4"/>
      <c r="B88" s="7"/>
      <c r="C88" s="7"/>
      <c r="D88" s="7"/>
      <c r="E88" s="1"/>
      <c r="F88" s="1"/>
      <c r="G88" s="1"/>
    </row>
    <row r="89" spans="1:7" x14ac:dyDescent="0.25">
      <c r="A89" s="4"/>
      <c r="B89" s="7"/>
      <c r="C89" s="7"/>
      <c r="D89" s="7"/>
      <c r="E89" s="1"/>
      <c r="F89" s="1"/>
      <c r="G89" s="1"/>
    </row>
    <row r="90" spans="1:7" x14ac:dyDescent="0.25">
      <c r="A90" s="4"/>
      <c r="B90" s="7"/>
      <c r="C90" s="7"/>
      <c r="D90" s="7"/>
      <c r="E90" s="1"/>
      <c r="F90" s="1"/>
      <c r="G90" s="1"/>
    </row>
    <row r="91" spans="1:7" x14ac:dyDescent="0.25">
      <c r="A91" s="4"/>
      <c r="B91" s="7"/>
      <c r="C91" s="7"/>
      <c r="D91" s="7"/>
      <c r="E91" s="1"/>
      <c r="F91" s="1"/>
      <c r="G91" s="1"/>
    </row>
    <row r="92" spans="1:7" x14ac:dyDescent="0.25">
      <c r="A92" s="4"/>
      <c r="B92" s="7"/>
      <c r="C92" s="7"/>
      <c r="D92" s="7"/>
      <c r="E92" s="1"/>
      <c r="F92" s="1"/>
      <c r="G92" s="1"/>
    </row>
    <row r="93" spans="1:7" x14ac:dyDescent="0.25">
      <c r="A93" s="4"/>
      <c r="B93" s="7"/>
      <c r="C93" s="7"/>
      <c r="D93" s="7"/>
      <c r="E93" s="1"/>
      <c r="F93" s="1"/>
      <c r="G93" s="1"/>
    </row>
    <row r="94" spans="1:7" x14ac:dyDescent="0.25">
      <c r="A94" s="4"/>
      <c r="B94" s="7"/>
      <c r="C94" s="7"/>
      <c r="D94" s="7"/>
      <c r="E94" s="1"/>
      <c r="F94" s="1"/>
      <c r="G94" s="1"/>
    </row>
    <row r="95" spans="1:7" x14ac:dyDescent="0.25">
      <c r="A95" s="4"/>
      <c r="B95" s="7"/>
      <c r="C95" s="7"/>
      <c r="D95" s="7"/>
      <c r="E95" s="1"/>
      <c r="F95" s="1"/>
      <c r="G95" s="1"/>
    </row>
    <row r="96" spans="1:7" x14ac:dyDescent="0.25">
      <c r="A96" s="4"/>
      <c r="B96" s="7"/>
      <c r="C96" s="7"/>
      <c r="D96" s="7"/>
      <c r="E96" s="1"/>
      <c r="F96" s="1"/>
      <c r="G96" s="1"/>
    </row>
    <row r="97" spans="1:7" x14ac:dyDescent="0.25">
      <c r="A97" s="4"/>
      <c r="B97" s="7"/>
      <c r="C97" s="7"/>
      <c r="D97" s="7"/>
      <c r="E97" s="1"/>
      <c r="F97" s="1"/>
      <c r="G97" s="1"/>
    </row>
    <row r="98" spans="1:7" x14ac:dyDescent="0.25">
      <c r="A98" s="4"/>
      <c r="B98" s="7"/>
      <c r="C98" s="7"/>
      <c r="D98" s="7"/>
      <c r="E98" s="1"/>
      <c r="F98" s="1"/>
      <c r="G98" s="1"/>
    </row>
    <row r="99" spans="1:7" x14ac:dyDescent="0.25">
      <c r="A99" s="4"/>
      <c r="B99" s="7"/>
      <c r="C99" s="7"/>
      <c r="D99" s="7"/>
      <c r="E99" s="1"/>
      <c r="F99" s="1"/>
      <c r="G99" s="1"/>
    </row>
    <row r="100" spans="1:7" x14ac:dyDescent="0.25"/>
    <row r="101" spans="1:7" x14ac:dyDescent="0.25"/>
    <row r="102" spans="1:7" x14ac:dyDescent="0.25"/>
    <row r="103" spans="1:7" x14ac:dyDescent="0.25"/>
    <row r="104" spans="1:7" x14ac:dyDescent="0.25"/>
    <row r="105" spans="1:7" x14ac:dyDescent="0.25"/>
    <row r="106" spans="1:7" x14ac:dyDescent="0.25"/>
    <row r="107" spans="1:7" x14ac:dyDescent="0.25"/>
    <row r="108" spans="1:7" x14ac:dyDescent="0.25"/>
    <row r="109" spans="1:7" x14ac:dyDescent="0.25"/>
    <row r="110" spans="1:7" x14ac:dyDescent="0.25"/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96565-A138-4AF2-B15A-42357FF4DA19}">
  <dimension ref="A1:XFD107"/>
  <sheetViews>
    <sheetView tabSelected="1" topLeftCell="E68" zoomScaleNormal="100" workbookViewId="0">
      <selection activeCell="F4" sqref="F4:F106"/>
    </sheetView>
  </sheetViews>
  <sheetFormatPr defaultColWidth="0" defaultRowHeight="15" zeroHeight="1" x14ac:dyDescent="0.25"/>
  <cols>
    <col min="1" max="1" width="26.28515625" style="2" bestFit="1" customWidth="1"/>
    <col min="2" max="2" width="21.28515625" style="2" customWidth="1"/>
    <col min="3" max="3" width="18.140625" style="8" customWidth="1"/>
    <col min="4" max="4" width="43.5703125" style="2" bestFit="1" customWidth="1"/>
    <col min="5" max="5" width="35.140625" style="2" customWidth="1"/>
    <col min="6" max="6" width="76.85546875" style="2" bestFit="1" customWidth="1"/>
    <col min="7" max="7" width="72.7109375" style="2" customWidth="1"/>
    <col min="8" max="16383" width="9.140625" style="2" hidden="1"/>
    <col min="16384" max="16384" width="7.28515625" style="2" hidden="1"/>
  </cols>
  <sheetData>
    <row r="1" spans="1:7" x14ac:dyDescent="0.25">
      <c r="A1" s="10" t="s">
        <v>131</v>
      </c>
      <c r="B1" s="11"/>
      <c r="C1" s="11"/>
      <c r="D1" s="1"/>
      <c r="E1" s="1"/>
    </row>
    <row r="2" spans="1:7" s="6" customFormat="1" ht="15.75" x14ac:dyDescent="0.3">
      <c r="A2" s="16" t="s">
        <v>119</v>
      </c>
      <c r="B2" s="16"/>
      <c r="C2" s="9" t="s">
        <v>120</v>
      </c>
      <c r="D2" s="18" t="s">
        <v>141</v>
      </c>
      <c r="E2" s="19"/>
    </row>
    <row r="3" spans="1:7" s="6" customFormat="1" ht="15.75" x14ac:dyDescent="0.3">
      <c r="A3" s="15" t="s">
        <v>126</v>
      </c>
      <c r="B3" s="15" t="s">
        <v>118</v>
      </c>
      <c r="C3" s="15"/>
      <c r="D3" s="17" t="s">
        <v>137</v>
      </c>
      <c r="E3" s="5" t="s">
        <v>138</v>
      </c>
      <c r="F3" s="6" t="s">
        <v>159</v>
      </c>
      <c r="G3" s="6" t="s">
        <v>160</v>
      </c>
    </row>
    <row r="4" spans="1:7" s="6" customFormat="1" ht="15.75" x14ac:dyDescent="0.3">
      <c r="A4" s="5" t="s">
        <v>130</v>
      </c>
      <c r="B4" s="5"/>
      <c r="C4" s="9" t="s">
        <v>112</v>
      </c>
      <c r="D4" s="5" t="str">
        <f>IF(AND(B4&lt;&gt;"", A4&lt;&gt;"_unused_"),"const " &amp;A4&amp;"_PORT uint16 = " &amp; C4,"")</f>
        <v/>
      </c>
      <c r="E4" s="5" t="str">
        <f>IF(AND(B4&lt;&gt;"", A4&lt;&gt;"_unused_"),"#define " &amp;A4&amp;"_PORT " &amp; C4,"")</f>
        <v/>
      </c>
      <c r="F4" s="6" t="str">
        <f>IF(AND(B4&lt;&gt;"", A4&lt;&gt;"_unused_",A4&lt;&gt;B4),"else if (symbol == """&amp;A4&amp;""") { symbol = """&amp;B4&amp;"""; }","")</f>
        <v/>
      </c>
      <c r="G4" s="6" t="str">
        <f>IF(AND(B4&lt;&gt;"", A4&lt;&gt;"_unused_"),"else if (symbol == """&amp;B4&amp;""") { return "&amp;A4&amp;"_PORT; }","")</f>
        <v/>
      </c>
    </row>
    <row r="5" spans="1:7" x14ac:dyDescent="0.25">
      <c r="A5" s="4" t="s">
        <v>12</v>
      </c>
      <c r="B5" s="4" t="s">
        <v>12</v>
      </c>
      <c r="C5" s="7">
        <v>21001</v>
      </c>
      <c r="D5" s="1" t="str">
        <f>IF(AND(B5&lt;&gt;"", A5&lt;&gt;"_unused_"),"const " &amp;A5&amp;"_PORT uint16 = " &amp; C5,"")</f>
        <v>const AUDCAD_PORT uint16 = 21001</v>
      </c>
      <c r="E5" s="1" t="str">
        <f>IF(AND(B5&lt;&gt;"", A5&lt;&gt;"_unused_"),"#define " &amp;A5&amp;"_PORT " &amp; C5,"")</f>
        <v>#define AUDCAD_PORT 21001</v>
      </c>
      <c r="F5" s="6" t="str">
        <f t="shared" ref="F5:F68" si="0">IF(AND(B5&lt;&gt;"", A5&lt;&gt;"_unused_",A5&lt;&gt;B5),"else if (symbol == """&amp;A5&amp;""") { symbol = """&amp;B5&amp;"""; }","")</f>
        <v/>
      </c>
      <c r="G5" s="6" t="str">
        <f t="shared" ref="G5:G68" si="1">IF(AND(B5&lt;&gt;"", A5&lt;&gt;"_unused_"),"else if (symbol == """&amp;B5&amp;""") { return "&amp;A5&amp;"_PORT; }","")</f>
        <v>else if (symbol == "AUDCAD") { return AUDCAD_PORT; }</v>
      </c>
    </row>
    <row r="6" spans="1:7" x14ac:dyDescent="0.25">
      <c r="A6" s="4" t="s">
        <v>13</v>
      </c>
      <c r="B6" s="4" t="s">
        <v>13</v>
      </c>
      <c r="C6" s="7">
        <f>C5+1</f>
        <v>21002</v>
      </c>
      <c r="D6" s="1" t="str">
        <f t="shared" ref="D6:D69" si="2">IF(AND(B6&lt;&gt;"", A6&lt;&gt;"_unused_"),"const " &amp;A6&amp;"_PORT uint16 = " &amp; C6,"")</f>
        <v>const AUDCHF_PORT uint16 = 21002</v>
      </c>
      <c r="E6" s="1" t="str">
        <f t="shared" ref="E6:E69" si="3">IF(AND(B6&lt;&gt;"", A6&lt;&gt;"_unused_"),"#define " &amp;A6&amp;"_PORT " &amp; C6,"")</f>
        <v>#define AUDCHF_PORT 21002</v>
      </c>
      <c r="F6" s="6" t="str">
        <f t="shared" si="0"/>
        <v/>
      </c>
      <c r="G6" s="6" t="str">
        <f t="shared" si="1"/>
        <v>else if (symbol == "AUDCHF") { return AUDCHF_PORT; }</v>
      </c>
    </row>
    <row r="7" spans="1:7" x14ac:dyDescent="0.25">
      <c r="A7" s="4" t="s">
        <v>14</v>
      </c>
      <c r="B7" s="4" t="s">
        <v>14</v>
      </c>
      <c r="C7" s="7">
        <f t="shared" ref="C7:C66" si="4">C6+1</f>
        <v>21003</v>
      </c>
      <c r="D7" s="1" t="str">
        <f t="shared" si="2"/>
        <v>const AUDJPY_PORT uint16 = 21003</v>
      </c>
      <c r="E7" s="1" t="str">
        <f t="shared" si="3"/>
        <v>#define AUDJPY_PORT 21003</v>
      </c>
      <c r="F7" s="6" t="str">
        <f t="shared" si="0"/>
        <v/>
      </c>
      <c r="G7" s="6" t="str">
        <f t="shared" si="1"/>
        <v>else if (symbol == "AUDJPY") { return AUDJPY_PORT; }</v>
      </c>
    </row>
    <row r="8" spans="1:7" x14ac:dyDescent="0.25">
      <c r="A8" s="4" t="s">
        <v>15</v>
      </c>
      <c r="B8" s="4" t="s">
        <v>15</v>
      </c>
      <c r="C8" s="7">
        <f t="shared" si="4"/>
        <v>21004</v>
      </c>
      <c r="D8" s="1" t="str">
        <f t="shared" si="2"/>
        <v>const AUDNZD_PORT uint16 = 21004</v>
      </c>
      <c r="E8" s="1" t="str">
        <f t="shared" si="3"/>
        <v>#define AUDNZD_PORT 21004</v>
      </c>
      <c r="F8" s="6" t="str">
        <f t="shared" si="0"/>
        <v/>
      </c>
      <c r="G8" s="6" t="str">
        <f t="shared" si="1"/>
        <v>else if (symbol == "AUDNZD") { return AUDNZD_PORT; }</v>
      </c>
    </row>
    <row r="9" spans="1:7" x14ac:dyDescent="0.25">
      <c r="A9" s="4" t="s">
        <v>16</v>
      </c>
      <c r="B9" s="4" t="s">
        <v>16</v>
      </c>
      <c r="C9" s="7">
        <f t="shared" si="4"/>
        <v>21005</v>
      </c>
      <c r="D9" s="1" t="str">
        <f t="shared" si="2"/>
        <v>const AUDSGD_PORT uint16 = 21005</v>
      </c>
      <c r="E9" s="1" t="str">
        <f t="shared" si="3"/>
        <v>#define AUDSGD_PORT 21005</v>
      </c>
      <c r="F9" s="6" t="str">
        <f t="shared" si="0"/>
        <v/>
      </c>
      <c r="G9" s="6" t="str">
        <f t="shared" si="1"/>
        <v>else if (symbol == "AUDSGD") { return AUDSGD_PORT; }</v>
      </c>
    </row>
    <row r="10" spans="1:7" x14ac:dyDescent="0.25">
      <c r="A10" s="4" t="s">
        <v>17</v>
      </c>
      <c r="B10" s="4" t="s">
        <v>17</v>
      </c>
      <c r="C10" s="7">
        <f t="shared" si="4"/>
        <v>21006</v>
      </c>
      <c r="D10" s="1" t="str">
        <f t="shared" si="2"/>
        <v>const AUDUSD_PORT uint16 = 21006</v>
      </c>
      <c r="E10" s="1" t="str">
        <f t="shared" si="3"/>
        <v>#define AUDUSD_PORT 21006</v>
      </c>
      <c r="F10" s="6" t="str">
        <f t="shared" si="0"/>
        <v/>
      </c>
      <c r="G10" s="6" t="str">
        <f t="shared" si="1"/>
        <v>else if (symbol == "AUDUSD") { return AUDUSD_PORT; }</v>
      </c>
    </row>
    <row r="11" spans="1:7" x14ac:dyDescent="0.25">
      <c r="A11" s="4" t="s">
        <v>19</v>
      </c>
      <c r="B11" s="4" t="s">
        <v>19</v>
      </c>
      <c r="C11" s="7">
        <f t="shared" si="4"/>
        <v>21007</v>
      </c>
      <c r="D11" s="1" t="str">
        <f t="shared" si="2"/>
        <v>const CADCHF_PORT uint16 = 21007</v>
      </c>
      <c r="E11" s="1" t="str">
        <f t="shared" si="3"/>
        <v>#define CADCHF_PORT 21007</v>
      </c>
      <c r="F11" s="6" t="str">
        <f t="shared" si="0"/>
        <v/>
      </c>
      <c r="G11" s="6" t="str">
        <f t="shared" si="1"/>
        <v>else if (symbol == "CADCHF") { return CADCHF_PORT; }</v>
      </c>
    </row>
    <row r="12" spans="1:7" x14ac:dyDescent="0.25">
      <c r="A12" s="4" t="s">
        <v>20</v>
      </c>
      <c r="B12" s="4" t="s">
        <v>20</v>
      </c>
      <c r="C12" s="7">
        <f t="shared" si="4"/>
        <v>21008</v>
      </c>
      <c r="D12" s="1" t="str">
        <f t="shared" si="2"/>
        <v>const CADJPY_PORT uint16 = 21008</v>
      </c>
      <c r="E12" s="1" t="str">
        <f t="shared" si="3"/>
        <v>#define CADJPY_PORT 21008</v>
      </c>
      <c r="F12" s="6" t="str">
        <f t="shared" si="0"/>
        <v/>
      </c>
      <c r="G12" s="6" t="str">
        <f t="shared" si="1"/>
        <v>else if (symbol == "CADJPY") { return CADJPY_PORT; }</v>
      </c>
    </row>
    <row r="13" spans="1:7" x14ac:dyDescent="0.25">
      <c r="A13" s="4" t="s">
        <v>21</v>
      </c>
      <c r="B13" s="4" t="s">
        <v>21</v>
      </c>
      <c r="C13" s="7">
        <f t="shared" si="4"/>
        <v>21009</v>
      </c>
      <c r="D13" s="1" t="str">
        <f t="shared" si="2"/>
        <v>const CHFJPY_PORT uint16 = 21009</v>
      </c>
      <c r="E13" s="1" t="str">
        <f t="shared" si="3"/>
        <v>#define CHFJPY_PORT 21009</v>
      </c>
      <c r="F13" s="6" t="str">
        <f t="shared" si="0"/>
        <v/>
      </c>
      <c r="G13" s="6" t="str">
        <f t="shared" si="1"/>
        <v>else if (symbol == "CHFJPY") { return CHFJPY_PORT; }</v>
      </c>
    </row>
    <row r="14" spans="1:7" x14ac:dyDescent="0.25">
      <c r="A14" s="4" t="s">
        <v>22</v>
      </c>
      <c r="B14" s="4" t="s">
        <v>22</v>
      </c>
      <c r="C14" s="7">
        <f t="shared" si="4"/>
        <v>21010</v>
      </c>
      <c r="D14" s="1" t="str">
        <f t="shared" si="2"/>
        <v>const CHFSGD_PORT uint16 = 21010</v>
      </c>
      <c r="E14" s="1" t="str">
        <f t="shared" si="3"/>
        <v>#define CHFSGD_PORT 21010</v>
      </c>
      <c r="F14" s="6" t="str">
        <f t="shared" si="0"/>
        <v/>
      </c>
      <c r="G14" s="6" t="str">
        <f t="shared" si="1"/>
        <v>else if (symbol == "CHFSGD") { return CHFSGD_PORT; }</v>
      </c>
    </row>
    <row r="15" spans="1:7" x14ac:dyDescent="0.25">
      <c r="A15" s="4" t="s">
        <v>26</v>
      </c>
      <c r="B15" s="4" t="s">
        <v>26</v>
      </c>
      <c r="C15" s="7">
        <f t="shared" si="4"/>
        <v>21011</v>
      </c>
      <c r="D15" s="1" t="str">
        <f t="shared" si="2"/>
        <v>const EURAUD_PORT uint16 = 21011</v>
      </c>
      <c r="E15" s="1" t="str">
        <f t="shared" si="3"/>
        <v>#define EURAUD_PORT 21011</v>
      </c>
      <c r="F15" s="6" t="str">
        <f t="shared" si="0"/>
        <v/>
      </c>
      <c r="G15" s="6" t="str">
        <f t="shared" si="1"/>
        <v>else if (symbol == "EURAUD") { return EURAUD_PORT; }</v>
      </c>
    </row>
    <row r="16" spans="1:7" x14ac:dyDescent="0.25">
      <c r="A16" s="4" t="s">
        <v>27</v>
      </c>
      <c r="B16" s="4" t="s">
        <v>27</v>
      </c>
      <c r="C16" s="7">
        <f t="shared" si="4"/>
        <v>21012</v>
      </c>
      <c r="D16" s="1" t="str">
        <f t="shared" si="2"/>
        <v>const EURCAD_PORT uint16 = 21012</v>
      </c>
      <c r="E16" s="1" t="str">
        <f t="shared" si="3"/>
        <v>#define EURCAD_PORT 21012</v>
      </c>
      <c r="F16" s="6" t="str">
        <f t="shared" si="0"/>
        <v/>
      </c>
      <c r="G16" s="6" t="str">
        <f t="shared" si="1"/>
        <v>else if (symbol == "EURCAD") { return EURCAD_PORT; }</v>
      </c>
    </row>
    <row r="17" spans="1:7" x14ac:dyDescent="0.25">
      <c r="A17" s="4" t="s">
        <v>28</v>
      </c>
      <c r="B17" s="4" t="s">
        <v>28</v>
      </c>
      <c r="C17" s="7">
        <f t="shared" si="4"/>
        <v>21013</v>
      </c>
      <c r="D17" s="1" t="str">
        <f t="shared" si="2"/>
        <v>const EURCHF_PORT uint16 = 21013</v>
      </c>
      <c r="E17" s="1" t="str">
        <f t="shared" si="3"/>
        <v>#define EURCHF_PORT 21013</v>
      </c>
      <c r="F17" s="6" t="str">
        <f t="shared" si="0"/>
        <v/>
      </c>
      <c r="G17" s="6" t="str">
        <f t="shared" si="1"/>
        <v>else if (symbol == "EURCHF") { return EURCHF_PORT; }</v>
      </c>
    </row>
    <row r="18" spans="1:7" x14ac:dyDescent="0.25">
      <c r="A18" s="4" t="s">
        <v>29</v>
      </c>
      <c r="B18" s="4" t="s">
        <v>29</v>
      </c>
      <c r="C18" s="7">
        <f t="shared" si="4"/>
        <v>21014</v>
      </c>
      <c r="D18" s="1" t="str">
        <f t="shared" si="2"/>
        <v>const EURCZK_PORT uint16 = 21014</v>
      </c>
      <c r="E18" s="1" t="str">
        <f t="shared" si="3"/>
        <v>#define EURCZK_PORT 21014</v>
      </c>
      <c r="F18" s="6" t="str">
        <f t="shared" si="0"/>
        <v/>
      </c>
      <c r="G18" s="6" t="str">
        <f t="shared" si="1"/>
        <v>else if (symbol == "EURCZK") { return EURCZK_PORT; }</v>
      </c>
    </row>
    <row r="19" spans="1:7" x14ac:dyDescent="0.25">
      <c r="A19" s="4" t="s">
        <v>30</v>
      </c>
      <c r="B19" s="4" t="s">
        <v>30</v>
      </c>
      <c r="C19" s="7">
        <f t="shared" si="4"/>
        <v>21015</v>
      </c>
      <c r="D19" s="1" t="str">
        <f t="shared" si="2"/>
        <v>const EURGBP_PORT uint16 = 21015</v>
      </c>
      <c r="E19" s="1" t="str">
        <f t="shared" si="3"/>
        <v>#define EURGBP_PORT 21015</v>
      </c>
      <c r="F19" s="6" t="str">
        <f t="shared" si="0"/>
        <v/>
      </c>
      <c r="G19" s="6" t="str">
        <f t="shared" si="1"/>
        <v>else if (symbol == "EURGBP") { return EURGBP_PORT; }</v>
      </c>
    </row>
    <row r="20" spans="1:7" x14ac:dyDescent="0.25">
      <c r="A20" s="4" t="s">
        <v>31</v>
      </c>
      <c r="B20" s="4" t="s">
        <v>31</v>
      </c>
      <c r="C20" s="7">
        <f t="shared" si="4"/>
        <v>21016</v>
      </c>
      <c r="D20" s="1" t="str">
        <f t="shared" si="2"/>
        <v>const EURHUF_PORT uint16 = 21016</v>
      </c>
      <c r="E20" s="1" t="str">
        <f t="shared" si="3"/>
        <v>#define EURHUF_PORT 21016</v>
      </c>
      <c r="F20" s="6" t="str">
        <f t="shared" si="0"/>
        <v/>
      </c>
      <c r="G20" s="6" t="str">
        <f t="shared" si="1"/>
        <v>else if (symbol == "EURHUF") { return EURHUF_PORT; }</v>
      </c>
    </row>
    <row r="21" spans="1:7" x14ac:dyDescent="0.25">
      <c r="A21" s="4" t="s">
        <v>32</v>
      </c>
      <c r="B21" s="4" t="s">
        <v>32</v>
      </c>
      <c r="C21" s="7">
        <f t="shared" si="4"/>
        <v>21017</v>
      </c>
      <c r="D21" s="1" t="str">
        <f t="shared" si="2"/>
        <v>const EURJPY_PORT uint16 = 21017</v>
      </c>
      <c r="E21" s="1" t="str">
        <f t="shared" si="3"/>
        <v>#define EURJPY_PORT 21017</v>
      </c>
      <c r="F21" s="6" t="str">
        <f t="shared" si="0"/>
        <v/>
      </c>
      <c r="G21" s="6" t="str">
        <f t="shared" si="1"/>
        <v>else if (symbol == "EURJPY") { return EURJPY_PORT; }</v>
      </c>
    </row>
    <row r="22" spans="1:7" x14ac:dyDescent="0.25">
      <c r="A22" s="4" t="s">
        <v>33</v>
      </c>
      <c r="B22" s="4" t="s">
        <v>33</v>
      </c>
      <c r="C22" s="7">
        <f t="shared" si="4"/>
        <v>21018</v>
      </c>
      <c r="D22" s="1" t="str">
        <f t="shared" si="2"/>
        <v>const EURMXN_PORT uint16 = 21018</v>
      </c>
      <c r="E22" s="1" t="str">
        <f t="shared" si="3"/>
        <v>#define EURMXN_PORT 21018</v>
      </c>
      <c r="F22" s="6" t="str">
        <f t="shared" si="0"/>
        <v/>
      </c>
      <c r="G22" s="6" t="str">
        <f t="shared" si="1"/>
        <v>else if (symbol == "EURMXN") { return EURMXN_PORT; }</v>
      </c>
    </row>
    <row r="23" spans="1:7" x14ac:dyDescent="0.25">
      <c r="A23" s="4" t="s">
        <v>34</v>
      </c>
      <c r="B23" s="4" t="s">
        <v>34</v>
      </c>
      <c r="C23" s="7">
        <f t="shared" si="4"/>
        <v>21019</v>
      </c>
      <c r="D23" s="1" t="str">
        <f t="shared" si="2"/>
        <v>const EURNOK_PORT uint16 = 21019</v>
      </c>
      <c r="E23" s="1" t="str">
        <f t="shared" si="3"/>
        <v>#define EURNOK_PORT 21019</v>
      </c>
      <c r="F23" s="6" t="str">
        <f t="shared" si="0"/>
        <v/>
      </c>
      <c r="G23" s="6" t="str">
        <f t="shared" si="1"/>
        <v>else if (symbol == "EURNOK") { return EURNOK_PORT; }</v>
      </c>
    </row>
    <row r="24" spans="1:7" x14ac:dyDescent="0.25">
      <c r="A24" s="4" t="s">
        <v>35</v>
      </c>
      <c r="B24" s="4" t="s">
        <v>35</v>
      </c>
      <c r="C24" s="7">
        <f t="shared" si="4"/>
        <v>21020</v>
      </c>
      <c r="D24" s="1" t="str">
        <f t="shared" si="2"/>
        <v>const EURNZD_PORT uint16 = 21020</v>
      </c>
      <c r="E24" s="1" t="str">
        <f t="shared" si="3"/>
        <v>#define EURNZD_PORT 21020</v>
      </c>
      <c r="F24" s="6" t="str">
        <f t="shared" si="0"/>
        <v/>
      </c>
      <c r="G24" s="6" t="str">
        <f t="shared" si="1"/>
        <v>else if (symbol == "EURNZD") { return EURNZD_PORT; }</v>
      </c>
    </row>
    <row r="25" spans="1:7" x14ac:dyDescent="0.25">
      <c r="A25" s="4" t="s">
        <v>36</v>
      </c>
      <c r="B25" s="4" t="s">
        <v>36</v>
      </c>
      <c r="C25" s="7">
        <f t="shared" si="4"/>
        <v>21021</v>
      </c>
      <c r="D25" s="1" t="str">
        <f t="shared" si="2"/>
        <v>const EURPLN_PORT uint16 = 21021</v>
      </c>
      <c r="E25" s="1" t="str">
        <f t="shared" si="3"/>
        <v>#define EURPLN_PORT 21021</v>
      </c>
      <c r="F25" s="6" t="str">
        <f t="shared" si="0"/>
        <v/>
      </c>
      <c r="G25" s="6" t="str">
        <f t="shared" si="1"/>
        <v>else if (symbol == "EURPLN") { return EURPLN_PORT; }</v>
      </c>
    </row>
    <row r="26" spans="1:7" x14ac:dyDescent="0.25">
      <c r="A26" s="4" t="s">
        <v>37</v>
      </c>
      <c r="B26" s="4" t="s">
        <v>37</v>
      </c>
      <c r="C26" s="7">
        <f t="shared" si="4"/>
        <v>21022</v>
      </c>
      <c r="D26" s="1" t="str">
        <f t="shared" si="2"/>
        <v>const EURSEK_PORT uint16 = 21022</v>
      </c>
      <c r="E26" s="1" t="str">
        <f t="shared" si="3"/>
        <v>#define EURSEK_PORT 21022</v>
      </c>
      <c r="F26" s="6" t="str">
        <f t="shared" si="0"/>
        <v/>
      </c>
      <c r="G26" s="6" t="str">
        <f t="shared" si="1"/>
        <v>else if (symbol == "EURSEK") { return EURSEK_PORT; }</v>
      </c>
    </row>
    <row r="27" spans="1:7" x14ac:dyDescent="0.25">
      <c r="A27" s="4" t="s">
        <v>38</v>
      </c>
      <c r="B27" s="4" t="s">
        <v>38</v>
      </c>
      <c r="C27" s="7">
        <f t="shared" si="4"/>
        <v>21023</v>
      </c>
      <c r="D27" s="1" t="str">
        <f t="shared" si="2"/>
        <v>const EURSGD_PORT uint16 = 21023</v>
      </c>
      <c r="E27" s="1" t="str">
        <f t="shared" si="3"/>
        <v>#define EURSGD_PORT 21023</v>
      </c>
      <c r="F27" s="6" t="str">
        <f t="shared" si="0"/>
        <v/>
      </c>
      <c r="G27" s="6" t="str">
        <f t="shared" si="1"/>
        <v>else if (symbol == "EURSGD") { return EURSGD_PORT; }</v>
      </c>
    </row>
    <row r="28" spans="1:7" x14ac:dyDescent="0.25">
      <c r="A28" s="4" t="s">
        <v>39</v>
      </c>
      <c r="B28" s="4" t="s">
        <v>39</v>
      </c>
      <c r="C28" s="7">
        <f t="shared" si="4"/>
        <v>21024</v>
      </c>
      <c r="D28" s="1" t="str">
        <f t="shared" si="2"/>
        <v>const EURTRY_PORT uint16 = 21024</v>
      </c>
      <c r="E28" s="1" t="str">
        <f t="shared" si="3"/>
        <v>#define EURTRY_PORT 21024</v>
      </c>
      <c r="F28" s="6" t="str">
        <f t="shared" si="0"/>
        <v/>
      </c>
      <c r="G28" s="6" t="str">
        <f t="shared" si="1"/>
        <v>else if (symbol == "EURTRY") { return EURTRY_PORT; }</v>
      </c>
    </row>
    <row r="29" spans="1:7" x14ac:dyDescent="0.25">
      <c r="A29" s="4" t="s">
        <v>40</v>
      </c>
      <c r="B29" s="4" t="s">
        <v>40</v>
      </c>
      <c r="C29" s="7">
        <f t="shared" si="4"/>
        <v>21025</v>
      </c>
      <c r="D29" s="1" t="str">
        <f t="shared" si="2"/>
        <v>const EURUSD_PORT uint16 = 21025</v>
      </c>
      <c r="E29" s="1" t="str">
        <f t="shared" si="3"/>
        <v>#define EURUSD_PORT 21025</v>
      </c>
      <c r="F29" s="6" t="str">
        <f t="shared" si="0"/>
        <v/>
      </c>
      <c r="G29" s="6" t="str">
        <f t="shared" si="1"/>
        <v>else if (symbol == "EURUSD") { return EURUSD_PORT; }</v>
      </c>
    </row>
    <row r="30" spans="1:7" x14ac:dyDescent="0.25">
      <c r="A30" s="4" t="s">
        <v>41</v>
      </c>
      <c r="B30" s="4" t="s">
        <v>41</v>
      </c>
      <c r="C30" s="7">
        <f t="shared" si="4"/>
        <v>21026</v>
      </c>
      <c r="D30" s="1" t="str">
        <f t="shared" si="2"/>
        <v>const EURZAR_PORT uint16 = 21026</v>
      </c>
      <c r="E30" s="1" t="str">
        <f t="shared" si="3"/>
        <v>#define EURZAR_PORT 21026</v>
      </c>
      <c r="F30" s="6" t="str">
        <f t="shared" si="0"/>
        <v/>
      </c>
      <c r="G30" s="6" t="str">
        <f t="shared" si="1"/>
        <v>else if (symbol == "EURZAR") { return EURZAR_PORT; }</v>
      </c>
    </row>
    <row r="31" spans="1:7" x14ac:dyDescent="0.25">
      <c r="A31" s="4" t="s">
        <v>42</v>
      </c>
      <c r="B31" s="4" t="s">
        <v>42</v>
      </c>
      <c r="C31" s="7">
        <f t="shared" si="4"/>
        <v>21027</v>
      </c>
      <c r="D31" s="1" t="str">
        <f t="shared" si="2"/>
        <v>const GBPAUD_PORT uint16 = 21027</v>
      </c>
      <c r="E31" s="1" t="str">
        <f t="shared" si="3"/>
        <v>#define GBPAUD_PORT 21027</v>
      </c>
      <c r="F31" s="6" t="str">
        <f t="shared" si="0"/>
        <v/>
      </c>
      <c r="G31" s="6" t="str">
        <f t="shared" si="1"/>
        <v>else if (symbol == "GBPAUD") { return GBPAUD_PORT; }</v>
      </c>
    </row>
    <row r="32" spans="1:7" x14ac:dyDescent="0.25">
      <c r="A32" s="4" t="s">
        <v>43</v>
      </c>
      <c r="B32" s="4" t="s">
        <v>43</v>
      </c>
      <c r="C32" s="7">
        <f t="shared" si="4"/>
        <v>21028</v>
      </c>
      <c r="D32" s="1" t="str">
        <f t="shared" si="2"/>
        <v>const GBPCAD_PORT uint16 = 21028</v>
      </c>
      <c r="E32" s="1" t="str">
        <f t="shared" si="3"/>
        <v>#define GBPCAD_PORT 21028</v>
      </c>
      <c r="F32" s="6" t="str">
        <f t="shared" si="0"/>
        <v/>
      </c>
      <c r="G32" s="6" t="str">
        <f t="shared" si="1"/>
        <v>else if (symbol == "GBPCAD") { return GBPCAD_PORT; }</v>
      </c>
    </row>
    <row r="33" spans="1:7" x14ac:dyDescent="0.25">
      <c r="A33" s="4" t="s">
        <v>44</v>
      </c>
      <c r="B33" s="4" t="s">
        <v>44</v>
      </c>
      <c r="C33" s="7">
        <f t="shared" si="4"/>
        <v>21029</v>
      </c>
      <c r="D33" s="1" t="str">
        <f t="shared" si="2"/>
        <v>const GBPCHF_PORT uint16 = 21029</v>
      </c>
      <c r="E33" s="1" t="str">
        <f t="shared" si="3"/>
        <v>#define GBPCHF_PORT 21029</v>
      </c>
      <c r="F33" s="6" t="str">
        <f t="shared" si="0"/>
        <v/>
      </c>
      <c r="G33" s="6" t="str">
        <f t="shared" si="1"/>
        <v>else if (symbol == "GBPCHF") { return GBPCHF_PORT; }</v>
      </c>
    </row>
    <row r="34" spans="1:7" x14ac:dyDescent="0.25">
      <c r="A34" s="4" t="s">
        <v>45</v>
      </c>
      <c r="B34" s="4" t="s">
        <v>45</v>
      </c>
      <c r="C34" s="7">
        <f t="shared" si="4"/>
        <v>21030</v>
      </c>
      <c r="D34" s="1" t="str">
        <f t="shared" si="2"/>
        <v>const GBPJPY_PORT uint16 = 21030</v>
      </c>
      <c r="E34" s="1" t="str">
        <f t="shared" si="3"/>
        <v>#define GBPJPY_PORT 21030</v>
      </c>
      <c r="F34" s="6" t="str">
        <f t="shared" si="0"/>
        <v/>
      </c>
      <c r="G34" s="6" t="str">
        <f t="shared" si="1"/>
        <v>else if (symbol == "GBPJPY") { return GBPJPY_PORT; }</v>
      </c>
    </row>
    <row r="35" spans="1:7" x14ac:dyDescent="0.25">
      <c r="A35" s="4" t="s">
        <v>46</v>
      </c>
      <c r="B35" s="4" t="s">
        <v>46</v>
      </c>
      <c r="C35" s="7">
        <f t="shared" si="4"/>
        <v>21031</v>
      </c>
      <c r="D35" s="1" t="str">
        <f t="shared" si="2"/>
        <v>const GBPMXN_PORT uint16 = 21031</v>
      </c>
      <c r="E35" s="1" t="str">
        <f t="shared" si="3"/>
        <v>#define GBPMXN_PORT 21031</v>
      </c>
      <c r="F35" s="6" t="str">
        <f t="shared" si="0"/>
        <v/>
      </c>
      <c r="G35" s="6" t="str">
        <f t="shared" si="1"/>
        <v>else if (symbol == "GBPMXN") { return GBPMXN_PORT; }</v>
      </c>
    </row>
    <row r="36" spans="1:7" x14ac:dyDescent="0.25">
      <c r="A36" s="4" t="s">
        <v>47</v>
      </c>
      <c r="B36" s="4" t="s">
        <v>47</v>
      </c>
      <c r="C36" s="7">
        <f t="shared" si="4"/>
        <v>21032</v>
      </c>
      <c r="D36" s="1" t="str">
        <f t="shared" si="2"/>
        <v>const GBPNOK_PORT uint16 = 21032</v>
      </c>
      <c r="E36" s="1" t="str">
        <f t="shared" si="3"/>
        <v>#define GBPNOK_PORT 21032</v>
      </c>
      <c r="F36" s="6" t="str">
        <f t="shared" si="0"/>
        <v/>
      </c>
      <c r="G36" s="6" t="str">
        <f t="shared" si="1"/>
        <v>else if (symbol == "GBPNOK") { return GBPNOK_PORT; }</v>
      </c>
    </row>
    <row r="37" spans="1:7" x14ac:dyDescent="0.25">
      <c r="A37" s="4" t="s">
        <v>48</v>
      </c>
      <c r="B37" s="4" t="s">
        <v>48</v>
      </c>
      <c r="C37" s="7">
        <f t="shared" si="4"/>
        <v>21033</v>
      </c>
      <c r="D37" s="1" t="str">
        <f t="shared" si="2"/>
        <v>const GBPNZD_PORT uint16 = 21033</v>
      </c>
      <c r="E37" s="1" t="str">
        <f t="shared" si="3"/>
        <v>#define GBPNZD_PORT 21033</v>
      </c>
      <c r="F37" s="6" t="str">
        <f t="shared" si="0"/>
        <v/>
      </c>
      <c r="G37" s="6" t="str">
        <f t="shared" si="1"/>
        <v>else if (symbol == "GBPNZD") { return GBPNZD_PORT; }</v>
      </c>
    </row>
    <row r="38" spans="1:7" x14ac:dyDescent="0.25">
      <c r="A38" s="4" t="s">
        <v>49</v>
      </c>
      <c r="B38" s="4" t="s">
        <v>49</v>
      </c>
      <c r="C38" s="7">
        <f t="shared" si="4"/>
        <v>21034</v>
      </c>
      <c r="D38" s="1" t="str">
        <f t="shared" si="2"/>
        <v>const GBPSEK_PORT uint16 = 21034</v>
      </c>
      <c r="E38" s="1" t="str">
        <f t="shared" si="3"/>
        <v>#define GBPSEK_PORT 21034</v>
      </c>
      <c r="F38" s="6" t="str">
        <f t="shared" si="0"/>
        <v/>
      </c>
      <c r="G38" s="6" t="str">
        <f t="shared" si="1"/>
        <v>else if (symbol == "GBPSEK") { return GBPSEK_PORT; }</v>
      </c>
    </row>
    <row r="39" spans="1:7" x14ac:dyDescent="0.25">
      <c r="A39" s="4" t="s">
        <v>50</v>
      </c>
      <c r="B39" s="4" t="s">
        <v>50</v>
      </c>
      <c r="C39" s="7">
        <f t="shared" si="4"/>
        <v>21035</v>
      </c>
      <c r="D39" s="1" t="str">
        <f t="shared" si="2"/>
        <v>const GBPSGD_PORT uint16 = 21035</v>
      </c>
      <c r="E39" s="1" t="str">
        <f t="shared" si="3"/>
        <v>#define GBPSGD_PORT 21035</v>
      </c>
      <c r="F39" s="6" t="str">
        <f t="shared" si="0"/>
        <v/>
      </c>
      <c r="G39" s="6" t="str">
        <f t="shared" si="1"/>
        <v>else if (symbol == "GBPSGD") { return GBPSGD_PORT; }</v>
      </c>
    </row>
    <row r="40" spans="1:7" x14ac:dyDescent="0.25">
      <c r="A40" s="4" t="s">
        <v>51</v>
      </c>
      <c r="B40" s="4" t="s">
        <v>51</v>
      </c>
      <c r="C40" s="7">
        <f t="shared" si="4"/>
        <v>21036</v>
      </c>
      <c r="D40" s="1" t="str">
        <f t="shared" si="2"/>
        <v>const GBPTRY_PORT uint16 = 21036</v>
      </c>
      <c r="E40" s="1" t="str">
        <f t="shared" si="3"/>
        <v>#define GBPTRY_PORT 21036</v>
      </c>
      <c r="F40" s="6" t="str">
        <f t="shared" si="0"/>
        <v/>
      </c>
      <c r="G40" s="6" t="str">
        <f t="shared" si="1"/>
        <v>else if (symbol == "GBPTRY") { return GBPTRY_PORT; }</v>
      </c>
    </row>
    <row r="41" spans="1:7" x14ac:dyDescent="0.25">
      <c r="A41" s="4" t="s">
        <v>52</v>
      </c>
      <c r="B41" s="4" t="s">
        <v>52</v>
      </c>
      <c r="C41" s="7">
        <f t="shared" si="4"/>
        <v>21037</v>
      </c>
      <c r="D41" s="1" t="str">
        <f t="shared" si="2"/>
        <v>const GBPUSD_PORT uint16 = 21037</v>
      </c>
      <c r="E41" s="1" t="str">
        <f t="shared" si="3"/>
        <v>#define GBPUSD_PORT 21037</v>
      </c>
      <c r="F41" s="6" t="str">
        <f t="shared" si="0"/>
        <v/>
      </c>
      <c r="G41" s="6" t="str">
        <f t="shared" si="1"/>
        <v>else if (symbol == "GBPUSD") { return GBPUSD_PORT; }</v>
      </c>
    </row>
    <row r="42" spans="1:7" x14ac:dyDescent="0.25">
      <c r="A42" s="4" t="s">
        <v>55</v>
      </c>
      <c r="B42" s="4" t="s">
        <v>55</v>
      </c>
      <c r="C42" s="7">
        <f t="shared" si="4"/>
        <v>21038</v>
      </c>
      <c r="D42" s="1" t="str">
        <f t="shared" si="2"/>
        <v>const NOKJPY_PORT uint16 = 21038</v>
      </c>
      <c r="E42" s="1" t="str">
        <f t="shared" si="3"/>
        <v>#define NOKJPY_PORT 21038</v>
      </c>
      <c r="F42" s="6" t="str">
        <f t="shared" si="0"/>
        <v/>
      </c>
      <c r="G42" s="6" t="str">
        <f t="shared" si="1"/>
        <v>else if (symbol == "NOKJPY") { return NOKJPY_PORT; }</v>
      </c>
    </row>
    <row r="43" spans="1:7" x14ac:dyDescent="0.25">
      <c r="A43" s="4" t="s">
        <v>56</v>
      </c>
      <c r="B43" s="4" t="s">
        <v>56</v>
      </c>
      <c r="C43" s="7">
        <f t="shared" si="4"/>
        <v>21039</v>
      </c>
      <c r="D43" s="1" t="str">
        <f t="shared" si="2"/>
        <v>const NOKSEK_PORT uint16 = 21039</v>
      </c>
      <c r="E43" s="1" t="str">
        <f t="shared" si="3"/>
        <v>#define NOKSEK_PORT 21039</v>
      </c>
      <c r="F43" s="6" t="str">
        <f t="shared" si="0"/>
        <v/>
      </c>
      <c r="G43" s="6" t="str">
        <f t="shared" si="1"/>
        <v>else if (symbol == "NOKSEK") { return NOKSEK_PORT; }</v>
      </c>
    </row>
    <row r="44" spans="1:7" x14ac:dyDescent="0.25">
      <c r="A44" s="4" t="s">
        <v>57</v>
      </c>
      <c r="B44" s="4" t="s">
        <v>57</v>
      </c>
      <c r="C44" s="7">
        <f t="shared" si="4"/>
        <v>21040</v>
      </c>
      <c r="D44" s="1" t="str">
        <f t="shared" si="2"/>
        <v>const NZDCAD_PORT uint16 = 21040</v>
      </c>
      <c r="E44" s="1" t="str">
        <f t="shared" si="3"/>
        <v>#define NZDCAD_PORT 21040</v>
      </c>
      <c r="F44" s="6" t="str">
        <f t="shared" si="0"/>
        <v/>
      </c>
      <c r="G44" s="6" t="str">
        <f t="shared" si="1"/>
        <v>else if (symbol == "NZDCAD") { return NZDCAD_PORT; }</v>
      </c>
    </row>
    <row r="45" spans="1:7" x14ac:dyDescent="0.25">
      <c r="A45" s="4" t="s">
        <v>58</v>
      </c>
      <c r="B45" s="4" t="s">
        <v>58</v>
      </c>
      <c r="C45" s="7">
        <f t="shared" si="4"/>
        <v>21041</v>
      </c>
      <c r="D45" s="1" t="str">
        <f t="shared" si="2"/>
        <v>const NZDCHF_PORT uint16 = 21041</v>
      </c>
      <c r="E45" s="1" t="str">
        <f t="shared" si="3"/>
        <v>#define NZDCHF_PORT 21041</v>
      </c>
      <c r="F45" s="6" t="str">
        <f t="shared" si="0"/>
        <v/>
      </c>
      <c r="G45" s="6" t="str">
        <f t="shared" si="1"/>
        <v>else if (symbol == "NZDCHF") { return NZDCHF_PORT; }</v>
      </c>
    </row>
    <row r="46" spans="1:7" x14ac:dyDescent="0.25">
      <c r="A46" s="4" t="s">
        <v>59</v>
      </c>
      <c r="B46" s="4" t="s">
        <v>59</v>
      </c>
      <c r="C46" s="7">
        <f t="shared" si="4"/>
        <v>21042</v>
      </c>
      <c r="D46" s="1" t="str">
        <f t="shared" si="2"/>
        <v>const NZDJPY_PORT uint16 = 21042</v>
      </c>
      <c r="E46" s="1" t="str">
        <f t="shared" si="3"/>
        <v>#define NZDJPY_PORT 21042</v>
      </c>
      <c r="F46" s="6" t="str">
        <f t="shared" si="0"/>
        <v/>
      </c>
      <c r="G46" s="6" t="str">
        <f t="shared" si="1"/>
        <v>else if (symbol == "NZDJPY") { return NZDJPY_PORT; }</v>
      </c>
    </row>
    <row r="47" spans="1:7" x14ac:dyDescent="0.25">
      <c r="A47" s="4" t="s">
        <v>60</v>
      </c>
      <c r="B47" s="4" t="s">
        <v>60</v>
      </c>
      <c r="C47" s="7">
        <f t="shared" si="4"/>
        <v>21043</v>
      </c>
      <c r="D47" s="1" t="str">
        <f t="shared" si="2"/>
        <v>const NZDUSD_PORT uint16 = 21043</v>
      </c>
      <c r="E47" s="1" t="str">
        <f t="shared" si="3"/>
        <v>#define NZDUSD_PORT 21043</v>
      </c>
      <c r="F47" s="6" t="str">
        <f t="shared" si="0"/>
        <v/>
      </c>
      <c r="G47" s="6" t="str">
        <f t="shared" si="1"/>
        <v>else if (symbol == "NZDUSD") { return NZDUSD_PORT; }</v>
      </c>
    </row>
    <row r="48" spans="1:7" x14ac:dyDescent="0.25">
      <c r="A48" s="4" t="s">
        <v>61</v>
      </c>
      <c r="B48" s="4" t="s">
        <v>61</v>
      </c>
      <c r="C48" s="7">
        <f t="shared" si="4"/>
        <v>21044</v>
      </c>
      <c r="D48" s="1" t="str">
        <f t="shared" si="2"/>
        <v>const SEKJPY_PORT uint16 = 21044</v>
      </c>
      <c r="E48" s="1" t="str">
        <f t="shared" si="3"/>
        <v>#define SEKJPY_PORT 21044</v>
      </c>
      <c r="F48" s="6" t="str">
        <f t="shared" si="0"/>
        <v/>
      </c>
      <c r="G48" s="6" t="str">
        <f t="shared" si="1"/>
        <v>else if (symbol == "SEKJPY") { return SEKJPY_PORT; }</v>
      </c>
    </row>
    <row r="49" spans="1:7" x14ac:dyDescent="0.25">
      <c r="A49" s="4" t="s">
        <v>62</v>
      </c>
      <c r="B49" s="4" t="s">
        <v>62</v>
      </c>
      <c r="C49" s="7">
        <f t="shared" si="4"/>
        <v>21045</v>
      </c>
      <c r="D49" s="1" t="str">
        <f t="shared" si="2"/>
        <v>const SGDJPY_PORT uint16 = 21045</v>
      </c>
      <c r="E49" s="1" t="str">
        <f t="shared" si="3"/>
        <v>#define SGDJPY_PORT 21045</v>
      </c>
      <c r="F49" s="6" t="str">
        <f t="shared" si="0"/>
        <v/>
      </c>
      <c r="G49" s="6" t="str">
        <f t="shared" si="1"/>
        <v>else if (symbol == "SGDJPY") { return SGDJPY_PORT; }</v>
      </c>
    </row>
    <row r="50" spans="1:7" x14ac:dyDescent="0.25">
      <c r="A50" s="4" t="s">
        <v>64</v>
      </c>
      <c r="B50" s="4" t="s">
        <v>64</v>
      </c>
      <c r="C50" s="7">
        <f t="shared" si="4"/>
        <v>21046</v>
      </c>
      <c r="D50" s="1" t="str">
        <f t="shared" si="2"/>
        <v>const USDCAD_PORT uint16 = 21046</v>
      </c>
      <c r="E50" s="1" t="str">
        <f t="shared" si="3"/>
        <v>#define USDCAD_PORT 21046</v>
      </c>
      <c r="F50" s="6" t="str">
        <f t="shared" si="0"/>
        <v/>
      </c>
      <c r="G50" s="6" t="str">
        <f t="shared" si="1"/>
        <v>else if (symbol == "USDCAD") { return USDCAD_PORT; }</v>
      </c>
    </row>
    <row r="51" spans="1:7" x14ac:dyDescent="0.25">
      <c r="A51" s="4" t="s">
        <v>65</v>
      </c>
      <c r="B51" s="4" t="s">
        <v>65</v>
      </c>
      <c r="C51" s="7">
        <f t="shared" si="4"/>
        <v>21047</v>
      </c>
      <c r="D51" s="1" t="str">
        <f t="shared" si="2"/>
        <v>const USDCHF_PORT uint16 = 21047</v>
      </c>
      <c r="E51" s="1" t="str">
        <f t="shared" si="3"/>
        <v>#define USDCHF_PORT 21047</v>
      </c>
      <c r="F51" s="6" t="str">
        <f t="shared" si="0"/>
        <v/>
      </c>
      <c r="G51" s="6" t="str">
        <f t="shared" si="1"/>
        <v>else if (symbol == "USDCHF") { return USDCHF_PORT; }</v>
      </c>
    </row>
    <row r="52" spans="1:7" x14ac:dyDescent="0.25">
      <c r="A52" s="4" t="s">
        <v>66</v>
      </c>
      <c r="B52" s="4" t="s">
        <v>66</v>
      </c>
      <c r="C52" s="7">
        <f t="shared" si="4"/>
        <v>21048</v>
      </c>
      <c r="D52" s="1" t="str">
        <f t="shared" si="2"/>
        <v>const USDCNH_PORT uint16 = 21048</v>
      </c>
      <c r="E52" s="1" t="str">
        <f t="shared" si="3"/>
        <v>#define USDCNH_PORT 21048</v>
      </c>
      <c r="F52" s="6" t="str">
        <f t="shared" si="0"/>
        <v/>
      </c>
      <c r="G52" s="6" t="str">
        <f t="shared" si="1"/>
        <v>else if (symbol == "USDCNH") { return USDCNH_PORT; }</v>
      </c>
    </row>
    <row r="53" spans="1:7" x14ac:dyDescent="0.25">
      <c r="A53" s="4" t="s">
        <v>67</v>
      </c>
      <c r="B53" s="4" t="s">
        <v>67</v>
      </c>
      <c r="C53" s="7">
        <f t="shared" si="4"/>
        <v>21049</v>
      </c>
      <c r="D53" s="1" t="str">
        <f t="shared" si="2"/>
        <v>const USDCZK_PORT uint16 = 21049</v>
      </c>
      <c r="E53" s="1" t="str">
        <f t="shared" si="3"/>
        <v>#define USDCZK_PORT 21049</v>
      </c>
      <c r="F53" s="6" t="str">
        <f t="shared" si="0"/>
        <v/>
      </c>
      <c r="G53" s="6" t="str">
        <f t="shared" si="1"/>
        <v>else if (symbol == "USDCZK") { return USDCZK_PORT; }</v>
      </c>
    </row>
    <row r="54" spans="1:7" x14ac:dyDescent="0.25">
      <c r="A54" s="4" t="s">
        <v>68</v>
      </c>
      <c r="B54" s="4" t="s">
        <v>68</v>
      </c>
      <c r="C54" s="7">
        <f t="shared" si="4"/>
        <v>21050</v>
      </c>
      <c r="D54" s="1" t="str">
        <f t="shared" si="2"/>
        <v>const USDHKD_PORT uint16 = 21050</v>
      </c>
      <c r="E54" s="1" t="str">
        <f t="shared" si="3"/>
        <v>#define USDHKD_PORT 21050</v>
      </c>
      <c r="F54" s="6" t="str">
        <f t="shared" si="0"/>
        <v/>
      </c>
      <c r="G54" s="6" t="str">
        <f t="shared" si="1"/>
        <v>else if (symbol == "USDHKD") { return USDHKD_PORT; }</v>
      </c>
    </row>
    <row r="55" spans="1:7" x14ac:dyDescent="0.25">
      <c r="A55" s="4" t="s">
        <v>69</v>
      </c>
      <c r="B55" s="4" t="s">
        <v>69</v>
      </c>
      <c r="C55" s="7">
        <f t="shared" si="4"/>
        <v>21051</v>
      </c>
      <c r="D55" s="1" t="str">
        <f t="shared" si="2"/>
        <v>const USDHUF_PORT uint16 = 21051</v>
      </c>
      <c r="E55" s="1" t="str">
        <f t="shared" si="3"/>
        <v>#define USDHUF_PORT 21051</v>
      </c>
      <c r="F55" s="6" t="str">
        <f t="shared" si="0"/>
        <v/>
      </c>
      <c r="G55" s="6" t="str">
        <f t="shared" si="1"/>
        <v>else if (symbol == "USDHUF") { return USDHUF_PORT; }</v>
      </c>
    </row>
    <row r="56" spans="1:7" x14ac:dyDescent="0.25">
      <c r="A56" s="4" t="s">
        <v>70</v>
      </c>
      <c r="B56" s="4" t="s">
        <v>70</v>
      </c>
      <c r="C56" s="7">
        <f t="shared" si="4"/>
        <v>21052</v>
      </c>
      <c r="D56" s="1" t="str">
        <f t="shared" si="2"/>
        <v>const USDJPY_PORT uint16 = 21052</v>
      </c>
      <c r="E56" s="1" t="str">
        <f t="shared" si="3"/>
        <v>#define USDJPY_PORT 21052</v>
      </c>
      <c r="F56" s="6" t="str">
        <f t="shared" si="0"/>
        <v/>
      </c>
      <c r="G56" s="6" t="str">
        <f t="shared" si="1"/>
        <v>else if (symbol == "USDJPY") { return USDJPY_PORT; }</v>
      </c>
    </row>
    <row r="57" spans="1:7" x14ac:dyDescent="0.25">
      <c r="A57" s="4" t="s">
        <v>71</v>
      </c>
      <c r="B57" s="4" t="s">
        <v>71</v>
      </c>
      <c r="C57" s="7">
        <f t="shared" si="4"/>
        <v>21053</v>
      </c>
      <c r="D57" s="1" t="str">
        <f t="shared" si="2"/>
        <v>const USDMXN_PORT uint16 = 21053</v>
      </c>
      <c r="E57" s="1" t="str">
        <f t="shared" si="3"/>
        <v>#define USDMXN_PORT 21053</v>
      </c>
      <c r="F57" s="6" t="str">
        <f t="shared" si="0"/>
        <v/>
      </c>
      <c r="G57" s="6" t="str">
        <f t="shared" si="1"/>
        <v>else if (symbol == "USDMXN") { return USDMXN_PORT; }</v>
      </c>
    </row>
    <row r="58" spans="1:7" x14ac:dyDescent="0.25">
      <c r="A58" s="4" t="s">
        <v>72</v>
      </c>
      <c r="B58" s="4" t="s">
        <v>72</v>
      </c>
      <c r="C58" s="7">
        <f t="shared" si="4"/>
        <v>21054</v>
      </c>
      <c r="D58" s="1" t="str">
        <f t="shared" si="2"/>
        <v>const USDNOK_PORT uint16 = 21054</v>
      </c>
      <c r="E58" s="1" t="str">
        <f t="shared" si="3"/>
        <v>#define USDNOK_PORT 21054</v>
      </c>
      <c r="F58" s="6" t="str">
        <f t="shared" si="0"/>
        <v/>
      </c>
      <c r="G58" s="6" t="str">
        <f t="shared" si="1"/>
        <v>else if (symbol == "USDNOK") { return USDNOK_PORT; }</v>
      </c>
    </row>
    <row r="59" spans="1:7" x14ac:dyDescent="0.25">
      <c r="A59" s="4" t="s">
        <v>73</v>
      </c>
      <c r="B59" s="4" t="s">
        <v>73</v>
      </c>
      <c r="C59" s="7">
        <f t="shared" si="4"/>
        <v>21055</v>
      </c>
      <c r="D59" s="1" t="str">
        <f t="shared" si="2"/>
        <v>const USDPLN_PORT uint16 = 21055</v>
      </c>
      <c r="E59" s="1" t="str">
        <f t="shared" si="3"/>
        <v>#define USDPLN_PORT 21055</v>
      </c>
      <c r="F59" s="6" t="str">
        <f t="shared" si="0"/>
        <v/>
      </c>
      <c r="G59" s="6" t="str">
        <f t="shared" si="1"/>
        <v>else if (symbol == "USDPLN") { return USDPLN_PORT; }</v>
      </c>
    </row>
    <row r="60" spans="1:7" x14ac:dyDescent="0.25">
      <c r="A60" s="4" t="s">
        <v>74</v>
      </c>
      <c r="B60" s="4" t="s">
        <v>74</v>
      </c>
      <c r="C60" s="7">
        <f t="shared" si="4"/>
        <v>21056</v>
      </c>
      <c r="D60" s="1" t="str">
        <f t="shared" si="2"/>
        <v>const USDRUB_PORT uint16 = 21056</v>
      </c>
      <c r="E60" s="1" t="str">
        <f t="shared" si="3"/>
        <v>#define USDRUB_PORT 21056</v>
      </c>
      <c r="F60" s="6" t="str">
        <f t="shared" si="0"/>
        <v/>
      </c>
      <c r="G60" s="6" t="str">
        <f t="shared" si="1"/>
        <v>else if (symbol == "USDRUB") { return USDRUB_PORT; }</v>
      </c>
    </row>
    <row r="61" spans="1:7" x14ac:dyDescent="0.25">
      <c r="A61" s="4" t="s">
        <v>75</v>
      </c>
      <c r="B61" s="4" t="s">
        <v>75</v>
      </c>
      <c r="C61" s="7">
        <f t="shared" si="4"/>
        <v>21057</v>
      </c>
      <c r="D61" s="1" t="str">
        <f t="shared" si="2"/>
        <v>const USDSEK_PORT uint16 = 21057</v>
      </c>
      <c r="E61" s="1" t="str">
        <f t="shared" si="3"/>
        <v>#define USDSEK_PORT 21057</v>
      </c>
      <c r="F61" s="6" t="str">
        <f t="shared" si="0"/>
        <v/>
      </c>
      <c r="G61" s="6" t="str">
        <f t="shared" si="1"/>
        <v>else if (symbol == "USDSEK") { return USDSEK_PORT; }</v>
      </c>
    </row>
    <row r="62" spans="1:7" x14ac:dyDescent="0.25">
      <c r="A62" s="4" t="s">
        <v>76</v>
      </c>
      <c r="B62" s="4" t="s">
        <v>76</v>
      </c>
      <c r="C62" s="7">
        <f t="shared" si="4"/>
        <v>21058</v>
      </c>
      <c r="D62" s="1" t="str">
        <f t="shared" si="2"/>
        <v>const USDSGD_PORT uint16 = 21058</v>
      </c>
      <c r="E62" s="1" t="str">
        <f t="shared" si="3"/>
        <v>#define USDSGD_PORT 21058</v>
      </c>
      <c r="F62" s="6" t="str">
        <f t="shared" si="0"/>
        <v/>
      </c>
      <c r="G62" s="6" t="str">
        <f t="shared" si="1"/>
        <v>else if (symbol == "USDSGD") { return USDSGD_PORT; }</v>
      </c>
    </row>
    <row r="63" spans="1:7" x14ac:dyDescent="0.25">
      <c r="A63" s="4" t="s">
        <v>77</v>
      </c>
      <c r="B63" s="4" t="s">
        <v>77</v>
      </c>
      <c r="C63" s="7">
        <f t="shared" si="4"/>
        <v>21059</v>
      </c>
      <c r="D63" s="1" t="str">
        <f t="shared" si="2"/>
        <v>const USDTHB_PORT uint16 = 21059</v>
      </c>
      <c r="E63" s="1" t="str">
        <f t="shared" si="3"/>
        <v>#define USDTHB_PORT 21059</v>
      </c>
      <c r="F63" s="6" t="str">
        <f t="shared" si="0"/>
        <v/>
      </c>
      <c r="G63" s="6" t="str">
        <f t="shared" si="1"/>
        <v>else if (symbol == "USDTHB") { return USDTHB_PORT; }</v>
      </c>
    </row>
    <row r="64" spans="1:7" x14ac:dyDescent="0.25">
      <c r="A64" s="4" t="s">
        <v>78</v>
      </c>
      <c r="B64" s="4" t="s">
        <v>78</v>
      </c>
      <c r="C64" s="7">
        <f t="shared" si="4"/>
        <v>21060</v>
      </c>
      <c r="D64" s="1" t="str">
        <f t="shared" si="2"/>
        <v>const USDTRY_PORT uint16 = 21060</v>
      </c>
      <c r="E64" s="1" t="str">
        <f t="shared" si="3"/>
        <v>#define USDTRY_PORT 21060</v>
      </c>
      <c r="F64" s="6" t="str">
        <f t="shared" si="0"/>
        <v/>
      </c>
      <c r="G64" s="6" t="str">
        <f t="shared" si="1"/>
        <v>else if (symbol == "USDTRY") { return USDTRY_PORT; }</v>
      </c>
    </row>
    <row r="65" spans="1:7" x14ac:dyDescent="0.25">
      <c r="A65" s="4" t="s">
        <v>79</v>
      </c>
      <c r="B65" s="4" t="s">
        <v>79</v>
      </c>
      <c r="C65" s="7">
        <f t="shared" si="4"/>
        <v>21061</v>
      </c>
      <c r="D65" s="1" t="str">
        <f t="shared" si="2"/>
        <v>const USDZAR_PORT uint16 = 21061</v>
      </c>
      <c r="E65" s="1" t="str">
        <f t="shared" si="3"/>
        <v>#define USDZAR_PORT 21061</v>
      </c>
      <c r="F65" s="6" t="str">
        <f t="shared" si="0"/>
        <v/>
      </c>
      <c r="G65" s="6" t="str">
        <f t="shared" si="1"/>
        <v>else if (symbol == "USDZAR") { return USDZAR_PORT; }</v>
      </c>
    </row>
    <row r="66" spans="1:7" x14ac:dyDescent="0.25">
      <c r="A66" s="4" t="s">
        <v>90</v>
      </c>
      <c r="B66" s="4" t="s">
        <v>90</v>
      </c>
      <c r="C66" s="7">
        <f t="shared" si="4"/>
        <v>21062</v>
      </c>
      <c r="D66" s="1" t="str">
        <f t="shared" si="2"/>
        <v>const ZARJPY_PORT uint16 = 21062</v>
      </c>
      <c r="E66" s="1" t="str">
        <f t="shared" si="3"/>
        <v>#define ZARJPY_PORT 21062</v>
      </c>
      <c r="F66" s="6" t="str">
        <f t="shared" si="0"/>
        <v/>
      </c>
      <c r="G66" s="6" t="str">
        <f t="shared" si="1"/>
        <v>else if (symbol == "ZARJPY") { return ZARJPY_PORT; }</v>
      </c>
    </row>
    <row r="67" spans="1:7" ht="15.75" x14ac:dyDescent="0.3">
      <c r="A67" s="5" t="s">
        <v>127</v>
      </c>
      <c r="B67" s="4"/>
      <c r="C67" s="9" t="s">
        <v>113</v>
      </c>
      <c r="D67" s="1" t="str">
        <f t="shared" si="2"/>
        <v/>
      </c>
      <c r="E67" s="1" t="str">
        <f t="shared" si="3"/>
        <v/>
      </c>
      <c r="F67" s="6" t="str">
        <f t="shared" si="0"/>
        <v/>
      </c>
      <c r="G67" s="6" t="str">
        <f t="shared" si="1"/>
        <v/>
      </c>
    </row>
    <row r="68" spans="1:7" x14ac:dyDescent="0.25">
      <c r="A68" s="4" t="s">
        <v>121</v>
      </c>
      <c r="B68" s="4" t="s">
        <v>91</v>
      </c>
      <c r="C68" s="7">
        <v>22001</v>
      </c>
      <c r="D68" s="1" t="str">
        <f t="shared" si="2"/>
        <v>const BTCUSD_PORT uint16 = 22001</v>
      </c>
      <c r="E68" s="1" t="str">
        <f t="shared" si="3"/>
        <v>#define BTCUSD_PORT 22001</v>
      </c>
      <c r="F68" s="6" t="str">
        <f t="shared" si="0"/>
        <v>else if (symbol == "BTCUSD") { symbol = "Bitcoin"; }</v>
      </c>
      <c r="G68" s="6" t="str">
        <f t="shared" si="1"/>
        <v>else if (symbol == "Bitcoin") { return BTCUSD_PORT; }</v>
      </c>
    </row>
    <row r="69" spans="1:7" x14ac:dyDescent="0.25">
      <c r="A69" s="4" t="s">
        <v>122</v>
      </c>
      <c r="B69" s="4" t="s">
        <v>92</v>
      </c>
      <c r="C69" s="7">
        <f t="shared" ref="C69:C72" si="5">C68+1</f>
        <v>22002</v>
      </c>
      <c r="D69" s="1" t="str">
        <f t="shared" si="2"/>
        <v>const BCHUSD_PORT uint16 = 22002</v>
      </c>
      <c r="E69" s="1" t="str">
        <f t="shared" si="3"/>
        <v>#define BCHUSD_PORT 22002</v>
      </c>
      <c r="F69" s="6" t="str">
        <f t="shared" ref="F69:F106" si="6">IF(AND(B69&lt;&gt;"", A69&lt;&gt;"_unused_",A69&lt;&gt;B69),"else if (symbol == """&amp;A69&amp;""") { symbol = """&amp;B69&amp;"""; }","")</f>
        <v>else if (symbol == "BCHUSD") { symbol = "BitcoinCash"; }</v>
      </c>
      <c r="G69" s="6" t="str">
        <f t="shared" ref="G69:G107" si="7">IF(AND(B69&lt;&gt;"", A69&lt;&gt;"_unused_"),"else if (symbol == """&amp;B69&amp;""") { return "&amp;A69&amp;"_PORT; }","")</f>
        <v>else if (symbol == "BitcoinCash") { return BCHUSD_PORT; }</v>
      </c>
    </row>
    <row r="70" spans="1:7" x14ac:dyDescent="0.25">
      <c r="A70" s="4" t="s">
        <v>123</v>
      </c>
      <c r="B70" s="4" t="s">
        <v>95</v>
      </c>
      <c r="C70" s="7">
        <f t="shared" si="5"/>
        <v>22003</v>
      </c>
      <c r="D70" s="1" t="str">
        <f t="shared" ref="D70:D106" si="8">IF(AND(B70&lt;&gt;"", A70&lt;&gt;"_unused_"),"const " &amp;A70&amp;"_PORT uint16 = " &amp; C70,"")</f>
        <v>const DSHUSD_PORT uint16 = 22003</v>
      </c>
      <c r="E70" s="1" t="str">
        <f t="shared" ref="E70:E106" si="9">IF(AND(B70&lt;&gt;"", A70&lt;&gt;"_unused_"),"#define " &amp;A70&amp;"_PORT " &amp; C70,"")</f>
        <v>#define DSHUSD_PORT 22003</v>
      </c>
      <c r="F70" s="6" t="str">
        <f t="shared" si="6"/>
        <v>else if (symbol == "DSHUSD") { symbol = "Dash"; }</v>
      </c>
      <c r="G70" s="6" t="str">
        <f t="shared" si="7"/>
        <v>else if (symbol == "Dash") { return DSHUSD_PORT; }</v>
      </c>
    </row>
    <row r="71" spans="1:7" x14ac:dyDescent="0.25">
      <c r="A71" s="4" t="s">
        <v>124</v>
      </c>
      <c r="B71" s="4" t="s">
        <v>97</v>
      </c>
      <c r="C71" s="7">
        <f t="shared" si="5"/>
        <v>22004</v>
      </c>
      <c r="D71" s="1" t="str">
        <f t="shared" si="8"/>
        <v>const ETHUSD_PORT uint16 = 22004</v>
      </c>
      <c r="E71" s="1" t="str">
        <f t="shared" si="9"/>
        <v>#define ETHUSD_PORT 22004</v>
      </c>
      <c r="F71" s="6" t="str">
        <f t="shared" si="6"/>
        <v>else if (symbol == "ETHUSD") { symbol = "Ethereum"; }</v>
      </c>
      <c r="G71" s="6" t="str">
        <f t="shared" si="7"/>
        <v>else if (symbol == "Ethereum") { return ETHUSD_PORT; }</v>
      </c>
    </row>
    <row r="72" spans="1:7" x14ac:dyDescent="0.25">
      <c r="A72" s="4" t="s">
        <v>125</v>
      </c>
      <c r="B72" s="4" t="s">
        <v>102</v>
      </c>
      <c r="C72" s="7">
        <f t="shared" si="5"/>
        <v>22005</v>
      </c>
      <c r="D72" s="1" t="str">
        <f t="shared" si="8"/>
        <v>const LTCUSD_PORT uint16 = 22005</v>
      </c>
      <c r="E72" s="1" t="str">
        <f t="shared" si="9"/>
        <v>#define LTCUSD_PORT 22005</v>
      </c>
      <c r="F72" s="6" t="str">
        <f t="shared" si="6"/>
        <v>else if (symbol == "LTCUSD") { symbol = "Litecoin"; }</v>
      </c>
      <c r="G72" s="6" t="str">
        <f t="shared" si="7"/>
        <v>else if (symbol == "Litecoin") { return LTCUSD_PORT; }</v>
      </c>
    </row>
    <row r="73" spans="1:7" ht="15.75" x14ac:dyDescent="0.3">
      <c r="A73" s="5" t="s">
        <v>128</v>
      </c>
      <c r="B73" s="5"/>
      <c r="C73" s="9" t="s">
        <v>114</v>
      </c>
      <c r="D73" s="1" t="str">
        <f t="shared" si="8"/>
        <v/>
      </c>
      <c r="E73" s="1" t="str">
        <f t="shared" si="9"/>
        <v/>
      </c>
      <c r="F73" s="6" t="str">
        <f t="shared" si="6"/>
        <v/>
      </c>
      <c r="G73" s="6" t="str">
        <f t="shared" si="7"/>
        <v/>
      </c>
    </row>
    <row r="74" spans="1:7" x14ac:dyDescent="0.25">
      <c r="A74" s="4" t="s">
        <v>145</v>
      </c>
      <c r="B74" s="4" t="s">
        <v>18</v>
      </c>
      <c r="C74" s="7">
        <v>23001</v>
      </c>
      <c r="D74" s="1" t="str">
        <f t="shared" si="8"/>
        <v>const XAOAUD_PORT uint16 = 23001</v>
      </c>
      <c r="E74" s="1" t="str">
        <f t="shared" si="9"/>
        <v>#define XAOAUD_PORT 23001</v>
      </c>
      <c r="F74" s="6" t="str">
        <f t="shared" si="6"/>
        <v>else if (symbol == "XAOAUD") { symbol = "AUS200"; }</v>
      </c>
      <c r="G74" s="6" t="str">
        <f t="shared" si="7"/>
        <v>else if (symbol == "AUS200") { return XAOAUD_PORT; }</v>
      </c>
    </row>
    <row r="75" spans="1:7" x14ac:dyDescent="0.25">
      <c r="A75" s="4" t="s">
        <v>146</v>
      </c>
      <c r="B75" s="4" t="s">
        <v>93</v>
      </c>
      <c r="C75" s="7">
        <f t="shared" ref="C75:C88" si="10">C74+1</f>
        <v>23002</v>
      </c>
      <c r="D75" s="1" t="str">
        <f t="shared" si="8"/>
        <v>const XINCNY_PORT uint16 = 23002</v>
      </c>
      <c r="E75" s="1" t="str">
        <f t="shared" si="9"/>
        <v>#define XINCNY_PORT 23002</v>
      </c>
      <c r="F75" s="6" t="str">
        <f t="shared" si="6"/>
        <v>else if (symbol == "XINCNY") { symbol = "CN50"; }</v>
      </c>
      <c r="G75" s="6" t="str">
        <f t="shared" si="7"/>
        <v>else if (symbol == "CN50") { return XINCNY_PORT; }</v>
      </c>
    </row>
    <row r="76" spans="1:7" x14ac:dyDescent="0.25">
      <c r="A76" s="4" t="s">
        <v>147</v>
      </c>
      <c r="B76" s="4" t="s">
        <v>96</v>
      </c>
      <c r="C76" s="7">
        <f t="shared" si="10"/>
        <v>23003</v>
      </c>
      <c r="D76" s="1" t="str">
        <f t="shared" si="8"/>
        <v>const ESXEUR_PORT uint16 = 23003</v>
      </c>
      <c r="E76" s="1" t="str">
        <f t="shared" si="9"/>
        <v>#define ESXEUR_PORT 23003</v>
      </c>
      <c r="F76" s="6" t="str">
        <f t="shared" si="6"/>
        <v>else if (symbol == "ESXEUR") { symbol = "EUSTX50"; }</v>
      </c>
      <c r="G76" s="6" t="str">
        <f t="shared" si="7"/>
        <v>else if (symbol == "EUSTX50") { return ESXEUR_PORT; }</v>
      </c>
    </row>
    <row r="77" spans="1:7" x14ac:dyDescent="0.25">
      <c r="A77" s="4" t="s">
        <v>148</v>
      </c>
      <c r="B77" s="4" t="s">
        <v>98</v>
      </c>
      <c r="C77" s="7">
        <f t="shared" si="10"/>
        <v>23004</v>
      </c>
      <c r="D77" s="1" t="str">
        <f t="shared" si="8"/>
        <v>const PX1EUR_PORT uint16 = 23004</v>
      </c>
      <c r="E77" s="1" t="str">
        <f t="shared" si="9"/>
        <v>#define PX1EUR_PORT 23004</v>
      </c>
      <c r="F77" s="6" t="str">
        <f t="shared" si="6"/>
        <v>else if (symbol == "PX1EUR") { symbol = "FRA40"; }</v>
      </c>
      <c r="G77" s="6" t="str">
        <f t="shared" si="7"/>
        <v>else if (symbol == "FRA40") { return PX1EUR_PORT; }</v>
      </c>
    </row>
    <row r="78" spans="1:7" x14ac:dyDescent="0.25">
      <c r="A78" s="4" t="s">
        <v>149</v>
      </c>
      <c r="B78" s="4" t="s">
        <v>99</v>
      </c>
      <c r="C78" s="7">
        <f t="shared" si="10"/>
        <v>23005</v>
      </c>
      <c r="D78" s="1" t="str">
        <f t="shared" si="8"/>
        <v>const DAXEUR_PORT uint16 = 23005</v>
      </c>
      <c r="E78" s="1" t="str">
        <f t="shared" si="9"/>
        <v>#define DAXEUR_PORT 23005</v>
      </c>
      <c r="F78" s="6" t="str">
        <f t="shared" si="6"/>
        <v>else if (symbol == "DAXEUR") { symbol = "GER30"; }</v>
      </c>
      <c r="G78" s="6" t="str">
        <f t="shared" si="7"/>
        <v>else if (symbol == "GER30") { return DAXEUR_PORT; }</v>
      </c>
    </row>
    <row r="79" spans="1:7" x14ac:dyDescent="0.25">
      <c r="A79" s="4" t="s">
        <v>150</v>
      </c>
      <c r="B79" s="4" t="s">
        <v>100</v>
      </c>
      <c r="C79" s="7">
        <f t="shared" si="10"/>
        <v>23006</v>
      </c>
      <c r="D79" s="1" t="str">
        <f t="shared" si="8"/>
        <v>const HSIHKD_PORT uint16 = 23006</v>
      </c>
      <c r="E79" s="1" t="str">
        <f t="shared" si="9"/>
        <v>#define HSIHKD_PORT 23006</v>
      </c>
      <c r="F79" s="6" t="str">
        <f t="shared" si="6"/>
        <v>else if (symbol == "HSIHKD") { symbol = "HK50"; }</v>
      </c>
      <c r="G79" s="6" t="str">
        <f t="shared" si="7"/>
        <v>else if (symbol == "HK50") { return HSIHKD_PORT; }</v>
      </c>
    </row>
    <row r="80" spans="1:7" x14ac:dyDescent="0.25">
      <c r="A80" s="4" t="s">
        <v>151</v>
      </c>
      <c r="B80" s="4" t="s">
        <v>101</v>
      </c>
      <c r="C80" s="7">
        <f t="shared" si="10"/>
        <v>23007</v>
      </c>
      <c r="D80" s="1" t="str">
        <f t="shared" si="8"/>
        <v>const MIBEUR_PORT uint16 = 23007</v>
      </c>
      <c r="E80" s="1" t="str">
        <f t="shared" si="9"/>
        <v>#define MIBEUR_PORT 23007</v>
      </c>
      <c r="F80" s="6" t="str">
        <f t="shared" si="6"/>
        <v>else if (symbol == "MIBEUR") { symbol = "IT40"; }</v>
      </c>
      <c r="G80" s="6" t="str">
        <f t="shared" si="7"/>
        <v>else if (symbol == "IT40") { return MIBEUR_PORT; }</v>
      </c>
    </row>
    <row r="81" spans="1:7" x14ac:dyDescent="0.25">
      <c r="A81" s="4" t="s">
        <v>152</v>
      </c>
      <c r="B81" s="4" t="s">
        <v>53</v>
      </c>
      <c r="C81" s="7">
        <f t="shared" si="10"/>
        <v>23008</v>
      </c>
      <c r="D81" s="1" t="str">
        <f t="shared" si="8"/>
        <v>const NIKJPY_PORT uint16 = 23008</v>
      </c>
      <c r="E81" s="1" t="str">
        <f t="shared" si="9"/>
        <v>#define NIKJPY_PORT 23008</v>
      </c>
      <c r="F81" s="6" t="str">
        <f t="shared" si="6"/>
        <v>else if (symbol == "NIKJPY") { symbol = "JPN225"; }</v>
      </c>
      <c r="G81" s="6" t="str">
        <f t="shared" si="7"/>
        <v>else if (symbol == "JPN225") { return NIKJPY_PORT; }</v>
      </c>
    </row>
    <row r="82" spans="1:7" x14ac:dyDescent="0.25">
      <c r="A82" s="4" t="s">
        <v>153</v>
      </c>
      <c r="B82" s="4" t="s">
        <v>54</v>
      </c>
      <c r="C82" s="7">
        <f t="shared" si="10"/>
        <v>23009</v>
      </c>
      <c r="D82" s="1" t="str">
        <f t="shared" si="8"/>
        <v>const NDXUSD_PORT uint16 = 23009</v>
      </c>
      <c r="E82" s="1" t="str">
        <f t="shared" si="9"/>
        <v>#define NDXUSD_PORT 23009</v>
      </c>
      <c r="F82" s="6" t="str">
        <f t="shared" si="6"/>
        <v>else if (symbol == "NDXUSD") { symbol = "NAS100"; }</v>
      </c>
      <c r="G82" s="6" t="str">
        <f t="shared" si="7"/>
        <v>else if (symbol == "NAS100") { return NDXUSD_PORT; }</v>
      </c>
    </row>
    <row r="83" spans="1:7" x14ac:dyDescent="0.25">
      <c r="A83" s="4" t="s">
        <v>154</v>
      </c>
      <c r="B83" s="4" t="s">
        <v>104</v>
      </c>
      <c r="C83" s="7">
        <f t="shared" si="10"/>
        <v>23010</v>
      </c>
      <c r="D83" s="1" t="str">
        <f t="shared" si="8"/>
        <v>const IBXEUR_PORT uint16 = 23010</v>
      </c>
      <c r="E83" s="1" t="str">
        <f t="shared" si="9"/>
        <v>#define IBXEUR_PORT 23010</v>
      </c>
      <c r="F83" s="6" t="str">
        <f t="shared" si="6"/>
        <v>else if (symbol == "IBXEUR") { symbol = "SPA35"; }</v>
      </c>
      <c r="G83" s="6" t="str">
        <f t="shared" si="7"/>
        <v>else if (symbol == "SPA35") { return IBXEUR_PORT; }</v>
      </c>
    </row>
    <row r="84" spans="1:7" x14ac:dyDescent="0.25">
      <c r="A84" s="4" t="s">
        <v>155</v>
      </c>
      <c r="B84" s="4" t="s">
        <v>106</v>
      </c>
      <c r="C84" s="7">
        <f t="shared" si="10"/>
        <v>23011</v>
      </c>
      <c r="D84" s="1" t="str">
        <f t="shared" si="8"/>
        <v>const UKXGBP_PORT uint16 = 23011</v>
      </c>
      <c r="E84" s="1" t="str">
        <f t="shared" si="9"/>
        <v>#define UKXGBP_PORT 23011</v>
      </c>
      <c r="F84" s="6" t="str">
        <f t="shared" si="6"/>
        <v>else if (symbol == "UKXGBP") { symbol = "UK100"; }</v>
      </c>
      <c r="G84" s="6" t="str">
        <f t="shared" si="7"/>
        <v>else if (symbol == "UK100") { return UKXGBP_PORT; }</v>
      </c>
    </row>
    <row r="85" spans="1:7" x14ac:dyDescent="0.25">
      <c r="A85" s="4" t="s">
        <v>156</v>
      </c>
      <c r="B85" s="4" t="s">
        <v>63</v>
      </c>
      <c r="C85" s="7">
        <f t="shared" si="10"/>
        <v>23012</v>
      </c>
      <c r="D85" s="1" t="str">
        <f t="shared" si="8"/>
        <v>const RUTUSD_PORT uint16 = 23012</v>
      </c>
      <c r="E85" s="1" t="str">
        <f t="shared" si="9"/>
        <v>#define RUTUSD_PORT 23012</v>
      </c>
      <c r="F85" s="6" t="str">
        <f t="shared" si="6"/>
        <v>else if (symbol == "RUTUSD") { symbol = "US2000"; }</v>
      </c>
      <c r="G85" s="6" t="str">
        <f t="shared" si="7"/>
        <v>else if (symbol == "US2000") { return RUTUSD_PORT; }</v>
      </c>
    </row>
    <row r="86" spans="1:7" x14ac:dyDescent="0.25">
      <c r="A86" s="4" t="s">
        <v>157</v>
      </c>
      <c r="B86" s="4" t="s">
        <v>107</v>
      </c>
      <c r="C86" s="7">
        <f t="shared" si="10"/>
        <v>23013</v>
      </c>
      <c r="D86" s="1" t="str">
        <f t="shared" si="8"/>
        <v>const DJIUSD_PORT uint16 = 23013</v>
      </c>
      <c r="E86" s="1" t="str">
        <f t="shared" si="9"/>
        <v>#define DJIUSD_PORT 23013</v>
      </c>
      <c r="F86" s="6" t="str">
        <f t="shared" si="6"/>
        <v>else if (symbol == "DJIUSD") { symbol = "US30"; }</v>
      </c>
      <c r="G86" s="6" t="str">
        <f t="shared" si="7"/>
        <v>else if (symbol == "US30") { return DJIUSD_PORT; }</v>
      </c>
    </row>
    <row r="87" spans="1:7" x14ac:dyDescent="0.25">
      <c r="A87" s="4" t="s">
        <v>158</v>
      </c>
      <c r="B87" s="4" t="s">
        <v>108</v>
      </c>
      <c r="C87" s="7">
        <f t="shared" si="10"/>
        <v>23014</v>
      </c>
      <c r="D87" s="1" t="str">
        <f t="shared" si="8"/>
        <v>const USXUSD_PORT uint16 = 23014</v>
      </c>
      <c r="E87" s="1" t="str">
        <f t="shared" si="9"/>
        <v>#define USXUSD_PORT 23014</v>
      </c>
      <c r="F87" s="6" t="str">
        <f t="shared" si="6"/>
        <v>else if (symbol == "USXUSD") { symbol = "US500"; }</v>
      </c>
      <c r="G87" s="6" t="str">
        <f t="shared" si="7"/>
        <v>else if (symbol == "US500") { return USXUSD_PORT; }</v>
      </c>
    </row>
    <row r="88" spans="1:7" x14ac:dyDescent="0.25">
      <c r="A88" s="4" t="s">
        <v>132</v>
      </c>
      <c r="B88" s="4" t="s">
        <v>109</v>
      </c>
      <c r="C88" s="7">
        <f t="shared" si="10"/>
        <v>23015</v>
      </c>
      <c r="D88" s="1" t="str">
        <f t="shared" si="8"/>
        <v/>
      </c>
      <c r="E88" s="1" t="str">
        <f t="shared" si="9"/>
        <v/>
      </c>
      <c r="F88" s="6" t="str">
        <f t="shared" si="6"/>
        <v/>
      </c>
      <c r="G88" s="6" t="str">
        <f t="shared" si="7"/>
        <v/>
      </c>
    </row>
    <row r="89" spans="1:7" ht="15.75" x14ac:dyDescent="0.3">
      <c r="A89" s="5" t="s">
        <v>129</v>
      </c>
      <c r="B89" s="5"/>
      <c r="C89" s="9" t="s">
        <v>115</v>
      </c>
      <c r="D89" s="1" t="str">
        <f t="shared" si="8"/>
        <v/>
      </c>
      <c r="E89" s="1" t="str">
        <f t="shared" si="9"/>
        <v/>
      </c>
      <c r="F89" s="6" t="str">
        <f t="shared" si="6"/>
        <v/>
      </c>
      <c r="G89" s="6" t="str">
        <f t="shared" si="7"/>
        <v/>
      </c>
    </row>
    <row r="90" spans="1:7" x14ac:dyDescent="0.25">
      <c r="A90" s="4" t="s">
        <v>80</v>
      </c>
      <c r="B90" s="4" t="s">
        <v>80</v>
      </c>
      <c r="C90" s="7">
        <v>24001</v>
      </c>
      <c r="D90" s="1" t="str">
        <f t="shared" si="8"/>
        <v>const XAGEUR_PORT uint16 = 24001</v>
      </c>
      <c r="E90" s="1" t="str">
        <f t="shared" si="9"/>
        <v>#define XAGEUR_PORT 24001</v>
      </c>
      <c r="F90" s="6" t="str">
        <f t="shared" si="6"/>
        <v/>
      </c>
      <c r="G90" s="6" t="str">
        <f t="shared" si="7"/>
        <v>else if (symbol == "XAGEUR") { return XAGEUR_PORT; }</v>
      </c>
    </row>
    <row r="91" spans="1:7" x14ac:dyDescent="0.25">
      <c r="A91" s="4" t="s">
        <v>81</v>
      </c>
      <c r="B91" s="4" t="s">
        <v>81</v>
      </c>
      <c r="C91" s="7">
        <f>C90+1</f>
        <v>24002</v>
      </c>
      <c r="D91" s="1" t="str">
        <f t="shared" si="8"/>
        <v>const XAGUSD_PORT uint16 = 24002</v>
      </c>
      <c r="E91" s="1" t="str">
        <f t="shared" si="9"/>
        <v>#define XAGUSD_PORT 24002</v>
      </c>
      <c r="F91" s="6" t="str">
        <f t="shared" si="6"/>
        <v/>
      </c>
      <c r="G91" s="6" t="str">
        <f t="shared" si="7"/>
        <v>else if (symbol == "XAGUSD") { return XAGUSD_PORT; }</v>
      </c>
    </row>
    <row r="92" spans="1:7" x14ac:dyDescent="0.25">
      <c r="A92" s="4" t="s">
        <v>82</v>
      </c>
      <c r="B92" s="4" t="s">
        <v>82</v>
      </c>
      <c r="C92" s="7">
        <f>C91+1</f>
        <v>24003</v>
      </c>
      <c r="D92" s="1" t="str">
        <f t="shared" si="8"/>
        <v>const XAUAUD_PORT uint16 = 24003</v>
      </c>
      <c r="E92" s="1" t="str">
        <f t="shared" si="9"/>
        <v>#define XAUAUD_PORT 24003</v>
      </c>
      <c r="F92" s="6" t="str">
        <f t="shared" si="6"/>
        <v/>
      </c>
      <c r="G92" s="6" t="str">
        <f t="shared" si="7"/>
        <v>else if (symbol == "XAUAUD") { return XAUAUD_PORT; }</v>
      </c>
    </row>
    <row r="93" spans="1:7" x14ac:dyDescent="0.25">
      <c r="A93" s="4" t="s">
        <v>83</v>
      </c>
      <c r="B93" s="4" t="s">
        <v>83</v>
      </c>
      <c r="C93" s="7">
        <f>C92+1</f>
        <v>24004</v>
      </c>
      <c r="D93" s="1" t="str">
        <f t="shared" si="8"/>
        <v>const XAUEUR_PORT uint16 = 24004</v>
      </c>
      <c r="E93" s="1" t="str">
        <f t="shared" si="9"/>
        <v>#define XAUEUR_PORT 24004</v>
      </c>
      <c r="F93" s="6" t="str">
        <f t="shared" si="6"/>
        <v/>
      </c>
      <c r="G93" s="6" t="str">
        <f t="shared" si="7"/>
        <v>else if (symbol == "XAUEUR") { return XAUEUR_PORT; }</v>
      </c>
    </row>
    <row r="94" spans="1:7" x14ac:dyDescent="0.25">
      <c r="A94" s="4" t="s">
        <v>84</v>
      </c>
      <c r="B94" s="4" t="s">
        <v>84</v>
      </c>
      <c r="C94" s="7">
        <f>C93+1</f>
        <v>24005</v>
      </c>
      <c r="D94" s="1" t="str">
        <f t="shared" si="8"/>
        <v>const XAUUSD_PORT uint16 = 24005</v>
      </c>
      <c r="E94" s="1" t="str">
        <f t="shared" si="9"/>
        <v>#define XAUUSD_PORT 24005</v>
      </c>
      <c r="F94" s="6" t="str">
        <f t="shared" si="6"/>
        <v/>
      </c>
      <c r="G94" s="6" t="str">
        <f t="shared" si="7"/>
        <v>else if (symbol == "XAUUSD") { return XAUUSD_PORT; }</v>
      </c>
    </row>
    <row r="95" spans="1:7" x14ac:dyDescent="0.25">
      <c r="A95" s="4" t="s">
        <v>85</v>
      </c>
      <c r="B95" s="4" t="s">
        <v>85</v>
      </c>
      <c r="C95" s="7">
        <f>C94+1</f>
        <v>24006</v>
      </c>
      <c r="D95" s="1" t="str">
        <f t="shared" si="8"/>
        <v>const XBRUSD_PORT uint16 = 24006</v>
      </c>
      <c r="E95" s="1" t="str">
        <f t="shared" si="9"/>
        <v>#define XBRUSD_PORT 24006</v>
      </c>
      <c r="F95" s="6" t="str">
        <f t="shared" si="6"/>
        <v/>
      </c>
      <c r="G95" s="6" t="str">
        <f t="shared" si="7"/>
        <v>else if (symbol == "XBRUSD") { return XBRUSD_PORT; }</v>
      </c>
    </row>
    <row r="96" spans="1:7" x14ac:dyDescent="0.25">
      <c r="A96" s="4" t="s">
        <v>86</v>
      </c>
      <c r="B96" s="4" t="s">
        <v>86</v>
      </c>
      <c r="C96" s="7">
        <f>C95+1</f>
        <v>24007</v>
      </c>
      <c r="D96" s="1" t="str">
        <f t="shared" si="8"/>
        <v>const XNGUSD_PORT uint16 = 24007</v>
      </c>
      <c r="E96" s="1" t="str">
        <f t="shared" si="9"/>
        <v>#define XNGUSD_PORT 24007</v>
      </c>
      <c r="F96" s="6" t="str">
        <f t="shared" si="6"/>
        <v/>
      </c>
      <c r="G96" s="6" t="str">
        <f t="shared" si="7"/>
        <v>else if (symbol == "XNGUSD") { return XNGUSD_PORT; }</v>
      </c>
    </row>
    <row r="97" spans="1:7" x14ac:dyDescent="0.25">
      <c r="A97" s="4" t="s">
        <v>87</v>
      </c>
      <c r="B97" s="4" t="s">
        <v>87</v>
      </c>
      <c r="C97" s="7">
        <f>C96+1</f>
        <v>24008</v>
      </c>
      <c r="D97" s="1" t="str">
        <f t="shared" si="8"/>
        <v>const XPDUSD_PORT uint16 = 24008</v>
      </c>
      <c r="E97" s="1" t="str">
        <f t="shared" si="9"/>
        <v>#define XPDUSD_PORT 24008</v>
      </c>
      <c r="F97" s="6" t="str">
        <f t="shared" si="6"/>
        <v/>
      </c>
      <c r="G97" s="6" t="str">
        <f t="shared" si="7"/>
        <v>else if (symbol == "XPDUSD") { return XPDUSD_PORT; }</v>
      </c>
    </row>
    <row r="98" spans="1:7" x14ac:dyDescent="0.25">
      <c r="A98" s="4" t="s">
        <v>88</v>
      </c>
      <c r="B98" s="4" t="s">
        <v>88</v>
      </c>
      <c r="C98" s="7">
        <f>C97+1</f>
        <v>24009</v>
      </c>
      <c r="D98" s="1" t="str">
        <f t="shared" si="8"/>
        <v>const XPTUSD_PORT uint16 = 24009</v>
      </c>
      <c r="E98" s="1" t="str">
        <f t="shared" si="9"/>
        <v>#define XPTUSD_PORT 24009</v>
      </c>
      <c r="F98" s="6" t="str">
        <f t="shared" si="6"/>
        <v/>
      </c>
      <c r="G98" s="6" t="str">
        <f t="shared" si="7"/>
        <v>else if (symbol == "XPTUSD") { return XPTUSD_PORT; }</v>
      </c>
    </row>
    <row r="99" spans="1:7" x14ac:dyDescent="0.25">
      <c r="A99" s="4" t="s">
        <v>89</v>
      </c>
      <c r="B99" s="4" t="s">
        <v>89</v>
      </c>
      <c r="C99" s="7">
        <f>C98+1</f>
        <v>24010</v>
      </c>
      <c r="D99" s="1" t="str">
        <f t="shared" si="8"/>
        <v>const XTIUSD_PORT uint16 = 24010</v>
      </c>
      <c r="E99" s="1" t="str">
        <f t="shared" si="9"/>
        <v>#define XTIUSD_PORT 24010</v>
      </c>
      <c r="F99" s="6" t="str">
        <f t="shared" si="6"/>
        <v/>
      </c>
      <c r="G99" s="6" t="str">
        <f t="shared" si="7"/>
        <v>else if (symbol == "XTIUSD") { return XTIUSD_PORT; }</v>
      </c>
    </row>
    <row r="100" spans="1:7" x14ac:dyDescent="0.25">
      <c r="A100" s="4" t="s">
        <v>132</v>
      </c>
      <c r="B100" s="4" t="s">
        <v>94</v>
      </c>
      <c r="C100" s="7">
        <f>C99+1</f>
        <v>24011</v>
      </c>
      <c r="D100" s="1" t="str">
        <f t="shared" si="8"/>
        <v/>
      </c>
      <c r="E100" s="1" t="str">
        <f t="shared" si="9"/>
        <v/>
      </c>
      <c r="F100" s="6" t="str">
        <f t="shared" si="6"/>
        <v/>
      </c>
      <c r="G100" s="6" t="str">
        <f t="shared" si="7"/>
        <v/>
      </c>
    </row>
    <row r="101" spans="1:7" x14ac:dyDescent="0.25">
      <c r="A101" s="4" t="s">
        <v>132</v>
      </c>
      <c r="B101" s="4" t="s">
        <v>23</v>
      </c>
      <c r="C101" s="7">
        <f>C100+1</f>
        <v>24012</v>
      </c>
      <c r="D101" s="1" t="str">
        <f t="shared" si="8"/>
        <v/>
      </c>
      <c r="E101" s="1" t="str">
        <f t="shared" si="9"/>
        <v/>
      </c>
      <c r="F101" s="6" t="str">
        <f t="shared" si="6"/>
        <v/>
      </c>
      <c r="G101" s="6" t="str">
        <f t="shared" si="7"/>
        <v/>
      </c>
    </row>
    <row r="102" spans="1:7" x14ac:dyDescent="0.25">
      <c r="A102" s="4" t="s">
        <v>132</v>
      </c>
      <c r="B102" s="4" t="s">
        <v>24</v>
      </c>
      <c r="C102" s="7">
        <f>C101+1</f>
        <v>24013</v>
      </c>
      <c r="D102" s="1" t="str">
        <f t="shared" si="8"/>
        <v/>
      </c>
      <c r="E102" s="1" t="str">
        <f t="shared" si="9"/>
        <v/>
      </c>
      <c r="F102" s="6" t="str">
        <f t="shared" si="6"/>
        <v/>
      </c>
      <c r="G102" s="6" t="str">
        <f t="shared" si="7"/>
        <v/>
      </c>
    </row>
    <row r="103" spans="1:7" x14ac:dyDescent="0.25">
      <c r="A103" s="4" t="s">
        <v>132</v>
      </c>
      <c r="B103" s="4" t="s">
        <v>25</v>
      </c>
      <c r="C103" s="7">
        <f>C102+1</f>
        <v>24014</v>
      </c>
      <c r="D103" s="1" t="str">
        <f t="shared" si="8"/>
        <v/>
      </c>
      <c r="E103" s="1" t="str">
        <f t="shared" si="9"/>
        <v/>
      </c>
      <c r="F103" s="6" t="str">
        <f t="shared" si="6"/>
        <v/>
      </c>
      <c r="G103" s="6" t="str">
        <f t="shared" si="7"/>
        <v/>
      </c>
    </row>
    <row r="104" spans="1:7" x14ac:dyDescent="0.25">
      <c r="A104" s="4" t="s">
        <v>132</v>
      </c>
      <c r="B104" s="4" t="s">
        <v>103</v>
      </c>
      <c r="C104" s="7">
        <f>C103+1</f>
        <v>24015</v>
      </c>
      <c r="D104" s="1" t="str">
        <f t="shared" si="8"/>
        <v/>
      </c>
      <c r="E104" s="1" t="str">
        <f t="shared" si="9"/>
        <v/>
      </c>
      <c r="F104" s="6" t="str">
        <f t="shared" si="6"/>
        <v/>
      </c>
      <c r="G104" s="6" t="str">
        <f t="shared" si="7"/>
        <v/>
      </c>
    </row>
    <row r="105" spans="1:7" x14ac:dyDescent="0.25">
      <c r="A105" s="4" t="s">
        <v>132</v>
      </c>
      <c r="B105" s="4" t="s">
        <v>105</v>
      </c>
      <c r="C105" s="7">
        <f>C104+1</f>
        <v>24016</v>
      </c>
      <c r="D105" s="1" t="str">
        <f t="shared" si="8"/>
        <v/>
      </c>
      <c r="E105" s="1" t="str">
        <f t="shared" si="9"/>
        <v/>
      </c>
      <c r="F105" s="6" t="str">
        <f t="shared" si="6"/>
        <v/>
      </c>
      <c r="G105" s="6" t="str">
        <f t="shared" si="7"/>
        <v/>
      </c>
    </row>
    <row r="106" spans="1:7" ht="15.75" x14ac:dyDescent="0.3">
      <c r="A106" s="5" t="s">
        <v>116</v>
      </c>
      <c r="B106" s="5"/>
      <c r="C106" s="9" t="s">
        <v>117</v>
      </c>
      <c r="D106" s="1" t="str">
        <f t="shared" si="8"/>
        <v/>
      </c>
      <c r="E106" s="1" t="str">
        <f t="shared" si="9"/>
        <v/>
      </c>
      <c r="F106" s="6" t="str">
        <f t="shared" si="6"/>
        <v/>
      </c>
      <c r="G106" s="6" t="str">
        <f t="shared" si="7"/>
        <v/>
      </c>
    </row>
    <row r="107" spans="1:7" x14ac:dyDescent="0.25">
      <c r="A107" s="1" t="s">
        <v>133</v>
      </c>
      <c r="B107" s="1"/>
      <c r="C107" s="7"/>
      <c r="D107" s="1" t="str">
        <f t="shared" ref="D69:D107" si="11">IF(B107&lt;&gt;"","const " &amp;A107&amp;"_PORT uint16 = " &amp; C107,"")</f>
        <v/>
      </c>
      <c r="E107" s="1"/>
      <c r="G107" s="6" t="str">
        <f t="shared" si="7"/>
        <v/>
      </c>
    </row>
  </sheetData>
  <mergeCells count="3">
    <mergeCell ref="A1:C1"/>
    <mergeCell ref="A2:B2"/>
    <mergeCell ref="D2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B1121-3BB6-4D29-BB3E-7E4A2D0B1A4C}">
  <dimension ref="A1:F5"/>
  <sheetViews>
    <sheetView workbookViewId="0">
      <selection activeCell="B12" sqref="B12"/>
    </sheetView>
  </sheetViews>
  <sheetFormatPr defaultColWidth="0" defaultRowHeight="15" x14ac:dyDescent="0.25"/>
  <cols>
    <col min="1" max="1" width="26.28515625" style="2" bestFit="1" customWidth="1"/>
    <col min="2" max="3" width="18.140625" style="2" customWidth="1"/>
    <col min="4" max="4" width="19.5703125" style="2" bestFit="1" customWidth="1"/>
    <col min="5" max="5" width="18.140625" style="2" customWidth="1"/>
    <col min="6" max="6" width="0" style="2" hidden="1" customWidth="1"/>
    <col min="7" max="16384" width="9.140625" style="2" hidden="1"/>
  </cols>
  <sheetData>
    <row r="1" spans="1:5" x14ac:dyDescent="0.25">
      <c r="A1" s="1" t="s">
        <v>0</v>
      </c>
      <c r="B1" s="1"/>
    </row>
    <row r="2" spans="1:5" x14ac:dyDescent="0.25">
      <c r="A2" s="1" t="s">
        <v>1</v>
      </c>
      <c r="B2" s="1"/>
    </row>
    <row r="3" spans="1:5" x14ac:dyDescent="0.25">
      <c r="A3" s="1"/>
      <c r="B3" s="1" t="s">
        <v>4</v>
      </c>
      <c r="C3" s="1" t="s">
        <v>6</v>
      </c>
      <c r="D3" s="2" t="s">
        <v>7</v>
      </c>
      <c r="E3" s="1" t="s">
        <v>5</v>
      </c>
    </row>
    <row r="4" spans="1:5" x14ac:dyDescent="0.25">
      <c r="A4" s="1" t="s">
        <v>2</v>
      </c>
      <c r="B4" s="1">
        <v>20001</v>
      </c>
      <c r="C4" s="2">
        <v>1</v>
      </c>
      <c r="D4" s="2" t="s">
        <v>8</v>
      </c>
      <c r="E4" s="2" t="s">
        <v>10</v>
      </c>
    </row>
    <row r="5" spans="1:5" x14ac:dyDescent="0.25">
      <c r="A5" s="1" t="s">
        <v>3</v>
      </c>
      <c r="B5" s="1">
        <v>20002</v>
      </c>
      <c r="C5" s="2">
        <v>2</v>
      </c>
      <c r="D5" s="2" t="s">
        <v>9</v>
      </c>
      <c r="E5" s="2" t="s">
        <v>11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B6622-E199-43BD-A565-F5AE1866A38D}">
  <dimension ref="A1:F5"/>
  <sheetViews>
    <sheetView workbookViewId="0">
      <selection activeCell="B36" sqref="B36"/>
    </sheetView>
  </sheetViews>
  <sheetFormatPr defaultColWidth="0" defaultRowHeight="15" x14ac:dyDescent="0.25"/>
  <cols>
    <col min="1" max="1" width="26.28515625" style="2" bestFit="1" customWidth="1"/>
    <col min="2" max="3" width="18.140625" style="2" customWidth="1"/>
    <col min="4" max="4" width="19.5703125" style="2" bestFit="1" customWidth="1"/>
    <col min="5" max="5" width="18.140625" style="2" customWidth="1"/>
    <col min="6" max="6" width="0" style="2" hidden="1" customWidth="1"/>
    <col min="7" max="16384" width="9.140625" style="2" hidden="1"/>
  </cols>
  <sheetData>
    <row r="1" spans="1:5" x14ac:dyDescent="0.25">
      <c r="A1" s="1" t="s">
        <v>0</v>
      </c>
      <c r="B1" s="1"/>
    </row>
    <row r="2" spans="1:5" x14ac:dyDescent="0.25">
      <c r="A2" s="1" t="s">
        <v>1</v>
      </c>
      <c r="B2" s="1"/>
    </row>
    <row r="3" spans="1:5" x14ac:dyDescent="0.25">
      <c r="A3" s="1"/>
      <c r="B3" s="1" t="s">
        <v>4</v>
      </c>
      <c r="C3" s="1" t="s">
        <v>6</v>
      </c>
      <c r="D3" s="2" t="s">
        <v>7</v>
      </c>
      <c r="E3" s="1" t="s">
        <v>5</v>
      </c>
    </row>
    <row r="4" spans="1:5" x14ac:dyDescent="0.25">
      <c r="A4" s="1" t="s">
        <v>2</v>
      </c>
      <c r="B4" s="1">
        <v>20001</v>
      </c>
      <c r="C4" s="2">
        <v>1</v>
      </c>
      <c r="D4" s="2" t="s">
        <v>8</v>
      </c>
      <c r="E4" s="2" t="s">
        <v>10</v>
      </c>
    </row>
    <row r="5" spans="1:5" x14ac:dyDescent="0.25">
      <c r="A5" s="1" t="s">
        <v>3</v>
      </c>
      <c r="B5" s="1">
        <v>20002</v>
      </c>
      <c r="C5" s="2">
        <v>2</v>
      </c>
      <c r="D5" s="2" t="s">
        <v>9</v>
      </c>
      <c r="E5" s="2" t="s">
        <v>11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CA37A-D6F5-4328-A62D-9981B6946CC3}">
  <dimension ref="A1:F5"/>
  <sheetViews>
    <sheetView workbookViewId="0">
      <selection activeCell="B36" sqref="B36"/>
    </sheetView>
  </sheetViews>
  <sheetFormatPr defaultColWidth="0" defaultRowHeight="15" x14ac:dyDescent="0.25"/>
  <cols>
    <col min="1" max="1" width="26.28515625" style="2" bestFit="1" customWidth="1"/>
    <col min="2" max="3" width="18.140625" style="2" customWidth="1"/>
    <col min="4" max="4" width="19.5703125" style="2" bestFit="1" customWidth="1"/>
    <col min="5" max="5" width="18.140625" style="2" customWidth="1"/>
    <col min="6" max="6" width="0" style="2" hidden="1" customWidth="1"/>
    <col min="7" max="16384" width="9.140625" style="2" hidden="1"/>
  </cols>
  <sheetData>
    <row r="1" spans="1:5" x14ac:dyDescent="0.25">
      <c r="A1" s="1" t="s">
        <v>0</v>
      </c>
      <c r="B1" s="1"/>
    </row>
    <row r="2" spans="1:5" x14ac:dyDescent="0.25">
      <c r="A2" s="1" t="s">
        <v>1</v>
      </c>
      <c r="B2" s="1"/>
    </row>
    <row r="3" spans="1:5" x14ac:dyDescent="0.25">
      <c r="A3" s="1"/>
      <c r="B3" s="1" t="s">
        <v>4</v>
      </c>
      <c r="C3" s="1" t="s">
        <v>6</v>
      </c>
      <c r="D3" s="2" t="s">
        <v>7</v>
      </c>
      <c r="E3" s="1" t="s">
        <v>5</v>
      </c>
    </row>
    <row r="4" spans="1:5" x14ac:dyDescent="0.25">
      <c r="A4" s="1" t="s">
        <v>2</v>
      </c>
      <c r="B4" s="1">
        <v>20001</v>
      </c>
      <c r="C4" s="2">
        <v>1</v>
      </c>
      <c r="D4" s="2" t="s">
        <v>8</v>
      </c>
      <c r="E4" s="2" t="s">
        <v>10</v>
      </c>
    </row>
    <row r="5" spans="1:5" x14ac:dyDescent="0.25">
      <c r="A5" s="1" t="s">
        <v>3</v>
      </c>
      <c r="B5" s="1">
        <v>20002</v>
      </c>
      <c r="C5" s="2">
        <v>2</v>
      </c>
      <c r="D5" s="2" t="s">
        <v>9</v>
      </c>
      <c r="E5" s="2" t="s">
        <v>11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6C8B8-70BE-4620-9EAD-B8B6361920CF}">
  <dimension ref="A1:C62"/>
  <sheetViews>
    <sheetView workbookViewId="0">
      <selection activeCell="C1" sqref="C1"/>
    </sheetView>
  </sheetViews>
  <sheetFormatPr defaultRowHeight="15" x14ac:dyDescent="0.25"/>
  <cols>
    <col min="1" max="1" width="18.28515625" bestFit="1" customWidth="1"/>
  </cols>
  <sheetData>
    <row r="1" spans="1:3" x14ac:dyDescent="0.25">
      <c r="A1" s="3" t="s">
        <v>91</v>
      </c>
      <c r="B1" s="8">
        <v>22001</v>
      </c>
      <c r="C1" t="str">
        <f>"const " &amp;A1&amp;"_PORT uint16 = " &amp; B1</f>
        <v>const Bitcoin_PORT uint16 = 22001</v>
      </c>
    </row>
    <row r="2" spans="1:3" x14ac:dyDescent="0.25">
      <c r="A2" s="3" t="s">
        <v>92</v>
      </c>
      <c r="B2" s="8">
        <f t="shared" ref="B2:B5" si="0">B1+1</f>
        <v>22002</v>
      </c>
      <c r="C2" t="str">
        <f t="shared" ref="C2:C62" si="1">"const " &amp;A2&amp;"_PORT uint16 = " &amp; B2</f>
        <v>const BitcoinCash_PORT uint16 = 22002</v>
      </c>
    </row>
    <row r="3" spans="1:3" x14ac:dyDescent="0.25">
      <c r="A3" s="3" t="s">
        <v>95</v>
      </c>
      <c r="B3" s="8">
        <f t="shared" si="0"/>
        <v>22003</v>
      </c>
      <c r="C3" t="str">
        <f t="shared" si="1"/>
        <v>const Dash_PORT uint16 = 22003</v>
      </c>
    </row>
    <row r="4" spans="1:3" x14ac:dyDescent="0.25">
      <c r="A4" s="3" t="s">
        <v>97</v>
      </c>
      <c r="B4" s="8">
        <f t="shared" si="0"/>
        <v>22004</v>
      </c>
      <c r="C4" t="str">
        <f t="shared" si="1"/>
        <v>const Ethereum_PORT uint16 = 22004</v>
      </c>
    </row>
    <row r="5" spans="1:3" x14ac:dyDescent="0.25">
      <c r="A5" s="3" t="s">
        <v>102</v>
      </c>
      <c r="B5" s="8">
        <f t="shared" si="0"/>
        <v>22005</v>
      </c>
      <c r="C5" t="str">
        <f t="shared" si="1"/>
        <v>const Litecoin_PORT uint16 = 22005</v>
      </c>
    </row>
    <row r="6" spans="1:3" x14ac:dyDescent="0.25">
      <c r="A6" s="3"/>
      <c r="B6" s="8"/>
      <c r="C6" t="str">
        <f t="shared" si="1"/>
        <v xml:space="preserve">const _PORT uint16 = </v>
      </c>
    </row>
    <row r="7" spans="1:3" x14ac:dyDescent="0.25">
      <c r="A7" s="3"/>
      <c r="B7" s="8"/>
      <c r="C7" t="str">
        <f t="shared" si="1"/>
        <v xml:space="preserve">const _PORT uint16 = </v>
      </c>
    </row>
    <row r="8" spans="1:3" x14ac:dyDescent="0.25">
      <c r="A8" s="3"/>
      <c r="B8" s="8"/>
      <c r="C8" t="str">
        <f t="shared" si="1"/>
        <v xml:space="preserve">const _PORT uint16 = </v>
      </c>
    </row>
    <row r="9" spans="1:3" x14ac:dyDescent="0.25">
      <c r="A9" s="3"/>
      <c r="B9" s="8"/>
      <c r="C9" t="str">
        <f t="shared" si="1"/>
        <v xml:space="preserve">const _PORT uint16 = </v>
      </c>
    </row>
    <row r="10" spans="1:3" x14ac:dyDescent="0.25">
      <c r="A10" s="3"/>
      <c r="B10" s="8"/>
      <c r="C10" t="str">
        <f t="shared" si="1"/>
        <v xml:space="preserve">const _PORT uint16 = </v>
      </c>
    </row>
    <row r="11" spans="1:3" x14ac:dyDescent="0.25">
      <c r="A11" s="3"/>
      <c r="B11" s="8"/>
      <c r="C11" t="str">
        <f t="shared" si="1"/>
        <v xml:space="preserve">const _PORT uint16 = </v>
      </c>
    </row>
    <row r="12" spans="1:3" x14ac:dyDescent="0.25">
      <c r="A12" s="3"/>
      <c r="B12" s="8"/>
      <c r="C12" t="str">
        <f t="shared" si="1"/>
        <v xml:space="preserve">const _PORT uint16 = </v>
      </c>
    </row>
    <row r="13" spans="1:3" x14ac:dyDescent="0.25">
      <c r="A13" s="3"/>
      <c r="B13" s="8"/>
      <c r="C13" t="str">
        <f t="shared" si="1"/>
        <v xml:space="preserve">const _PORT uint16 = </v>
      </c>
    </row>
    <row r="14" spans="1:3" x14ac:dyDescent="0.25">
      <c r="A14" s="3"/>
      <c r="B14" s="8"/>
      <c r="C14" t="str">
        <f t="shared" si="1"/>
        <v xml:space="preserve">const _PORT uint16 = </v>
      </c>
    </row>
    <row r="15" spans="1:3" x14ac:dyDescent="0.25">
      <c r="A15" s="3"/>
      <c r="B15" s="8"/>
      <c r="C15" t="str">
        <f t="shared" si="1"/>
        <v xml:space="preserve">const _PORT uint16 = </v>
      </c>
    </row>
    <row r="16" spans="1:3" x14ac:dyDescent="0.25">
      <c r="A16" s="3"/>
      <c r="B16" s="8"/>
      <c r="C16" t="str">
        <f t="shared" si="1"/>
        <v xml:space="preserve">const _PORT uint16 = </v>
      </c>
    </row>
    <row r="17" spans="1:3" x14ac:dyDescent="0.25">
      <c r="A17" s="3"/>
      <c r="B17" s="8"/>
      <c r="C17" t="str">
        <f t="shared" si="1"/>
        <v xml:space="preserve">const _PORT uint16 = </v>
      </c>
    </row>
    <row r="18" spans="1:3" x14ac:dyDescent="0.25">
      <c r="A18" s="3"/>
      <c r="B18" s="8"/>
      <c r="C18" t="str">
        <f t="shared" si="1"/>
        <v xml:space="preserve">const _PORT uint16 = </v>
      </c>
    </row>
    <row r="19" spans="1:3" x14ac:dyDescent="0.25">
      <c r="A19" s="3"/>
      <c r="B19" s="8"/>
      <c r="C19" t="str">
        <f t="shared" si="1"/>
        <v xml:space="preserve">const _PORT uint16 = </v>
      </c>
    </row>
    <row r="20" spans="1:3" x14ac:dyDescent="0.25">
      <c r="A20" s="3"/>
      <c r="B20" s="8"/>
      <c r="C20" t="str">
        <f t="shared" si="1"/>
        <v xml:space="preserve">const _PORT uint16 = </v>
      </c>
    </row>
    <row r="21" spans="1:3" x14ac:dyDescent="0.25">
      <c r="A21" s="3"/>
      <c r="B21" s="8"/>
      <c r="C21" t="str">
        <f t="shared" si="1"/>
        <v xml:space="preserve">const _PORT uint16 = </v>
      </c>
    </row>
    <row r="22" spans="1:3" x14ac:dyDescent="0.25">
      <c r="A22" s="3"/>
      <c r="B22" s="8"/>
      <c r="C22" t="str">
        <f t="shared" si="1"/>
        <v xml:space="preserve">const _PORT uint16 = </v>
      </c>
    </row>
    <row r="23" spans="1:3" x14ac:dyDescent="0.25">
      <c r="A23" s="3"/>
      <c r="B23" s="8"/>
      <c r="C23" t="str">
        <f t="shared" si="1"/>
        <v xml:space="preserve">const _PORT uint16 = </v>
      </c>
    </row>
    <row r="24" spans="1:3" x14ac:dyDescent="0.25">
      <c r="A24" s="3"/>
      <c r="B24" s="8"/>
      <c r="C24" t="str">
        <f t="shared" si="1"/>
        <v xml:space="preserve">const _PORT uint16 = </v>
      </c>
    </row>
    <row r="25" spans="1:3" x14ac:dyDescent="0.25">
      <c r="A25" s="3"/>
      <c r="B25" s="8"/>
      <c r="C25" t="str">
        <f t="shared" si="1"/>
        <v xml:space="preserve">const _PORT uint16 = </v>
      </c>
    </row>
    <row r="26" spans="1:3" x14ac:dyDescent="0.25">
      <c r="A26" s="3"/>
      <c r="B26" s="8"/>
      <c r="C26" t="str">
        <f t="shared" si="1"/>
        <v xml:space="preserve">const _PORT uint16 = </v>
      </c>
    </row>
    <row r="27" spans="1:3" x14ac:dyDescent="0.25">
      <c r="A27" s="3"/>
      <c r="B27" s="8"/>
      <c r="C27" t="str">
        <f t="shared" si="1"/>
        <v xml:space="preserve">const _PORT uint16 = </v>
      </c>
    </row>
    <row r="28" spans="1:3" x14ac:dyDescent="0.25">
      <c r="A28" s="3"/>
      <c r="B28" s="8"/>
      <c r="C28" t="str">
        <f t="shared" si="1"/>
        <v xml:space="preserve">const _PORT uint16 = </v>
      </c>
    </row>
    <row r="29" spans="1:3" x14ac:dyDescent="0.25">
      <c r="A29" s="3"/>
      <c r="B29" s="8"/>
      <c r="C29" t="str">
        <f t="shared" si="1"/>
        <v xml:space="preserve">const _PORT uint16 = </v>
      </c>
    </row>
    <row r="30" spans="1:3" x14ac:dyDescent="0.25">
      <c r="A30" s="3"/>
      <c r="B30" s="8"/>
      <c r="C30" t="str">
        <f t="shared" si="1"/>
        <v xml:space="preserve">const _PORT uint16 = </v>
      </c>
    </row>
    <row r="31" spans="1:3" x14ac:dyDescent="0.25">
      <c r="A31" s="3"/>
      <c r="B31" s="8"/>
      <c r="C31" t="str">
        <f t="shared" si="1"/>
        <v xml:space="preserve">const _PORT uint16 = </v>
      </c>
    </row>
    <row r="32" spans="1:3" x14ac:dyDescent="0.25">
      <c r="A32" s="3"/>
      <c r="B32" s="8"/>
      <c r="C32" t="str">
        <f t="shared" si="1"/>
        <v xml:space="preserve">const _PORT uint16 = </v>
      </c>
    </row>
    <row r="33" spans="1:3" x14ac:dyDescent="0.25">
      <c r="A33" s="3"/>
      <c r="B33" s="8"/>
      <c r="C33" t="str">
        <f t="shared" si="1"/>
        <v xml:space="preserve">const _PORT uint16 = </v>
      </c>
    </row>
    <row r="34" spans="1:3" x14ac:dyDescent="0.25">
      <c r="A34" s="3"/>
      <c r="B34" s="8"/>
      <c r="C34" t="str">
        <f t="shared" si="1"/>
        <v xml:space="preserve">const _PORT uint16 = </v>
      </c>
    </row>
    <row r="35" spans="1:3" x14ac:dyDescent="0.25">
      <c r="A35" s="3"/>
      <c r="B35" s="8"/>
      <c r="C35" t="str">
        <f t="shared" si="1"/>
        <v xml:space="preserve">const _PORT uint16 = </v>
      </c>
    </row>
    <row r="36" spans="1:3" x14ac:dyDescent="0.25">
      <c r="A36" s="3"/>
      <c r="B36" s="8"/>
      <c r="C36" t="str">
        <f t="shared" si="1"/>
        <v xml:space="preserve">const _PORT uint16 = </v>
      </c>
    </row>
    <row r="37" spans="1:3" x14ac:dyDescent="0.25">
      <c r="A37" s="3"/>
      <c r="B37" s="8"/>
      <c r="C37" t="str">
        <f t="shared" si="1"/>
        <v xml:space="preserve">const _PORT uint16 = </v>
      </c>
    </row>
    <row r="38" spans="1:3" x14ac:dyDescent="0.25">
      <c r="A38" s="3"/>
      <c r="B38" s="8"/>
      <c r="C38" t="str">
        <f t="shared" si="1"/>
        <v xml:space="preserve">const _PORT uint16 = </v>
      </c>
    </row>
    <row r="39" spans="1:3" x14ac:dyDescent="0.25">
      <c r="A39" s="3"/>
      <c r="B39" s="8"/>
      <c r="C39" t="str">
        <f t="shared" si="1"/>
        <v xml:space="preserve">const _PORT uint16 = </v>
      </c>
    </row>
    <row r="40" spans="1:3" x14ac:dyDescent="0.25">
      <c r="A40" s="3"/>
      <c r="B40" s="8"/>
      <c r="C40" t="str">
        <f t="shared" si="1"/>
        <v xml:space="preserve">const _PORT uint16 = </v>
      </c>
    </row>
    <row r="41" spans="1:3" x14ac:dyDescent="0.25">
      <c r="A41" s="3"/>
      <c r="B41" s="8"/>
      <c r="C41" t="str">
        <f t="shared" si="1"/>
        <v xml:space="preserve">const _PORT uint16 = </v>
      </c>
    </row>
    <row r="42" spans="1:3" x14ac:dyDescent="0.25">
      <c r="A42" s="3"/>
      <c r="B42" s="8"/>
      <c r="C42" t="str">
        <f t="shared" si="1"/>
        <v xml:space="preserve">const _PORT uint16 = </v>
      </c>
    </row>
    <row r="43" spans="1:3" x14ac:dyDescent="0.25">
      <c r="A43" s="3"/>
      <c r="B43" s="8"/>
      <c r="C43" t="str">
        <f t="shared" si="1"/>
        <v xml:space="preserve">const _PORT uint16 = </v>
      </c>
    </row>
    <row r="44" spans="1:3" x14ac:dyDescent="0.25">
      <c r="A44" s="3"/>
      <c r="B44" s="8"/>
      <c r="C44" t="str">
        <f t="shared" si="1"/>
        <v xml:space="preserve">const _PORT uint16 = </v>
      </c>
    </row>
    <row r="45" spans="1:3" x14ac:dyDescent="0.25">
      <c r="A45" s="3"/>
      <c r="B45" s="8"/>
      <c r="C45" t="str">
        <f t="shared" si="1"/>
        <v xml:space="preserve">const _PORT uint16 = </v>
      </c>
    </row>
    <row r="46" spans="1:3" x14ac:dyDescent="0.25">
      <c r="A46" s="3"/>
      <c r="B46" s="8"/>
      <c r="C46" t="str">
        <f t="shared" si="1"/>
        <v xml:space="preserve">const _PORT uint16 = </v>
      </c>
    </row>
    <row r="47" spans="1:3" x14ac:dyDescent="0.25">
      <c r="A47" s="3"/>
      <c r="B47" s="8"/>
      <c r="C47" t="str">
        <f t="shared" si="1"/>
        <v xml:space="preserve">const _PORT uint16 = </v>
      </c>
    </row>
    <row r="48" spans="1:3" x14ac:dyDescent="0.25">
      <c r="A48" s="3"/>
      <c r="B48" s="8"/>
      <c r="C48" t="str">
        <f t="shared" si="1"/>
        <v xml:space="preserve">const _PORT uint16 = </v>
      </c>
    </row>
    <row r="49" spans="1:3" x14ac:dyDescent="0.25">
      <c r="A49" s="3"/>
      <c r="B49" s="8"/>
      <c r="C49" t="str">
        <f t="shared" si="1"/>
        <v xml:space="preserve">const _PORT uint16 = </v>
      </c>
    </row>
    <row r="50" spans="1:3" x14ac:dyDescent="0.25">
      <c r="A50" s="3"/>
      <c r="B50" s="8"/>
      <c r="C50" t="str">
        <f t="shared" si="1"/>
        <v xml:space="preserve">const _PORT uint16 = </v>
      </c>
    </row>
    <row r="51" spans="1:3" x14ac:dyDescent="0.25">
      <c r="A51" s="3"/>
      <c r="B51" s="8"/>
      <c r="C51" t="str">
        <f t="shared" si="1"/>
        <v xml:space="preserve">const _PORT uint16 = </v>
      </c>
    </row>
    <row r="52" spans="1:3" x14ac:dyDescent="0.25">
      <c r="A52" s="3"/>
      <c r="B52" s="8"/>
      <c r="C52" t="str">
        <f t="shared" si="1"/>
        <v xml:space="preserve">const _PORT uint16 = </v>
      </c>
    </row>
    <row r="53" spans="1:3" x14ac:dyDescent="0.25">
      <c r="A53" s="3"/>
      <c r="B53" s="8"/>
      <c r="C53" t="str">
        <f t="shared" si="1"/>
        <v xml:space="preserve">const _PORT uint16 = </v>
      </c>
    </row>
    <row r="54" spans="1:3" x14ac:dyDescent="0.25">
      <c r="A54" s="3"/>
      <c r="B54" s="8"/>
      <c r="C54" t="str">
        <f t="shared" si="1"/>
        <v xml:space="preserve">const _PORT uint16 = </v>
      </c>
    </row>
    <row r="55" spans="1:3" x14ac:dyDescent="0.25">
      <c r="A55" s="3"/>
      <c r="B55" s="8"/>
      <c r="C55" t="str">
        <f t="shared" si="1"/>
        <v xml:space="preserve">const _PORT uint16 = </v>
      </c>
    </row>
    <row r="56" spans="1:3" x14ac:dyDescent="0.25">
      <c r="A56" s="3"/>
      <c r="B56" s="8"/>
      <c r="C56" t="str">
        <f t="shared" si="1"/>
        <v xml:space="preserve">const _PORT uint16 = </v>
      </c>
    </row>
    <row r="57" spans="1:3" x14ac:dyDescent="0.25">
      <c r="A57" s="3"/>
      <c r="B57" s="8"/>
      <c r="C57" t="str">
        <f t="shared" si="1"/>
        <v xml:space="preserve">const _PORT uint16 = </v>
      </c>
    </row>
    <row r="58" spans="1:3" x14ac:dyDescent="0.25">
      <c r="A58" s="3"/>
      <c r="B58" s="8"/>
      <c r="C58" t="str">
        <f t="shared" si="1"/>
        <v xml:space="preserve">const _PORT uint16 = </v>
      </c>
    </row>
    <row r="59" spans="1:3" x14ac:dyDescent="0.25">
      <c r="A59" s="3"/>
      <c r="B59" s="8"/>
      <c r="C59" t="str">
        <f t="shared" si="1"/>
        <v xml:space="preserve">const _PORT uint16 = </v>
      </c>
    </row>
    <row r="60" spans="1:3" x14ac:dyDescent="0.25">
      <c r="A60" s="3"/>
      <c r="B60" s="8"/>
      <c r="C60" t="str">
        <f t="shared" si="1"/>
        <v xml:space="preserve">const _PORT uint16 = </v>
      </c>
    </row>
    <row r="61" spans="1:3" x14ac:dyDescent="0.25">
      <c r="A61" s="3"/>
      <c r="B61" s="8"/>
      <c r="C61" t="str">
        <f t="shared" si="1"/>
        <v xml:space="preserve">const _PORT uint16 = </v>
      </c>
    </row>
    <row r="62" spans="1:3" x14ac:dyDescent="0.25">
      <c r="A62" s="3"/>
      <c r="B62" s="8"/>
      <c r="C62" t="str">
        <f t="shared" si="1"/>
        <v xml:space="preserve">const _PORT uint16 = 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B46A6-6373-4BFD-B46D-1EC54F367733}">
  <dimension ref="A1:G110"/>
  <sheetViews>
    <sheetView workbookViewId="0">
      <selection activeCell="D23" sqref="A1:XFD1048576"/>
    </sheetView>
  </sheetViews>
  <sheetFormatPr defaultColWidth="0" defaultRowHeight="15" zeroHeight="1" x14ac:dyDescent="0.25"/>
  <cols>
    <col min="1" max="1" width="26.28515625" style="2" bestFit="1" customWidth="1"/>
    <col min="2" max="2" width="21.28515625" style="2" customWidth="1"/>
    <col min="3" max="3" width="18.140625" style="8" customWidth="1"/>
    <col min="4" max="4" width="18.140625" style="2" customWidth="1"/>
    <col min="5" max="5" width="19.5703125" style="2" bestFit="1" customWidth="1"/>
    <col min="6" max="6" width="18.140625" style="2" customWidth="1"/>
    <col min="7" max="7" width="0" style="2" hidden="1" customWidth="1"/>
    <col min="8" max="16384" width="9.140625" style="2" hidden="1"/>
  </cols>
  <sheetData>
    <row r="1" spans="1:7" x14ac:dyDescent="0.25">
      <c r="A1" s="10"/>
      <c r="B1" s="11"/>
      <c r="C1" s="11"/>
      <c r="D1" s="11"/>
      <c r="E1" s="11"/>
      <c r="F1" s="12"/>
    </row>
    <row r="2" spans="1:7" ht="15.75" x14ac:dyDescent="0.3">
      <c r="A2" s="16"/>
      <c r="B2" s="16"/>
      <c r="C2" s="9"/>
      <c r="D2" s="5"/>
      <c r="E2" s="5"/>
      <c r="F2" s="5"/>
      <c r="G2" s="13"/>
    </row>
    <row r="3" spans="1:7" ht="15.75" x14ac:dyDescent="0.3">
      <c r="A3" s="15"/>
      <c r="B3" s="15"/>
      <c r="C3" s="14"/>
      <c r="D3" s="14"/>
      <c r="E3" s="14"/>
      <c r="F3" s="14"/>
    </row>
    <row r="4" spans="1:7" ht="15.75" x14ac:dyDescent="0.3">
      <c r="A4" s="5"/>
      <c r="B4" s="5"/>
      <c r="C4" s="9"/>
      <c r="D4" s="1"/>
      <c r="E4" s="1"/>
      <c r="F4" s="1"/>
    </row>
    <row r="5" spans="1:7" x14ac:dyDescent="0.25">
      <c r="A5" s="4"/>
      <c r="B5" s="4"/>
      <c r="C5" s="7"/>
      <c r="D5" s="1"/>
      <c r="E5" s="1"/>
      <c r="F5" s="1"/>
    </row>
    <row r="6" spans="1:7" x14ac:dyDescent="0.25">
      <c r="A6" s="4"/>
      <c r="B6" s="4"/>
      <c r="C6" s="7"/>
      <c r="D6" s="1"/>
      <c r="E6" s="1"/>
      <c r="F6" s="1"/>
    </row>
    <row r="7" spans="1:7" ht="15.75" x14ac:dyDescent="0.3">
      <c r="A7" s="5"/>
      <c r="B7" s="5"/>
      <c r="C7" s="9"/>
      <c r="D7" s="1"/>
      <c r="E7" s="1"/>
      <c r="F7" s="1"/>
    </row>
    <row r="8" spans="1:7" x14ac:dyDescent="0.25">
      <c r="A8" s="4"/>
      <c r="B8" s="4"/>
      <c r="C8" s="7"/>
      <c r="D8" s="1"/>
      <c r="E8" s="1"/>
      <c r="F8" s="1"/>
    </row>
    <row r="9" spans="1:7" x14ac:dyDescent="0.25">
      <c r="A9" s="4"/>
      <c r="B9" s="4"/>
      <c r="C9" s="7"/>
      <c r="D9" s="1"/>
      <c r="E9" s="1"/>
      <c r="F9" s="1"/>
    </row>
    <row r="10" spans="1:7" x14ac:dyDescent="0.25">
      <c r="A10" s="4"/>
      <c r="B10" s="4"/>
      <c r="C10" s="7"/>
      <c r="D10" s="1"/>
      <c r="E10" s="1"/>
      <c r="F10" s="1"/>
    </row>
    <row r="11" spans="1:7" x14ac:dyDescent="0.25">
      <c r="A11" s="4"/>
      <c r="B11" s="4"/>
      <c r="C11" s="7"/>
      <c r="D11" s="1"/>
      <c r="E11" s="1"/>
      <c r="F11" s="1"/>
    </row>
    <row r="12" spans="1:7" x14ac:dyDescent="0.25">
      <c r="A12" s="4"/>
      <c r="B12" s="4"/>
      <c r="C12" s="7"/>
      <c r="D12" s="1"/>
      <c r="E12" s="1"/>
      <c r="F12" s="1"/>
    </row>
    <row r="13" spans="1:7" x14ac:dyDescent="0.25">
      <c r="A13" s="4"/>
      <c r="B13" s="4"/>
      <c r="C13" s="7"/>
      <c r="D13" s="1"/>
      <c r="E13" s="1"/>
      <c r="F13" s="1"/>
    </row>
    <row r="14" spans="1:7" x14ac:dyDescent="0.25">
      <c r="A14" s="4"/>
      <c r="B14" s="4"/>
      <c r="C14" s="7"/>
      <c r="D14" s="1"/>
      <c r="E14" s="1"/>
      <c r="F14" s="1"/>
    </row>
    <row r="15" spans="1:7" x14ac:dyDescent="0.25">
      <c r="A15" s="4"/>
      <c r="B15" s="4"/>
      <c r="C15" s="7"/>
      <c r="D15" s="1"/>
      <c r="E15" s="1"/>
      <c r="F15" s="1"/>
    </row>
    <row r="16" spans="1:7" x14ac:dyDescent="0.25">
      <c r="A16" s="4"/>
      <c r="B16" s="4"/>
      <c r="C16" s="7"/>
      <c r="D16" s="1"/>
      <c r="E16" s="1"/>
      <c r="F16" s="1"/>
    </row>
    <row r="17" spans="1:6" x14ac:dyDescent="0.25">
      <c r="A17" s="4"/>
      <c r="B17" s="4"/>
      <c r="C17" s="7"/>
      <c r="D17" s="1"/>
      <c r="E17" s="1"/>
      <c r="F17" s="1"/>
    </row>
    <row r="18" spans="1:6" x14ac:dyDescent="0.25">
      <c r="A18" s="4"/>
      <c r="B18" s="4"/>
      <c r="C18" s="7"/>
      <c r="D18" s="1"/>
      <c r="E18" s="1"/>
      <c r="F18" s="1"/>
    </row>
    <row r="19" spans="1:6" x14ac:dyDescent="0.25">
      <c r="A19" s="4"/>
      <c r="B19" s="4"/>
      <c r="C19" s="7"/>
      <c r="D19" s="1"/>
      <c r="E19" s="1"/>
      <c r="F19" s="1"/>
    </row>
    <row r="20" spans="1:6" x14ac:dyDescent="0.25">
      <c r="A20" s="4"/>
      <c r="B20" s="4"/>
      <c r="C20" s="7"/>
      <c r="D20" s="1"/>
      <c r="E20" s="1"/>
      <c r="F20" s="1"/>
    </row>
    <row r="21" spans="1:6" x14ac:dyDescent="0.25">
      <c r="A21" s="4"/>
      <c r="B21" s="4"/>
      <c r="C21" s="7"/>
      <c r="D21" s="1"/>
      <c r="E21" s="1"/>
      <c r="F21" s="1"/>
    </row>
    <row r="22" spans="1:6" x14ac:dyDescent="0.25">
      <c r="A22" s="4"/>
      <c r="B22" s="4"/>
      <c r="C22" s="7"/>
      <c r="D22" s="1"/>
      <c r="E22" s="1"/>
      <c r="F22" s="1"/>
    </row>
    <row r="23" spans="1:6" x14ac:dyDescent="0.25">
      <c r="A23" s="4"/>
      <c r="B23" s="4"/>
      <c r="C23" s="7"/>
      <c r="D23" s="1"/>
      <c r="E23" s="1"/>
      <c r="F23" s="1"/>
    </row>
    <row r="24" spans="1:6" x14ac:dyDescent="0.25">
      <c r="A24" s="4"/>
      <c r="B24" s="4"/>
      <c r="C24" s="7"/>
      <c r="D24" s="1"/>
      <c r="E24" s="1"/>
      <c r="F24" s="1"/>
    </row>
    <row r="25" spans="1:6" x14ac:dyDescent="0.25">
      <c r="A25" s="4"/>
      <c r="B25" s="4"/>
      <c r="C25" s="7"/>
      <c r="D25" s="1"/>
      <c r="E25" s="1"/>
      <c r="F25" s="1"/>
    </row>
    <row r="26" spans="1:6" x14ac:dyDescent="0.25">
      <c r="A26" s="4"/>
      <c r="B26" s="4"/>
      <c r="C26" s="7"/>
      <c r="D26" s="1"/>
      <c r="E26" s="1"/>
      <c r="F26" s="1"/>
    </row>
    <row r="27" spans="1:6" x14ac:dyDescent="0.25">
      <c r="A27" s="4"/>
      <c r="B27" s="4"/>
      <c r="C27" s="7"/>
      <c r="D27" s="1"/>
      <c r="E27" s="1"/>
      <c r="F27" s="1"/>
    </row>
    <row r="28" spans="1:6" x14ac:dyDescent="0.25">
      <c r="A28" s="4"/>
      <c r="B28" s="4"/>
      <c r="C28" s="7"/>
      <c r="D28" s="1"/>
      <c r="E28" s="1"/>
      <c r="F28" s="1"/>
    </row>
    <row r="29" spans="1:6" x14ac:dyDescent="0.25">
      <c r="A29" s="4"/>
      <c r="B29" s="4"/>
      <c r="C29" s="7"/>
      <c r="D29" s="1"/>
      <c r="E29" s="1"/>
      <c r="F29" s="1"/>
    </row>
    <row r="30" spans="1:6" x14ac:dyDescent="0.25">
      <c r="A30" s="4"/>
      <c r="B30" s="4"/>
      <c r="C30" s="7"/>
      <c r="D30" s="1"/>
      <c r="E30" s="1"/>
      <c r="F30" s="1"/>
    </row>
    <row r="31" spans="1:6" x14ac:dyDescent="0.25">
      <c r="A31" s="4"/>
      <c r="B31" s="4"/>
      <c r="C31" s="7"/>
      <c r="D31" s="1"/>
      <c r="E31" s="1"/>
      <c r="F31" s="1"/>
    </row>
    <row r="32" spans="1:6" x14ac:dyDescent="0.25">
      <c r="A32" s="4"/>
      <c r="B32" s="4"/>
      <c r="C32" s="7"/>
      <c r="D32" s="1"/>
      <c r="E32" s="1"/>
      <c r="F32" s="1"/>
    </row>
    <row r="33" spans="1:6" x14ac:dyDescent="0.25">
      <c r="A33" s="4"/>
      <c r="B33" s="4"/>
      <c r="C33" s="7"/>
      <c r="D33" s="1"/>
      <c r="E33" s="1"/>
      <c r="F33" s="1"/>
    </row>
    <row r="34" spans="1:6" x14ac:dyDescent="0.25">
      <c r="A34" s="4"/>
      <c r="B34" s="4"/>
      <c r="C34" s="7"/>
      <c r="D34" s="1"/>
      <c r="E34" s="1"/>
      <c r="F34" s="1"/>
    </row>
    <row r="35" spans="1:6" x14ac:dyDescent="0.25">
      <c r="A35" s="4"/>
      <c r="B35" s="4"/>
      <c r="C35" s="7"/>
      <c r="D35" s="1"/>
      <c r="E35" s="1"/>
      <c r="F35" s="1"/>
    </row>
    <row r="36" spans="1:6" x14ac:dyDescent="0.25">
      <c r="A36" s="4"/>
      <c r="B36" s="4"/>
      <c r="C36" s="7"/>
      <c r="D36" s="1"/>
      <c r="E36" s="1"/>
      <c r="F36" s="1"/>
    </row>
    <row r="37" spans="1:6" x14ac:dyDescent="0.25">
      <c r="A37" s="4"/>
      <c r="B37" s="4"/>
      <c r="C37" s="7"/>
      <c r="D37" s="1"/>
      <c r="E37" s="1"/>
      <c r="F37" s="1"/>
    </row>
    <row r="38" spans="1:6" x14ac:dyDescent="0.25">
      <c r="A38" s="4"/>
      <c r="B38" s="4"/>
      <c r="C38" s="7"/>
      <c r="D38" s="1"/>
      <c r="E38" s="1"/>
      <c r="F38" s="1"/>
    </row>
    <row r="39" spans="1:6" x14ac:dyDescent="0.25">
      <c r="A39" s="4"/>
      <c r="B39" s="4"/>
      <c r="C39" s="7"/>
      <c r="D39" s="1"/>
      <c r="E39" s="1"/>
      <c r="F39" s="1"/>
    </row>
    <row r="40" spans="1:6" x14ac:dyDescent="0.25">
      <c r="A40" s="4"/>
      <c r="B40" s="4"/>
      <c r="C40" s="7"/>
      <c r="D40" s="1"/>
      <c r="E40" s="1"/>
      <c r="F40" s="1"/>
    </row>
    <row r="41" spans="1:6" x14ac:dyDescent="0.25">
      <c r="A41" s="4"/>
      <c r="B41" s="4"/>
      <c r="C41" s="7"/>
      <c r="D41" s="1"/>
      <c r="E41" s="1"/>
      <c r="F41" s="1"/>
    </row>
    <row r="42" spans="1:6" x14ac:dyDescent="0.25">
      <c r="A42" s="4"/>
      <c r="B42" s="4"/>
      <c r="C42" s="7"/>
      <c r="D42" s="1"/>
      <c r="E42" s="1"/>
      <c r="F42" s="1"/>
    </row>
    <row r="43" spans="1:6" x14ac:dyDescent="0.25">
      <c r="A43" s="4"/>
      <c r="B43" s="4"/>
      <c r="C43" s="7"/>
      <c r="D43" s="1"/>
      <c r="E43" s="1"/>
      <c r="F43" s="1"/>
    </row>
    <row r="44" spans="1:6" x14ac:dyDescent="0.25">
      <c r="A44" s="4"/>
      <c r="B44" s="4"/>
      <c r="C44" s="7"/>
      <c r="D44" s="1"/>
      <c r="E44" s="1"/>
      <c r="F44" s="1"/>
    </row>
    <row r="45" spans="1:6" x14ac:dyDescent="0.25">
      <c r="A45" s="4"/>
      <c r="B45" s="4"/>
      <c r="C45" s="7"/>
      <c r="D45" s="1"/>
      <c r="E45" s="1"/>
      <c r="F45" s="1"/>
    </row>
    <row r="46" spans="1:6" x14ac:dyDescent="0.25">
      <c r="A46" s="4"/>
      <c r="B46" s="4"/>
      <c r="C46" s="7"/>
      <c r="D46" s="1"/>
      <c r="E46" s="1"/>
      <c r="F46" s="1"/>
    </row>
    <row r="47" spans="1:6" x14ac:dyDescent="0.25">
      <c r="A47" s="4"/>
      <c r="B47" s="4"/>
      <c r="C47" s="7"/>
      <c r="D47" s="1"/>
      <c r="E47" s="1"/>
      <c r="F47" s="1"/>
    </row>
    <row r="48" spans="1:6" x14ac:dyDescent="0.25">
      <c r="A48" s="4"/>
      <c r="B48" s="4"/>
      <c r="C48" s="7"/>
      <c r="D48" s="1"/>
      <c r="E48" s="1"/>
      <c r="F48" s="1"/>
    </row>
    <row r="49" spans="1:6" x14ac:dyDescent="0.25">
      <c r="A49" s="4"/>
      <c r="B49" s="4"/>
      <c r="C49" s="7"/>
      <c r="D49" s="1"/>
      <c r="E49" s="1"/>
      <c r="F49" s="1"/>
    </row>
    <row r="50" spans="1:6" x14ac:dyDescent="0.25">
      <c r="A50" s="4"/>
      <c r="B50" s="4"/>
      <c r="C50" s="7"/>
      <c r="D50" s="1"/>
      <c r="E50" s="1"/>
      <c r="F50" s="1"/>
    </row>
    <row r="51" spans="1:6" x14ac:dyDescent="0.25">
      <c r="A51" s="4"/>
      <c r="B51" s="4"/>
      <c r="C51" s="7"/>
      <c r="D51" s="1"/>
      <c r="E51" s="1"/>
      <c r="F51" s="1"/>
    </row>
    <row r="52" spans="1:6" x14ac:dyDescent="0.25">
      <c r="A52" s="4"/>
      <c r="B52" s="4"/>
      <c r="C52" s="7"/>
      <c r="D52" s="1"/>
      <c r="E52" s="1"/>
      <c r="F52" s="1"/>
    </row>
    <row r="53" spans="1:6" x14ac:dyDescent="0.25">
      <c r="A53" s="4"/>
      <c r="B53" s="4"/>
      <c r="C53" s="7"/>
      <c r="D53" s="1"/>
      <c r="E53" s="1"/>
      <c r="F53" s="1"/>
    </row>
    <row r="54" spans="1:6" x14ac:dyDescent="0.25">
      <c r="A54" s="4"/>
      <c r="B54" s="4"/>
      <c r="C54" s="7"/>
      <c r="D54" s="1"/>
      <c r="E54" s="1"/>
      <c r="F54" s="1"/>
    </row>
    <row r="55" spans="1:6" x14ac:dyDescent="0.25">
      <c r="A55" s="4"/>
      <c r="B55" s="4"/>
      <c r="C55" s="7"/>
      <c r="D55" s="1"/>
      <c r="E55" s="1"/>
      <c r="F55" s="1"/>
    </row>
    <row r="56" spans="1:6" x14ac:dyDescent="0.25">
      <c r="A56" s="4"/>
      <c r="B56" s="4"/>
      <c r="C56" s="7"/>
      <c r="D56" s="1"/>
      <c r="E56" s="1"/>
      <c r="F56" s="1"/>
    </row>
    <row r="57" spans="1:6" x14ac:dyDescent="0.25">
      <c r="A57" s="4"/>
      <c r="B57" s="4"/>
      <c r="C57" s="7"/>
      <c r="D57" s="1"/>
      <c r="E57" s="1"/>
      <c r="F57" s="1"/>
    </row>
    <row r="58" spans="1:6" x14ac:dyDescent="0.25">
      <c r="A58" s="4"/>
      <c r="B58" s="4"/>
      <c r="C58" s="7"/>
      <c r="D58" s="1"/>
      <c r="E58" s="1"/>
      <c r="F58" s="1"/>
    </row>
    <row r="59" spans="1:6" x14ac:dyDescent="0.25">
      <c r="A59" s="4"/>
      <c r="B59" s="4"/>
      <c r="C59" s="7"/>
      <c r="D59" s="1"/>
      <c r="E59" s="1"/>
      <c r="F59" s="1"/>
    </row>
    <row r="60" spans="1:6" x14ac:dyDescent="0.25">
      <c r="A60" s="4"/>
      <c r="B60" s="4"/>
      <c r="C60" s="7"/>
      <c r="D60" s="1"/>
      <c r="E60" s="1"/>
      <c r="F60" s="1"/>
    </row>
    <row r="61" spans="1:6" x14ac:dyDescent="0.25">
      <c r="A61" s="4"/>
      <c r="B61" s="4"/>
      <c r="C61" s="7"/>
      <c r="D61" s="1"/>
      <c r="E61" s="1"/>
      <c r="F61" s="1"/>
    </row>
    <row r="62" spans="1:6" x14ac:dyDescent="0.25">
      <c r="A62" s="4"/>
      <c r="B62" s="4"/>
      <c r="C62" s="7"/>
      <c r="D62" s="1"/>
      <c r="E62" s="1"/>
      <c r="F62" s="1"/>
    </row>
    <row r="63" spans="1:6" x14ac:dyDescent="0.25">
      <c r="A63" s="4"/>
      <c r="B63" s="4"/>
      <c r="C63" s="7"/>
      <c r="D63" s="1"/>
      <c r="E63" s="1"/>
      <c r="F63" s="1"/>
    </row>
    <row r="64" spans="1:6" x14ac:dyDescent="0.25">
      <c r="A64" s="4"/>
      <c r="B64" s="4"/>
      <c r="C64" s="7"/>
      <c r="D64" s="1"/>
      <c r="E64" s="1"/>
      <c r="F64" s="1"/>
    </row>
    <row r="65" spans="1:6" x14ac:dyDescent="0.25">
      <c r="A65" s="4"/>
      <c r="B65" s="4"/>
      <c r="C65" s="7"/>
      <c r="D65" s="1"/>
      <c r="E65" s="1"/>
      <c r="F65" s="1"/>
    </row>
    <row r="66" spans="1:6" x14ac:dyDescent="0.25">
      <c r="A66" s="4"/>
      <c r="B66" s="4"/>
      <c r="C66" s="7"/>
      <c r="D66" s="1"/>
      <c r="E66" s="1"/>
      <c r="F66" s="1"/>
    </row>
    <row r="67" spans="1:6" x14ac:dyDescent="0.25">
      <c r="A67" s="4"/>
      <c r="B67" s="4"/>
      <c r="C67" s="7"/>
      <c r="D67" s="1"/>
      <c r="E67" s="1"/>
      <c r="F67" s="1"/>
    </row>
    <row r="68" spans="1:6" x14ac:dyDescent="0.25">
      <c r="A68" s="4"/>
      <c r="B68" s="4"/>
      <c r="C68" s="7"/>
      <c r="D68" s="1"/>
      <c r="E68" s="1"/>
      <c r="F68" s="1"/>
    </row>
    <row r="69" spans="1:6" x14ac:dyDescent="0.25">
      <c r="A69" s="4"/>
      <c r="B69" s="4"/>
      <c r="C69" s="7"/>
      <c r="D69" s="1"/>
      <c r="E69" s="1"/>
      <c r="F69" s="1"/>
    </row>
    <row r="70" spans="1:6" x14ac:dyDescent="0.25">
      <c r="A70" s="4"/>
      <c r="B70" s="4"/>
      <c r="C70" s="7"/>
      <c r="D70" s="1"/>
      <c r="E70" s="1"/>
      <c r="F70" s="1"/>
    </row>
    <row r="71" spans="1:6" x14ac:dyDescent="0.25">
      <c r="A71" s="4"/>
      <c r="B71" s="4"/>
      <c r="C71" s="7"/>
      <c r="D71" s="1"/>
      <c r="E71" s="1"/>
      <c r="F71" s="1"/>
    </row>
    <row r="72" spans="1:6" x14ac:dyDescent="0.25">
      <c r="A72" s="4"/>
      <c r="B72" s="4"/>
      <c r="C72" s="7"/>
      <c r="D72" s="1"/>
      <c r="E72" s="1"/>
      <c r="F72" s="1"/>
    </row>
    <row r="73" spans="1:6" x14ac:dyDescent="0.25">
      <c r="A73" s="4"/>
      <c r="B73" s="4"/>
      <c r="C73" s="7"/>
      <c r="D73" s="1"/>
      <c r="E73" s="1"/>
      <c r="F73" s="1"/>
    </row>
    <row r="74" spans="1:6" x14ac:dyDescent="0.25">
      <c r="A74" s="4"/>
      <c r="B74" s="4"/>
      <c r="C74" s="7"/>
      <c r="D74" s="1"/>
      <c r="E74" s="1"/>
      <c r="F74" s="1"/>
    </row>
    <row r="75" spans="1:6" x14ac:dyDescent="0.25">
      <c r="A75" s="4"/>
      <c r="B75" s="4"/>
      <c r="C75" s="7"/>
      <c r="D75" s="1"/>
      <c r="E75" s="1"/>
      <c r="F75" s="1"/>
    </row>
    <row r="76" spans="1:6" x14ac:dyDescent="0.25">
      <c r="A76" s="4"/>
      <c r="B76" s="4"/>
      <c r="C76" s="7"/>
      <c r="D76" s="1"/>
      <c r="E76" s="1"/>
      <c r="F76" s="1"/>
    </row>
    <row r="77" spans="1:6" x14ac:dyDescent="0.25">
      <c r="A77" s="4"/>
      <c r="B77" s="4"/>
      <c r="C77" s="7"/>
      <c r="D77" s="1"/>
      <c r="E77" s="1"/>
      <c r="F77" s="1"/>
    </row>
    <row r="78" spans="1:6" x14ac:dyDescent="0.25">
      <c r="A78" s="4"/>
      <c r="B78" s="4"/>
      <c r="C78" s="7"/>
      <c r="D78" s="1"/>
      <c r="E78" s="1"/>
      <c r="F78" s="1"/>
    </row>
    <row r="79" spans="1:6" x14ac:dyDescent="0.25">
      <c r="A79" s="4"/>
      <c r="B79" s="4"/>
      <c r="C79" s="7"/>
      <c r="D79" s="1"/>
      <c r="E79" s="1"/>
      <c r="F79" s="1"/>
    </row>
    <row r="80" spans="1:6" x14ac:dyDescent="0.25">
      <c r="A80" s="4"/>
      <c r="B80" s="4"/>
      <c r="C80" s="7"/>
      <c r="D80" s="1"/>
      <c r="E80" s="1"/>
      <c r="F80" s="1"/>
    </row>
    <row r="81" spans="1:6" x14ac:dyDescent="0.25">
      <c r="A81" s="4"/>
      <c r="B81" s="4"/>
      <c r="C81" s="7"/>
      <c r="D81" s="1"/>
      <c r="E81" s="1"/>
      <c r="F81" s="1"/>
    </row>
    <row r="82" spans="1:6" x14ac:dyDescent="0.25">
      <c r="A82" s="4"/>
      <c r="B82" s="4"/>
      <c r="C82" s="7"/>
      <c r="D82" s="1"/>
      <c r="E82" s="1"/>
      <c r="F82" s="1"/>
    </row>
    <row r="83" spans="1:6" x14ac:dyDescent="0.25">
      <c r="A83" s="4"/>
      <c r="B83" s="4"/>
      <c r="C83" s="7"/>
      <c r="D83" s="1"/>
      <c r="E83" s="1"/>
      <c r="F83" s="1"/>
    </row>
    <row r="84" spans="1:6" x14ac:dyDescent="0.25">
      <c r="A84" s="4"/>
      <c r="B84" s="4"/>
      <c r="C84" s="7"/>
      <c r="D84" s="1"/>
      <c r="E84" s="1"/>
      <c r="F84" s="1"/>
    </row>
    <row r="85" spans="1:6" x14ac:dyDescent="0.25">
      <c r="A85" s="4"/>
      <c r="B85" s="4"/>
      <c r="C85" s="7"/>
      <c r="D85" s="1"/>
      <c r="E85" s="1"/>
      <c r="F85" s="1"/>
    </row>
    <row r="86" spans="1:6" x14ac:dyDescent="0.25">
      <c r="A86" s="4"/>
      <c r="B86" s="4"/>
      <c r="C86" s="7"/>
      <c r="D86" s="1"/>
      <c r="E86" s="1"/>
      <c r="F86" s="1"/>
    </row>
    <row r="87" spans="1:6" x14ac:dyDescent="0.25">
      <c r="A87" s="4"/>
      <c r="B87" s="4"/>
      <c r="C87" s="7"/>
      <c r="D87" s="1"/>
      <c r="E87" s="1"/>
      <c r="F87" s="1"/>
    </row>
    <row r="88" spans="1:6" x14ac:dyDescent="0.25">
      <c r="A88" s="4"/>
      <c r="B88" s="4"/>
      <c r="C88" s="7"/>
      <c r="D88" s="1"/>
      <c r="E88" s="1"/>
      <c r="F88" s="1"/>
    </row>
    <row r="89" spans="1:6" x14ac:dyDescent="0.25">
      <c r="A89" s="4"/>
      <c r="B89" s="4"/>
      <c r="C89" s="7"/>
      <c r="D89" s="1"/>
      <c r="E89" s="1"/>
      <c r="F89" s="1"/>
    </row>
    <row r="90" spans="1:6" x14ac:dyDescent="0.25">
      <c r="A90" s="4"/>
      <c r="B90" s="4"/>
      <c r="C90" s="7"/>
      <c r="D90" s="1"/>
      <c r="E90" s="1"/>
      <c r="F90" s="1"/>
    </row>
    <row r="91" spans="1:6" x14ac:dyDescent="0.25">
      <c r="A91" s="4"/>
      <c r="B91" s="4"/>
      <c r="C91" s="7"/>
      <c r="D91" s="1"/>
      <c r="E91" s="1"/>
      <c r="F91" s="1"/>
    </row>
    <row r="92" spans="1:6" x14ac:dyDescent="0.25">
      <c r="A92" s="4"/>
      <c r="B92" s="4"/>
      <c r="C92" s="7"/>
      <c r="D92" s="1"/>
      <c r="E92" s="1"/>
      <c r="F92" s="1"/>
    </row>
    <row r="93" spans="1:6" x14ac:dyDescent="0.25">
      <c r="A93" s="4"/>
      <c r="B93" s="4"/>
      <c r="C93" s="7"/>
      <c r="D93" s="1"/>
      <c r="E93" s="1"/>
      <c r="F93" s="1"/>
    </row>
    <row r="94" spans="1:6" x14ac:dyDescent="0.25">
      <c r="A94" s="4"/>
      <c r="B94" s="4"/>
      <c r="C94" s="7"/>
      <c r="D94" s="1"/>
      <c r="E94" s="1"/>
      <c r="F94" s="1"/>
    </row>
    <row r="95" spans="1:6" x14ac:dyDescent="0.25">
      <c r="A95" s="4"/>
      <c r="B95" s="4"/>
      <c r="C95" s="7"/>
      <c r="D95" s="1"/>
      <c r="E95" s="1"/>
      <c r="F95" s="1"/>
    </row>
    <row r="96" spans="1:6" x14ac:dyDescent="0.25">
      <c r="A96" s="4"/>
      <c r="B96" s="4"/>
      <c r="C96" s="7"/>
      <c r="D96" s="1"/>
      <c r="E96" s="1"/>
      <c r="F96" s="1"/>
    </row>
    <row r="97" spans="1:6" x14ac:dyDescent="0.25">
      <c r="A97" s="4"/>
      <c r="B97" s="4"/>
      <c r="C97" s="7"/>
      <c r="D97" s="1"/>
      <c r="E97" s="1"/>
      <c r="F97" s="1"/>
    </row>
    <row r="98" spans="1:6" x14ac:dyDescent="0.25">
      <c r="A98" s="4"/>
      <c r="B98" s="4"/>
      <c r="C98" s="7"/>
      <c r="D98" s="1"/>
      <c r="E98" s="1"/>
      <c r="F98" s="1"/>
    </row>
    <row r="99" spans="1:6" x14ac:dyDescent="0.25">
      <c r="A99" s="4"/>
      <c r="B99" s="4"/>
      <c r="C99" s="7"/>
      <c r="D99" s="1"/>
      <c r="E99" s="1"/>
      <c r="F99" s="1"/>
    </row>
    <row r="100" spans="1:6" x14ac:dyDescent="0.25">
      <c r="A100" s="4"/>
      <c r="B100" s="4"/>
      <c r="C100" s="7"/>
      <c r="D100" s="1"/>
      <c r="E100" s="1"/>
      <c r="F100" s="1"/>
    </row>
    <row r="101" spans="1:6" x14ac:dyDescent="0.25"/>
    <row r="102" spans="1:6" x14ac:dyDescent="0.25"/>
    <row r="103" spans="1:6" x14ac:dyDescent="0.25"/>
    <row r="104" spans="1:6" x14ac:dyDescent="0.25"/>
    <row r="105" spans="1:6" x14ac:dyDescent="0.25"/>
    <row r="106" spans="1:6" x14ac:dyDescent="0.25"/>
    <row r="107" spans="1:6" x14ac:dyDescent="0.25"/>
    <row r="108" spans="1:6" x14ac:dyDescent="0.25"/>
    <row r="109" spans="1:6" x14ac:dyDescent="0.25"/>
    <row r="110" spans="1:6" x14ac:dyDescent="0.25"/>
  </sheetData>
  <mergeCells count="2">
    <mergeCell ref="A1:F1"/>
    <mergeCell ref="A2:B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78F62-2B2D-4F76-8306-A97963924B96}">
  <dimension ref="A1:G110"/>
  <sheetViews>
    <sheetView workbookViewId="0"/>
  </sheetViews>
  <sheetFormatPr defaultColWidth="0" defaultRowHeight="15" zeroHeight="1" x14ac:dyDescent="0.25"/>
  <cols>
    <col min="1" max="1" width="39.5703125" style="8" bestFit="1" customWidth="1"/>
    <col min="2" max="6" width="24.5703125" style="8" customWidth="1"/>
    <col min="7" max="7" width="0" style="8" hidden="1" customWidth="1"/>
    <col min="8" max="16384" width="9.140625" style="8" hidden="1"/>
  </cols>
  <sheetData>
    <row r="1" spans="1:6" x14ac:dyDescent="0.25">
      <c r="A1" s="7" t="s">
        <v>136</v>
      </c>
      <c r="B1" s="7"/>
      <c r="C1" s="7"/>
      <c r="D1" s="7"/>
      <c r="E1" s="7"/>
      <c r="F1" s="7"/>
    </row>
    <row r="2" spans="1:6" x14ac:dyDescent="0.25"/>
    <row r="3" spans="1:6" x14ac:dyDescent="0.25"/>
    <row r="4" spans="1:6" x14ac:dyDescent="0.25"/>
    <row r="5" spans="1:6" x14ac:dyDescent="0.25"/>
    <row r="6" spans="1:6" x14ac:dyDescent="0.25"/>
    <row r="7" spans="1:6" x14ac:dyDescent="0.25"/>
    <row r="8" spans="1:6" x14ac:dyDescent="0.25"/>
    <row r="9" spans="1:6" x14ac:dyDescent="0.25"/>
    <row r="10" spans="1:6" x14ac:dyDescent="0.25"/>
    <row r="11" spans="1:6" x14ac:dyDescent="0.25"/>
    <row r="12" spans="1:6" x14ac:dyDescent="0.25"/>
    <row r="13" spans="1:6" x14ac:dyDescent="0.25"/>
    <row r="14" spans="1:6" x14ac:dyDescent="0.25"/>
    <row r="15" spans="1:6" x14ac:dyDescent="0.25"/>
    <row r="16" spans="1:6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req_ports</vt:lpstr>
      <vt:lpstr>feed_ports</vt:lpstr>
      <vt:lpstr>res_ports</vt:lpstr>
      <vt:lpstr>req_codes</vt:lpstr>
      <vt:lpstr>res_codes</vt:lpstr>
      <vt:lpstr>go_const</vt:lpstr>
      <vt:lpstr>quote_req</vt:lpstr>
      <vt:lpstr>broker_req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pde-rent de Rnt</dc:creator>
  <cp:lastModifiedBy>pde-rent de Rnt</cp:lastModifiedBy>
  <dcterms:created xsi:type="dcterms:W3CDTF">2018-07-19T06:26:48Z</dcterms:created>
  <dcterms:modified xsi:type="dcterms:W3CDTF">2018-07-19T13:05:23Z</dcterms:modified>
</cp:coreProperties>
</file>